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xl/slicers/slicer2.xml" ContentType="application/vnd.ms-excel.slicer+xml"/>
  <Override PartName="/xl/drawings/drawing3.xml" ContentType="application/vnd.openxmlformats-officedocument.drawing+xml"/>
  <Override PartName="/xl/tables/table3.xml" ContentType="application/vnd.openxmlformats-officedocument.spreadsheetml.table+xml"/>
  <Override PartName="/xl/slicers/slicer3.xml" ContentType="application/vnd.ms-excel.slicer+xml"/>
  <Override PartName="/xl/drawings/drawing4.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egold\Desktop\LTCCC\Data\Staffing data\2022 Q1 Staffing\State Files\"/>
    </mc:Choice>
  </mc:AlternateContent>
  <xr:revisionPtr revIDLastSave="0" documentId="13_ncr:1_{A31262AF-EE3F-4056-B52C-63C4A57DD6FA}" xr6:coauthVersionLast="47" xr6:coauthVersionMax="47" xr10:uidLastSave="{00000000-0000-0000-0000-000000000000}"/>
  <bookViews>
    <workbookView xWindow="-120" yWindow="-120" windowWidth="29040" windowHeight="15720" xr2:uid="{00000000-000D-0000-FFFF-FFFF00000000}"/>
  </bookViews>
  <sheets>
    <sheet name="Nurse" sheetId="7" r:id="rId1"/>
    <sheet name="Contract" sheetId="8" r:id="rId2"/>
    <sheet name="Non-Nurse" sheetId="11" r:id="rId3"/>
    <sheet name="Summary Data" sheetId="5" r:id="rId4"/>
    <sheet name="Notes &amp; Glossary" sheetId="10" r:id="rId5"/>
  </sheets>
  <definedNames>
    <definedName name="Slicer_City">#N/A</definedName>
    <definedName name="Slicer_City1">#N/A</definedName>
    <definedName name="Slicer_City2">#N/A</definedName>
    <definedName name="Slicer_County">#N/A</definedName>
    <definedName name="Slicer_County1">#N/A</definedName>
    <definedName name="Slicer_County2">#N/A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6"/>
        <x14:slicerCache r:id="rId7"/>
        <x14:slicerCache r:id="rId8"/>
        <x14:slicerCache r:id="rId9"/>
        <x14:slicerCache r:id="rId10"/>
        <x14:slicerCache r:id="rId11"/>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36" i="5" l="1"/>
  <c r="Y35" i="5"/>
  <c r="Y34" i="5"/>
  <c r="Y37" i="5"/>
  <c r="Y3" i="5" l="1"/>
  <c r="AA3" i="5" s="1"/>
  <c r="Y4" i="5"/>
  <c r="Z4" i="5" s="1"/>
  <c r="Y5" i="5"/>
  <c r="Z5" i="5" s="1"/>
  <c r="Y6" i="5"/>
  <c r="Z6" i="5" s="1"/>
  <c r="Y7" i="5"/>
  <c r="Z7" i="5" s="1"/>
  <c r="Y8" i="5"/>
  <c r="Z8" i="5" s="1"/>
  <c r="Y9" i="5"/>
  <c r="AA9" i="5" s="1"/>
  <c r="Y10" i="5"/>
  <c r="AA10" i="5" s="1"/>
  <c r="Y11" i="5"/>
  <c r="AA11" i="5" s="1"/>
  <c r="Y12" i="5"/>
  <c r="Z12" i="5" s="1"/>
  <c r="Y13" i="5"/>
  <c r="Z13" i="5" s="1"/>
  <c r="Y14" i="5"/>
  <c r="Z14" i="5" s="1"/>
  <c r="Y15" i="5"/>
  <c r="Z15" i="5" s="1"/>
  <c r="AA15" i="5"/>
  <c r="Y19" i="5"/>
  <c r="Y20" i="5"/>
  <c r="Y21" i="5"/>
  <c r="Y22" i="5"/>
  <c r="Y23" i="5"/>
  <c r="Y24" i="5"/>
  <c r="Y25" i="5"/>
  <c r="Y26" i="5"/>
  <c r="Y27" i="5"/>
  <c r="Y28" i="5"/>
  <c r="Y29" i="5" l="1"/>
  <c r="AA8" i="5"/>
  <c r="Z11" i="5"/>
  <c r="AA7" i="5"/>
  <c r="AA13" i="5"/>
  <c r="AA5" i="5"/>
  <c r="Z10" i="5"/>
  <c r="AA12" i="5"/>
  <c r="AA4" i="5"/>
  <c r="AA14" i="5"/>
  <c r="Z9" i="5"/>
  <c r="AA6" i="5"/>
  <c r="C9" i="5" l="1"/>
  <c r="C8" i="5"/>
  <c r="C7" i="5"/>
  <c r="C6" i="5"/>
  <c r="C5" i="5"/>
  <c r="C4" i="5"/>
  <c r="C3" i="5"/>
</calcChain>
</file>

<file path=xl/sharedStrings.xml><?xml version="1.0" encoding="utf-8"?>
<sst xmlns="http://schemas.openxmlformats.org/spreadsheetml/2006/main" count="3786" uniqueCount="718">
  <si>
    <t>075001</t>
  </si>
  <si>
    <t>075011</t>
  </si>
  <si>
    <t>075013</t>
  </si>
  <si>
    <t>075017</t>
  </si>
  <si>
    <t>075028</t>
  </si>
  <si>
    <t>075031</t>
  </si>
  <si>
    <t>075044</t>
  </si>
  <si>
    <t>075047</t>
  </si>
  <si>
    <t>075057</t>
  </si>
  <si>
    <t>075061</t>
  </si>
  <si>
    <t>075063</t>
  </si>
  <si>
    <t>075064</t>
  </si>
  <si>
    <t>075070</t>
  </si>
  <si>
    <t>075074</t>
  </si>
  <si>
    <t>075078</t>
  </si>
  <si>
    <t>075079</t>
  </si>
  <si>
    <t>075082</t>
  </si>
  <si>
    <t>075084</t>
  </si>
  <si>
    <t>075085</t>
  </si>
  <si>
    <t>075089</t>
  </si>
  <si>
    <t>075096</t>
  </si>
  <si>
    <t>075105</t>
  </si>
  <si>
    <t>075106</t>
  </si>
  <si>
    <t>075109</t>
  </si>
  <si>
    <t>075111</t>
  </si>
  <si>
    <t>075113</t>
  </si>
  <si>
    <t>075117</t>
  </si>
  <si>
    <t>075135</t>
  </si>
  <si>
    <t>075138</t>
  </si>
  <si>
    <t>075144</t>
  </si>
  <si>
    <t>075146</t>
  </si>
  <si>
    <t>075153</t>
  </si>
  <si>
    <t>075158</t>
  </si>
  <si>
    <t>075159</t>
  </si>
  <si>
    <t>075163</t>
  </si>
  <si>
    <t>075181</t>
  </si>
  <si>
    <t>075182</t>
  </si>
  <si>
    <t>075183</t>
  </si>
  <si>
    <t>075192</t>
  </si>
  <si>
    <t>075195</t>
  </si>
  <si>
    <t>075196</t>
  </si>
  <si>
    <t>075198</t>
  </si>
  <si>
    <t>075200</t>
  </si>
  <si>
    <t>075201</t>
  </si>
  <si>
    <t>075202</t>
  </si>
  <si>
    <t>075208</t>
  </si>
  <si>
    <t>075210</t>
  </si>
  <si>
    <t>075211</t>
  </si>
  <si>
    <t>075213</t>
  </si>
  <si>
    <t>075214</t>
  </si>
  <si>
    <t>075216</t>
  </si>
  <si>
    <t>075219</t>
  </si>
  <si>
    <t>075221</t>
  </si>
  <si>
    <t>075222</t>
  </si>
  <si>
    <t>075228</t>
  </si>
  <si>
    <t>075230</t>
  </si>
  <si>
    <t>075231</t>
  </si>
  <si>
    <t>075232</t>
  </si>
  <si>
    <t>075234</t>
  </si>
  <si>
    <t>075235</t>
  </si>
  <si>
    <t>075236</t>
  </si>
  <si>
    <t>075237</t>
  </si>
  <si>
    <t>075238</t>
  </si>
  <si>
    <t>075240</t>
  </si>
  <si>
    <t>075241</t>
  </si>
  <si>
    <t>075243</t>
  </si>
  <si>
    <t>075244</t>
  </si>
  <si>
    <t>075246</t>
  </si>
  <si>
    <t>075250</t>
  </si>
  <si>
    <t>075251</t>
  </si>
  <si>
    <t>075252</t>
  </si>
  <si>
    <t>075253</t>
  </si>
  <si>
    <t>075257</t>
  </si>
  <si>
    <t>075258</t>
  </si>
  <si>
    <t>075261</t>
  </si>
  <si>
    <t>075263</t>
  </si>
  <si>
    <t>075264</t>
  </si>
  <si>
    <t>075265</t>
  </si>
  <si>
    <t>075268</t>
  </si>
  <si>
    <t>075270</t>
  </si>
  <si>
    <t>075271</t>
  </si>
  <si>
    <t>075272</t>
  </si>
  <si>
    <t>075274</t>
  </si>
  <si>
    <t>075275</t>
  </si>
  <si>
    <t>075278</t>
  </si>
  <si>
    <t>075279</t>
  </si>
  <si>
    <t>075280</t>
  </si>
  <si>
    <t>075286</t>
  </si>
  <si>
    <t>075288</t>
  </si>
  <si>
    <t>075290</t>
  </si>
  <si>
    <t>075292</t>
  </si>
  <si>
    <t>075293</t>
  </si>
  <si>
    <t>075294</t>
  </si>
  <si>
    <t>075295</t>
  </si>
  <si>
    <t>075296</t>
  </si>
  <si>
    <t>075299</t>
  </si>
  <si>
    <t>075300</t>
  </si>
  <si>
    <t>075301</t>
  </si>
  <si>
    <t>075306</t>
  </si>
  <si>
    <t>075307</t>
  </si>
  <si>
    <t>075309</t>
  </si>
  <si>
    <t>075310</t>
  </si>
  <si>
    <t>075312</t>
  </si>
  <si>
    <t>075313</t>
  </si>
  <si>
    <t>075314</t>
  </si>
  <si>
    <t>075316</t>
  </si>
  <si>
    <t>075317</t>
  </si>
  <si>
    <t>075318</t>
  </si>
  <si>
    <t>075319</t>
  </si>
  <si>
    <t>075320</t>
  </si>
  <si>
    <t>075321</t>
  </si>
  <si>
    <t>075322</t>
  </si>
  <si>
    <t>075323</t>
  </si>
  <si>
    <t>075324</t>
  </si>
  <si>
    <t>075325</t>
  </si>
  <si>
    <t>075326</t>
  </si>
  <si>
    <t>075327</t>
  </si>
  <si>
    <t>075329</t>
  </si>
  <si>
    <t>075330</t>
  </si>
  <si>
    <t>075331</t>
  </si>
  <si>
    <t>075332</t>
  </si>
  <si>
    <t>075333</t>
  </si>
  <si>
    <t>075334</t>
  </si>
  <si>
    <t>075335</t>
  </si>
  <si>
    <t>075336</t>
  </si>
  <si>
    <t>075337</t>
  </si>
  <si>
    <t>075338</t>
  </si>
  <si>
    <t>075339</t>
  </si>
  <si>
    <t>075341</t>
  </si>
  <si>
    <t>075343</t>
  </si>
  <si>
    <t>075345</t>
  </si>
  <si>
    <t>075347</t>
  </si>
  <si>
    <t>075348</t>
  </si>
  <si>
    <t>075349</t>
  </si>
  <si>
    <t>075350</t>
  </si>
  <si>
    <t>075351</t>
  </si>
  <si>
    <t>075352</t>
  </si>
  <si>
    <t>075353</t>
  </si>
  <si>
    <t>075354</t>
  </si>
  <si>
    <t>075355</t>
  </si>
  <si>
    <t>075356</t>
  </si>
  <si>
    <t>075358</t>
  </si>
  <si>
    <t>075359</t>
  </si>
  <si>
    <t>075361</t>
  </si>
  <si>
    <t>075362</t>
  </si>
  <si>
    <t>075365</t>
  </si>
  <si>
    <t>075366</t>
  </si>
  <si>
    <t>075367</t>
  </si>
  <si>
    <t>075368</t>
  </si>
  <si>
    <t>075371</t>
  </si>
  <si>
    <t>075373</t>
  </si>
  <si>
    <t>075375</t>
  </si>
  <si>
    <t>075377</t>
  </si>
  <si>
    <t>075378</t>
  </si>
  <si>
    <t>075379</t>
  </si>
  <si>
    <t>075380</t>
  </si>
  <si>
    <t>075381</t>
  </si>
  <si>
    <t>075382</t>
  </si>
  <si>
    <t>075383</t>
  </si>
  <si>
    <t>075384</t>
  </si>
  <si>
    <t>075386</t>
  </si>
  <si>
    <t>075387</t>
  </si>
  <si>
    <t>075388</t>
  </si>
  <si>
    <t>075389</t>
  </si>
  <si>
    <t>075390</t>
  </si>
  <si>
    <t>075393</t>
  </si>
  <si>
    <t>075394</t>
  </si>
  <si>
    <t>075395</t>
  </si>
  <si>
    <t>075396</t>
  </si>
  <si>
    <t>075397</t>
  </si>
  <si>
    <t>075400</t>
  </si>
  <si>
    <t>075402</t>
  </si>
  <si>
    <t>075403</t>
  </si>
  <si>
    <t>075404</t>
  </si>
  <si>
    <t>075405</t>
  </si>
  <si>
    <t>075407</t>
  </si>
  <si>
    <t>075408</t>
  </si>
  <si>
    <t>075410</t>
  </si>
  <si>
    <t>075411</t>
  </si>
  <si>
    <t>075412</t>
  </si>
  <si>
    <t>075413</t>
  </si>
  <si>
    <t>075414</t>
  </si>
  <si>
    <t>075415</t>
  </si>
  <si>
    <t>075416</t>
  </si>
  <si>
    <t>075418</t>
  </si>
  <si>
    <t>075419</t>
  </si>
  <si>
    <t>075420</t>
  </si>
  <si>
    <t>075421</t>
  </si>
  <si>
    <t>075423</t>
  </si>
  <si>
    <t>075425</t>
  </si>
  <si>
    <t>075429</t>
  </si>
  <si>
    <t>075431</t>
  </si>
  <si>
    <t>075432</t>
  </si>
  <si>
    <t>075434</t>
  </si>
  <si>
    <t>075436</t>
  </si>
  <si>
    <t>075437</t>
  </si>
  <si>
    <t>075438</t>
  </si>
  <si>
    <t>075439</t>
  </si>
  <si>
    <t>075440</t>
  </si>
  <si>
    <t>075441</t>
  </si>
  <si>
    <t>075442</t>
  </si>
  <si>
    <t>075443</t>
  </si>
  <si>
    <t>ST JOSEPH'S CENTER</t>
  </si>
  <si>
    <t>WINDSOR HEALTH AND REHABILITATION CENTER, LLC</t>
  </si>
  <si>
    <t>CRESTFIELD REHABILITATION CENTER &amp; FENWOOD MANOR</t>
  </si>
  <si>
    <t>MONTOWESE HEALTH &amp; REHABILITATION CENTER</t>
  </si>
  <si>
    <t>CHESTERFIELDS HEALTH CARE CENTER</t>
  </si>
  <si>
    <t>GLEN HILL CENTER</t>
  </si>
  <si>
    <t>APPLE REHAB FARMINGTON VALLEY</t>
  </si>
  <si>
    <t>HEWITT HEALTH &amp; REHABILITATION CENTER, INC</t>
  </si>
  <si>
    <t>SKYVIEW REHAB AND NURSING</t>
  </si>
  <si>
    <t>CASSENA CARE AT STAMFORD</t>
  </si>
  <si>
    <t>AVERY NURSING HOME/NOBLE BUILDING</t>
  </si>
  <si>
    <t>MILFORD HEALTH CARE CENTER INC</t>
  </si>
  <si>
    <t>APPLE REHAB SAYBROOK</t>
  </si>
  <si>
    <t>FILOSA, FOR NURSING &amp; REHABILITATION</t>
  </si>
  <si>
    <t>WESTVIEW HEALTH CARE CENTER</t>
  </si>
  <si>
    <t>NORWICH SUB-ACUTE AND NURSING</t>
  </si>
  <si>
    <t>HUGHES HEALTH AND REHABILITATION</t>
  </si>
  <si>
    <t>VILLA MARIA NURSING &amp; REHAB COMMUNITY, INC</t>
  </si>
  <si>
    <t>ST MARY HOME</t>
  </si>
  <si>
    <t>APPLE REHAB MIDDLETOWN</t>
  </si>
  <si>
    <t>GROVE MANOR NURSING HOME, INC</t>
  </si>
  <si>
    <t>TORRINGTON CENTER FOR NURSING &amp; REHABILITATION LLC</t>
  </si>
  <si>
    <t>MIDDLESEX HEALTH CARE CENTER</t>
  </si>
  <si>
    <t>HEBREW CENTER FOR HEALTH AND REHABILITATION</t>
  </si>
  <si>
    <t>WOLCOTT HALL NURSING CTR</t>
  </si>
  <si>
    <t>GREENTREE MANOR NURSING &amp; REHA</t>
  </si>
  <si>
    <t>NATHANIEL WITHERELL, THE</t>
  </si>
  <si>
    <t>MASONICARE HEALTH CENTER</t>
  </si>
  <si>
    <t>BLOOMFIELD HEALTH CARE CENTER</t>
  </si>
  <si>
    <t>APPLE REHAB GUILFORD</t>
  </si>
  <si>
    <t>MIDDLEBURY CONVALESCENT HOME</t>
  </si>
  <si>
    <t>VILLA AT STAMFORD, THE</t>
  </si>
  <si>
    <t>NEW LONDON SUB-ACUTE AND NURSING</t>
  </si>
  <si>
    <t>CASSENA CARE AT NORWALK</t>
  </si>
  <si>
    <t>BISHOP WICKE HEALTH &amp; REHAB CT</t>
  </si>
  <si>
    <t>APPLE REHAB WATERTOWN</t>
  </si>
  <si>
    <t>GRANDVIEW REHABILITATION AND HEALTHCARE CENTER</t>
  </si>
  <si>
    <t>FOX HILL CENTER</t>
  </si>
  <si>
    <t>COMPLETE CARE AT MERIDEN, LLC</t>
  </si>
  <si>
    <t>PARKWAY PAVILION HEALTH AND REHABILITATION CENTER</t>
  </si>
  <si>
    <t>HARBOR VILLAGE NORTH HEALTH AND REHABILITATION CEN</t>
  </si>
  <si>
    <t>VILLAGE GREEN OF BRISTOL REHAB &amp; HEALTH CENTER</t>
  </si>
  <si>
    <t>SOUTHPORT CENTER FOR NURSING &amp; REHABILITATION LLC</t>
  </si>
  <si>
    <t>WEST HAVEN CENTER FOR NURSING &amp; REHABILITATION</t>
  </si>
  <si>
    <t>GEER NURSING AND REHABILITATION</t>
  </si>
  <si>
    <t>VILLAGE CREST CENTER FOR HEALTH &amp; REHABILITATION</t>
  </si>
  <si>
    <t>WATERBURY GARDENS NURSING AND REHAB</t>
  </si>
  <si>
    <t>APPLE REHAB ROCKY HILL</t>
  </si>
  <si>
    <t>GOLDEN HILL REHAB PAVILION</t>
  </si>
  <si>
    <t>PORTLAND CARE &amp; REHAB CENTER,</t>
  </si>
  <si>
    <t>MCLEAN HEALTH CENTER</t>
  </si>
  <si>
    <t>WATERBURY CENTER FOR NURSING &amp; REHABILITATION LLC</t>
  </si>
  <si>
    <t>PINES AT BRISTOL FOR NURSING &amp; REHABILITATION, THE</t>
  </si>
  <si>
    <t>CHESHIRE REGIONAL REHAB CENTER</t>
  </si>
  <si>
    <t>ARDEN HOUSE</t>
  </si>
  <si>
    <t>LEDGECREST HEALTH CARE</t>
  </si>
  <si>
    <t>APPLE REHAB COLCHESTER</t>
  </si>
  <si>
    <t>COBALT LODGE HEALTH CARE &amp; REH</t>
  </si>
  <si>
    <t>QUINNIPIAC VALLEY CENTER</t>
  </si>
  <si>
    <t>GUILFORD HOUSE, THE</t>
  </si>
  <si>
    <t>NOBLE HORIZONS</t>
  </si>
  <si>
    <t>KIMBERLY HALL-SOUTH CENTER</t>
  </si>
  <si>
    <t>MAPLE VIEW MANOR</t>
  </si>
  <si>
    <t>GLENDALE CENTER</t>
  </si>
  <si>
    <t>RIVER GLEN HEALTH CARE CTR</t>
  </si>
  <si>
    <t>PIERCE MEMORIAL BAPTIST HOME, INC.</t>
  </si>
  <si>
    <t>AVON HEALTH CENTER</t>
  </si>
  <si>
    <t>WHITNEY REHABILITATION CARE CENTER</t>
  </si>
  <si>
    <t>PARKVILLE CARE CENTER</t>
  </si>
  <si>
    <t>TOUCHPOINTS AT FARMINGTON</t>
  </si>
  <si>
    <t>WESTSIDE CARE CENTER</t>
  </si>
  <si>
    <t>HARRINGTON COURT</t>
  </si>
  <si>
    <t>RIVERSIDE HEALTH &amp; REHABILITATION</t>
  </si>
  <si>
    <t>DOUGLAS MANOR</t>
  </si>
  <si>
    <t>REGENCY HOUSE NURSING AND REHABILITATION CENTER</t>
  </si>
  <si>
    <t>AUTUMN LAKE HEALTHCARE AT CROMWELL</t>
  </si>
  <si>
    <t>TOUCHPOINTS AT BLOOMFIELD</t>
  </si>
  <si>
    <t>ELIM PARK BAPTIST HOME, INC</t>
  </si>
  <si>
    <t>TRINITY HILL CARE CENTER</t>
  </si>
  <si>
    <t>GROTON REGENCY CENTER</t>
  </si>
  <si>
    <t>MYSTIC HEALTHCARE &amp; REHABILITATION CENTER, LLC</t>
  </si>
  <si>
    <t>ST JOSEPH'S RESIDENCE</t>
  </si>
  <si>
    <t>WESTERN REHABILITATION CARE CENTER</t>
  </si>
  <si>
    <t>GRIMES YNHCC</t>
  </si>
  <si>
    <t>WEST HARTFORD HEALTH &amp; REHABILITATION CENTER</t>
  </si>
  <si>
    <t>KIMBERLY HALL NORTH</t>
  </si>
  <si>
    <t>WESTPORT REHABILITATION COMPLEX</t>
  </si>
  <si>
    <t>NEWINGTON RAPID RECOVERY REHAB CENTER</t>
  </si>
  <si>
    <t>FAIRVIEW</t>
  </si>
  <si>
    <t>WHITNEY CENTER</t>
  </si>
  <si>
    <t>AUTUMN LAKE HEALTHCARE AT NEW BRITAIN</t>
  </si>
  <si>
    <t>JEFFERSON HOUSE</t>
  </si>
  <si>
    <t>WHISPERING PINES REHABILITATION AND NURSING CENTER</t>
  </si>
  <si>
    <t>MILLER MEMORIAL COMMUNITY</t>
  </si>
  <si>
    <t>BRANFORD HILLS HEALTHCARE CTR</t>
  </si>
  <si>
    <t>CHELSEA PLACE CARE CENTER</t>
  </si>
  <si>
    <t>APPLE REHAB SHELTON LAKES</t>
  </si>
  <si>
    <t>CALEB HITCHCOCK HEALTH CARE CE</t>
  </si>
  <si>
    <t>PILGRIM MANOR</t>
  </si>
  <si>
    <t>CHESTELM HEALTH CARE</t>
  </si>
  <si>
    <t>GREENWICH WOODS REHABILITATION</t>
  </si>
  <si>
    <t>COLONIAL HEALTH &amp; REHAB CENTER OF PLAINFIELD LLC</t>
  </si>
  <si>
    <t>WADSWORTH GLEN HEALTH CARE CEN</t>
  </si>
  <si>
    <t>GLADEVIEW HEALTH CARE CENTER</t>
  </si>
  <si>
    <t>TOUCHPOINTS AT MANCHESTER</t>
  </si>
  <si>
    <t>GLASTONBURY HEALTH CARE CENTER</t>
  </si>
  <si>
    <t>WILTON MEADOWS HEALTH CARE CEN</t>
  </si>
  <si>
    <t>POMPERAUG WOODS HEALTH CENTER</t>
  </si>
  <si>
    <t>LITCHFIELD WOODS HEALTH CARE C</t>
  </si>
  <si>
    <t>ARK HEALTHCARE &amp; REHABILITATION AT ST. CAMILLUS</t>
  </si>
  <si>
    <t>ST JOSEPHS LIVING CENTER</t>
  </si>
  <si>
    <t>ESSEX MEADOWS HEALTH CENTER</t>
  </si>
  <si>
    <t>CAMBRIDGE HEALTH AND REHABILITATION CENTER</t>
  </si>
  <si>
    <t>BAYVIEW HEALTH CARE</t>
  </si>
  <si>
    <t>MARY WADE HOME, INC</t>
  </si>
  <si>
    <t>EVERGREEN HEALTH CARE CENTER</t>
  </si>
  <si>
    <t>APPLE REHAB MYSTIC</t>
  </si>
  <si>
    <t>BRISTOL HEALTH INGRAHAM MANOR</t>
  </si>
  <si>
    <t>LUDLOWE CENTER FOR HEALTH &amp; REHABILITATION, LLC</t>
  </si>
  <si>
    <t>WILLOWS REHABILITATION &amp; NURSING CENTER</t>
  </si>
  <si>
    <t>VALERIE MANOR</t>
  </si>
  <si>
    <t>MANCHESTER MANOR HEALTH CARE CENTER</t>
  </si>
  <si>
    <t>VERNON MANOR HEALTH CARE CENTER, LLC</t>
  </si>
  <si>
    <t>BEECHWOOD</t>
  </si>
  <si>
    <t>SOUTHINGTON CARE CENTER</t>
  </si>
  <si>
    <t>SILVER SPRINGS CARE CENTER</t>
  </si>
  <si>
    <t>ARK HEALTHCARE &amp; REHABILITATION AT GOVERNOR�S HOUS</t>
  </si>
  <si>
    <t>LORD CHAMBERLAIN NURSING &amp; REHABILITATION CENTER</t>
  </si>
  <si>
    <t>PENDLETON HEALTH &amp; REHABILITATION CENTER</t>
  </si>
  <si>
    <t>JEROME HOME</t>
  </si>
  <si>
    <t>APPLE REHAB COCCOMO</t>
  </si>
  <si>
    <t>SUFFIELD HOUSE, THE</t>
  </si>
  <si>
    <t>ADVANCED CENTER FOR NURSING &amp; REHABILITATION</t>
  </si>
  <si>
    <t>COOK WILLOW CONVALESCENT HOSPITAL</t>
  </si>
  <si>
    <t>SHERIDEN WOODS</t>
  </si>
  <si>
    <t>ABBOTT TERRACE HEALTH CENTER</t>
  </si>
  <si>
    <t>CONNECTICUT BAPTIST HOMES, INC</t>
  </si>
  <si>
    <t>JEWISH SENIOR SERVICES</t>
  </si>
  <si>
    <t>SAINT JOHN PAUL I I CENTER</t>
  </si>
  <si>
    <t>NEWTOWN REHABILITATION &amp; HEALTH CARE CENTER</t>
  </si>
  <si>
    <t>NOTRE DAME CONVALESCENT HOME I</t>
  </si>
  <si>
    <t>BICKFORD HEALTH CARE CENTER</t>
  </si>
  <si>
    <t>FRESH RIVER HEALTHCARE</t>
  </si>
  <si>
    <t>WAVENY CARE CENTER</t>
  </si>
  <si>
    <t>EVERGREEN WOODS</t>
  </si>
  <si>
    <t>CURTIS HOME ST ELIZABETH CENTER</t>
  </si>
  <si>
    <t>HAMDEN REHABILITATION &amp; HEALTH CARE CENTER</t>
  </si>
  <si>
    <t>MEADOWBROOK OF GRANBY</t>
  </si>
  <si>
    <t>GARDNER HEIGHTS HEALTH CARE CENTER, INC</t>
  </si>
  <si>
    <t>LUTHERAN HOME OF SOUTHBURY INC</t>
  </si>
  <si>
    <t>CHESHIRE HOUSE HEALTH CARE FAC</t>
  </si>
  <si>
    <t>BRIDE BROOK HEALTH &amp; REHABILITATION CENTER</t>
  </si>
  <si>
    <t>WEST RIVER REHAB CENTER</t>
  </si>
  <si>
    <t>LIVEWELL CONNECTICUT</t>
  </si>
  <si>
    <t>SHARON HEALTH CARE CENTER</t>
  </si>
  <si>
    <t>APPLE REHAB CROMWELL</t>
  </si>
  <si>
    <t>WATER'S EDGE CENTER FOR HEALTH &amp; REHAB</t>
  </si>
  <si>
    <t>WOODLAKE AT TOLLAND REHABILITATION &amp; NURSING CENTE</t>
  </si>
  <si>
    <t>SEABURY</t>
  </si>
  <si>
    <t>MARLBOROUGH HEALTH &amp; REHABILITATION CENTER</t>
  </si>
  <si>
    <t>SHADY KNOLL</t>
  </si>
  <si>
    <t>AUTUMN LAKE HEALTHCARE AT NORWALK</t>
  </si>
  <si>
    <t>APPLE REHAB AVON</t>
  </si>
  <si>
    <t>APPLE REHAB LAUREL WOODS</t>
  </si>
  <si>
    <t>BEACON BROOK HEALTH CENTER</t>
  </si>
  <si>
    <t>BEL AIR MANOR</t>
  </si>
  <si>
    <t>LONG RIDGE POST-ACUTE CARE</t>
  </si>
  <si>
    <t>LAUREL RIDGE HEALTH CARE CENTE</t>
  </si>
  <si>
    <t>CHERRY BROOK HEALTH CARE CENTE</t>
  </si>
  <si>
    <t>REGALCARE AT NEW HAVEN</t>
  </si>
  <si>
    <t>BETHEL HEALTH CARE CENTER</t>
  </si>
  <si>
    <t>MANSFIELD CENTER FOR NURSING AND REHABILITATION</t>
  </si>
  <si>
    <t>APPLE REHAB WEST HAVEN</t>
  </si>
  <si>
    <t>MAEFAIR HEALTH CARE CENTER</t>
  </si>
  <si>
    <t>MADISON HOUSE</t>
  </si>
  <si>
    <t>THE RESERVOIR</t>
  </si>
  <si>
    <t>LEEWAY, INC</t>
  </si>
  <si>
    <t>AARON MANOR NURSING &amp; REHABILITATION</t>
  </si>
  <si>
    <t>MATULAITIS NURSING HOME</t>
  </si>
  <si>
    <t>LORD CHAMBERLAIN MANOR</t>
  </si>
  <si>
    <t>NORTHBRIDGE HEALTH CARE CENTER</t>
  </si>
  <si>
    <t>HANCOCK HALL</t>
  </si>
  <si>
    <t>COUNTRYSIDE MANOR OF BRISTOL</t>
  </si>
  <si>
    <t>CANDLEWOOD VALLEY HEALTH &amp; REHABILITATION CENTER</t>
  </si>
  <si>
    <t>AUTUMN LAKE HEALTHCARE AT BUCKS HILL</t>
  </si>
  <si>
    <t>AMBERWOODS OF FARMINGTON</t>
  </si>
  <si>
    <t>SUMMIT AT PLANTSVILLE, THE</t>
  </si>
  <si>
    <t>EDGEHILL HEALTH CENTER</t>
  </si>
  <si>
    <t>DAVIS PLACE</t>
  </si>
  <si>
    <t>VANDERMAN PLACE</t>
  </si>
  <si>
    <t>RIDGE CREST AT MEADOW RIDGE</t>
  </si>
  <si>
    <t>TWIN MAPLES HEALTHCARE, INC</t>
  </si>
  <si>
    <t>MATTATUCK HEALTH CARE FAC</t>
  </si>
  <si>
    <t>ORANGE HEALTH CARE CENTER</t>
  </si>
  <si>
    <t>TOUCHPOINTS AT CHESTNUT</t>
  </si>
  <si>
    <t>AVALON HEALTH CARE CENTER AT STONERIDGE</t>
  </si>
  <si>
    <t>APPLE REHAB UNCASVILLE</t>
  </si>
  <si>
    <t>BRADLEY HOME &amp; PAVILION, THE</t>
  </si>
  <si>
    <t>SPRINGS AT WATERMARK 3030 PARK, THE</t>
  </si>
  <si>
    <t>SPRINGS AT WATERMARK EAST HILL, THE</t>
  </si>
  <si>
    <t>60 WEST</t>
  </si>
  <si>
    <t>JOHN L. LEVITOW HEALTH CARE CENTER</t>
  </si>
  <si>
    <t>COLLINSVILLE</t>
  </si>
  <si>
    <t>MADISON</t>
  </si>
  <si>
    <t>VERNON</t>
  </si>
  <si>
    <t>HARTFORD</t>
  </si>
  <si>
    <t>BRIDGEPORT</t>
  </si>
  <si>
    <t>BETHEL</t>
  </si>
  <si>
    <t>FAIRFIELD</t>
  </si>
  <si>
    <t>ORANGE</t>
  </si>
  <si>
    <t>NORWALK</t>
  </si>
  <si>
    <t>WINDSOR</t>
  </si>
  <si>
    <t>TRUMBULL</t>
  </si>
  <si>
    <t>MANCHESTER</t>
  </si>
  <si>
    <t>NORTH HAVEN</t>
  </si>
  <si>
    <t>CHESTER</t>
  </si>
  <si>
    <t>DANBURY</t>
  </si>
  <si>
    <t>PLAINVILLE</t>
  </si>
  <si>
    <t>SHELTON</t>
  </si>
  <si>
    <t>WALLINGFORD</t>
  </si>
  <si>
    <t>STAMFORD</t>
  </si>
  <si>
    <t>MILFORD</t>
  </si>
  <si>
    <t>OLD SAYBROOK</t>
  </si>
  <si>
    <t>DAYVILLE</t>
  </si>
  <si>
    <t>NORWICH</t>
  </si>
  <si>
    <t>WEST HARTFORD</t>
  </si>
  <si>
    <t>PLAINFIELD</t>
  </si>
  <si>
    <t>MIDDLETOWN</t>
  </si>
  <si>
    <t>WATERBURY</t>
  </si>
  <si>
    <t>TORRINGTON</t>
  </si>
  <si>
    <t>WATERFORD</t>
  </si>
  <si>
    <t>GREENWICH</t>
  </si>
  <si>
    <t>BLOOMFIELD</t>
  </si>
  <si>
    <t>GUILFORD</t>
  </si>
  <si>
    <t>MIDDLEBURY</t>
  </si>
  <si>
    <t>WATERTOWN</t>
  </si>
  <si>
    <t>NEW BRITAIN</t>
  </si>
  <si>
    <t>ROCKVILLE</t>
  </si>
  <si>
    <t>MERIDEN</t>
  </si>
  <si>
    <t>ENFIELD</t>
  </si>
  <si>
    <t>NEW LONDON</t>
  </si>
  <si>
    <t>FORESTVILLE</t>
  </si>
  <si>
    <t>SOUTHPORT</t>
  </si>
  <si>
    <t>WEST HAVEN</t>
  </si>
  <si>
    <t>CANAAN</t>
  </si>
  <si>
    <t>NEW MILFORD</t>
  </si>
  <si>
    <t>ROCKY HILL</t>
  </si>
  <si>
    <t>PORTLAND</t>
  </si>
  <si>
    <t>SIMSBURY</t>
  </si>
  <si>
    <t>BRISTOL</t>
  </si>
  <si>
    <t>CHESHIRE</t>
  </si>
  <si>
    <t>HAMDEN</t>
  </si>
  <si>
    <t>KENSINGTON</t>
  </si>
  <si>
    <t>COLCHESTER</t>
  </si>
  <si>
    <t>COBALT</t>
  </si>
  <si>
    <t>SALISBURY</t>
  </si>
  <si>
    <t>NAUGATUCK</t>
  </si>
  <si>
    <t>SOUTHBURY</t>
  </si>
  <si>
    <t>BROOKLYN</t>
  </si>
  <si>
    <t>AVON</t>
  </si>
  <si>
    <t>FARMINGTON</t>
  </si>
  <si>
    <t>EAST HARTFORD</t>
  </si>
  <si>
    <t>WINDHAM</t>
  </si>
  <si>
    <t>CROMWELL</t>
  </si>
  <si>
    <t>GROTON</t>
  </si>
  <si>
    <t>MYSTIC</t>
  </si>
  <si>
    <t>NEW HAVEN</t>
  </si>
  <si>
    <t>WESTPORT</t>
  </si>
  <si>
    <t>NEWINGTON</t>
  </si>
  <si>
    <t>EAST HAVEN</t>
  </si>
  <si>
    <t>BRANFORD</t>
  </si>
  <si>
    <t>MOODUS</t>
  </si>
  <si>
    <t>GLASTONBURY</t>
  </si>
  <si>
    <t>WILTON</t>
  </si>
  <si>
    <t>ESSEX</t>
  </si>
  <si>
    <t>STAFFORD SPRINGS</t>
  </si>
  <si>
    <t>WOODBRIDGE</t>
  </si>
  <si>
    <t>SOUTHINGTON</t>
  </si>
  <si>
    <t>STRATFORD</t>
  </si>
  <si>
    <t>SUFFIELD</t>
  </si>
  <si>
    <t>PLYMOUTH</t>
  </si>
  <si>
    <t>NEWTOWN</t>
  </si>
  <si>
    <t>WINDSOR LOCKS</t>
  </si>
  <si>
    <t>EAST WINDSOR</t>
  </si>
  <si>
    <t>NEW CANAAN</t>
  </si>
  <si>
    <t>NORTH BRANFORD</t>
  </si>
  <si>
    <t>GRANBY</t>
  </si>
  <si>
    <t>NIANTIC</t>
  </si>
  <si>
    <t>PLANTSVILLE</t>
  </si>
  <si>
    <t>SHARON</t>
  </si>
  <si>
    <t>TOLLAND</t>
  </si>
  <si>
    <t>MARLBOROUGH</t>
  </si>
  <si>
    <t>SEYMOUR</t>
  </si>
  <si>
    <t>RIDGEFIELD</t>
  </si>
  <si>
    <t>MANSFIELD</t>
  </si>
  <si>
    <t>PUTNAM</t>
  </si>
  <si>
    <t>DANIELSON</t>
  </si>
  <si>
    <t>WILLIMANTIC</t>
  </si>
  <si>
    <t>WEST REDDING</t>
  </si>
  <si>
    <t>DURHAM</t>
  </si>
  <si>
    <t>UNCASVILLE</t>
  </si>
  <si>
    <t>Fairfield</t>
  </si>
  <si>
    <t>Hartford</t>
  </si>
  <si>
    <t>New Haven</t>
  </si>
  <si>
    <t>Middlesex</t>
  </si>
  <si>
    <t>Windham</t>
  </si>
  <si>
    <t>New London</t>
  </si>
  <si>
    <t>Litchfield</t>
  </si>
  <si>
    <t>Tolland</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</si>
  <si>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</si>
  <si>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</si>
  <si>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</si>
  <si>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</si>
  <si>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</si>
  <si>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</si>
  <si>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</si>
  <si>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</si>
  <si>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</si>
  <si>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</si>
  <si>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</si>
  <si>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</si>
  <si>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</si>
  <si>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</si>
  <si>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</si>
  <si>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</si>
  <si>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</si>
  <si>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</si>
  <si>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</si>
  <si>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</si>
  <si>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</si>
  <si>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</si>
  <si>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</si>
  <si>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</si>
  <si>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</si>
  <si>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</si>
  <si>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</si>
  <si>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</si>
  <si>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</si>
  <si>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</si>
  <si>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</si>
  <si>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</si>
  <si>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</si>
  <si>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</si>
  <si>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</si>
  <si>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</si>
  <si>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</si>
  <si>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</si>
  <si>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</si>
  <si>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</si>
  <si>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</si>
  <si>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</si>
  <si>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</si>
  <si>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</si>
  <si>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</si>
  <si>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</si>
  <si>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</si>
  <si>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</si>
  <si>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</si>
  <si>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</si>
  <si>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</si>
  <si>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CMS Region Number</t>
  </si>
  <si>
    <t>Total Census</t>
  </si>
  <si>
    <t>Total Nurse Staff HPRD</t>
  </si>
  <si>
    <t>Rank: Total Nurse Staff HPRD</t>
  </si>
  <si>
    <t>RN Staff HPRD</t>
  </si>
  <si>
    <t>Rank: RN Staff HPRD</t>
  </si>
  <si>
    <t>State</t>
  </si>
  <si>
    <t>Staffing Category</t>
  </si>
  <si>
    <t>Percentage of Total</t>
  </si>
  <si>
    <t>HPRD</t>
  </si>
  <si>
    <t>Facility MDS Census Average</t>
  </si>
  <si>
    <t>Total Nurse Staffing</t>
  </si>
  <si>
    <t>*</t>
  </si>
  <si>
    <t>Direct Care Staffing</t>
  </si>
  <si>
    <t>Direct Care Staff HPRD</t>
  </si>
  <si>
    <t>Total RN</t>
  </si>
  <si>
    <t>Total RN Staff HPRD</t>
  </si>
  <si>
    <t>RN (excl. Admin, DON)</t>
  </si>
  <si>
    <t>RN HPRD (excl. Admin, DON)</t>
  </si>
  <si>
    <t>RN Admin</t>
  </si>
  <si>
    <t>Total Facilities</t>
  </si>
  <si>
    <t>RN DON</t>
  </si>
  <si>
    <t>Total Residents</t>
  </si>
  <si>
    <t>Total LPN</t>
  </si>
  <si>
    <t>LPN (excl. Admin)</t>
  </si>
  <si>
    <t>LPN Admin</t>
  </si>
  <si>
    <t>Total CNA, NA TR, Med Aide/Tech</t>
  </si>
  <si>
    <t>CNA</t>
  </si>
  <si>
    <t>NA TR</t>
  </si>
  <si>
    <t>Med Aide/Tech</t>
  </si>
  <si>
    <t>Contract Hours</t>
  </si>
  <si>
    <t xml:space="preserve">RN </t>
  </si>
  <si>
    <t xml:space="preserve">RN Admin </t>
  </si>
  <si>
    <t xml:space="preserve">RN DON </t>
  </si>
  <si>
    <t xml:space="preserve">LPN </t>
  </si>
  <si>
    <t xml:space="preserve">LPN Admin </t>
  </si>
  <si>
    <t xml:space="preserve">CNA </t>
  </si>
  <si>
    <t xml:space="preserve">NA TR </t>
  </si>
  <si>
    <t xml:space="preserve">Med Aide </t>
  </si>
  <si>
    <t>Total Contract</t>
  </si>
  <si>
    <t>Total Hours</t>
  </si>
  <si>
    <t>Total Contract %</t>
  </si>
  <si>
    <t>Total Nurse Staff</t>
  </si>
  <si>
    <t>RN (w/ Admin, DON)</t>
  </si>
  <si>
    <t>LPN (w/ Admin)</t>
  </si>
  <si>
    <t>Combined CNA, NA TR, Med Aide/Tech</t>
  </si>
  <si>
    <t>County</t>
  </si>
  <si>
    <t>MDS Census</t>
  </si>
  <si>
    <t>Total Direct Care Staff HPRD</t>
  </si>
  <si>
    <t>Total RN Care Staff HPRD (excl. Admin/DON)</t>
  </si>
  <si>
    <t>Total Nurse Staff Hours</t>
  </si>
  <si>
    <t>Total Direct Care Staff Hours</t>
  </si>
  <si>
    <t>Total RN Hours (w/ Admin, DON)</t>
  </si>
  <si>
    <t>RN Hours (excl. Admin, DON)</t>
  </si>
  <si>
    <t>RN Admin Hours</t>
  </si>
  <si>
    <t>RN DON Hours</t>
  </si>
  <si>
    <t>LPN Hours (excl. Admin)</t>
  </si>
  <si>
    <t>Total LPN Hours (w/ Admin)</t>
  </si>
  <si>
    <t>LPN Admin Hours</t>
  </si>
  <si>
    <t>Total CNA, NA TR, Med Aide/Tech Hours</t>
  </si>
  <si>
    <t>CNA Hours</t>
  </si>
  <si>
    <t>NA TR Hours</t>
  </si>
  <si>
    <t>Med Aide/Tech Hours</t>
  </si>
  <si>
    <t>Total Contract Hours</t>
  </si>
  <si>
    <t>RN Hours Contract (excl. Admin, DON)</t>
  </si>
  <si>
    <t>RN Admin Hours Contract</t>
  </si>
  <si>
    <t>RN DON Hours Contract</t>
  </si>
  <si>
    <t>LPN Hours Contract (excl. Admin)</t>
  </si>
  <si>
    <t>LPN Admin Hours Contract</t>
  </si>
  <si>
    <t>CNA Hours Contract</t>
  </si>
  <si>
    <t>NA TR Hours Contract</t>
  </si>
  <si>
    <t>Med Aide/Tech Hours Contract</t>
  </si>
  <si>
    <t>Provider Number</t>
  </si>
  <si>
    <t>Provider</t>
  </si>
  <si>
    <t>City</t>
  </si>
  <si>
    <t>Rank: % Contract</t>
  </si>
  <si>
    <t>% Contract</t>
  </si>
  <si>
    <t>Total Nurse Staff Contract Hours</t>
  </si>
  <si>
    <t>Percent Total Nurse Contract</t>
  </si>
  <si>
    <t>Total Direct Care Staff Contract Hours</t>
  </si>
  <si>
    <t>Percent Total Direct Care Contract</t>
  </si>
  <si>
    <t>Total RN Hours Contract (w/ Admin, DON)</t>
  </si>
  <si>
    <t>Percent Total RN Contract (w/ Admin, DON)</t>
  </si>
  <si>
    <t>Percent RN Contract (excl. Admin, DON)</t>
  </si>
  <si>
    <t>Percent RN Admin Contract</t>
  </si>
  <si>
    <t>Percent RN DON Contract</t>
  </si>
  <si>
    <t>N/A</t>
  </si>
  <si>
    <t>Percent CNA Hours Contract</t>
  </si>
  <si>
    <t>Percent NA TR Hours Contract</t>
  </si>
  <si>
    <t>Percent LPN Admin Hours Contract</t>
  </si>
  <si>
    <t>Percent LPN Hours Contract (excl. Admin)</t>
  </si>
  <si>
    <t>Percent Med Aide/Tech Hours Contract</t>
  </si>
  <si>
    <t>Glossary</t>
  </si>
  <si>
    <t>Certified Nursing Assistant</t>
  </si>
  <si>
    <t>Hours Per Resident Day</t>
  </si>
  <si>
    <t>LPN</t>
  </si>
  <si>
    <t>Licensed Practical Nurse</t>
  </si>
  <si>
    <t>Medication Aide</t>
  </si>
  <si>
    <t>Nurse Aide in Training</t>
  </si>
  <si>
    <t>NP</t>
  </si>
  <si>
    <t>Nurse Practitioner</t>
  </si>
  <si>
    <t>Nurse Aides</t>
  </si>
  <si>
    <t>Includes CNA, Nurse Aide in Training, Med Aide/Tech</t>
  </si>
  <si>
    <t>OT</t>
  </si>
  <si>
    <t>Occupational Therapist</t>
  </si>
  <si>
    <t>Physician Assistant</t>
  </si>
  <si>
    <t>PT</t>
  </si>
  <si>
    <t>Physical Therapist</t>
  </si>
  <si>
    <t>Phsyician Assistant</t>
  </si>
  <si>
    <t>Calculations/Metrics</t>
  </si>
  <si>
    <r>
      <t xml:space="preserve">Staff hours </t>
    </r>
    <r>
      <rPr>
        <sz val="12"/>
        <color theme="1"/>
        <rFont val="Calibri"/>
        <family val="2"/>
      </rPr>
      <t>÷</t>
    </r>
    <r>
      <rPr>
        <sz val="8.4"/>
        <color theme="1"/>
        <rFont val="Calibri"/>
        <family val="2"/>
      </rPr>
      <t xml:space="preserve"> </t>
    </r>
    <r>
      <rPr>
        <sz val="12"/>
        <color theme="1"/>
        <rFont val="Calibri"/>
        <family val="2"/>
      </rPr>
      <t>Resident Census</t>
    </r>
  </si>
  <si>
    <t>RN (incl. Admin/DON) + LPN (incl. Admin) + CNA + Med Aide + NA TR</t>
  </si>
  <si>
    <t>Total Direct Care Staff</t>
  </si>
  <si>
    <t>RN + LPN + CNA + Med Aide + NA in Training</t>
  </si>
  <si>
    <t xml:space="preserve">Combined Activities </t>
  </si>
  <si>
    <t>Qualified Activities Professional + Other Activities Staff</t>
  </si>
  <si>
    <t>Total OT</t>
  </si>
  <si>
    <t>OT + OT Assistant + OT Aide</t>
  </si>
  <si>
    <t>Total PT</t>
  </si>
  <si>
    <t>PT + PT Assistant + PT Aide</t>
  </si>
  <si>
    <t>Total Social Work</t>
  </si>
  <si>
    <t>Qualified Social Worker + Other Social Worker</t>
  </si>
  <si>
    <t>Registered Nurse (incl. RN Admin, DON)</t>
  </si>
  <si>
    <t>Admin Hours</t>
  </si>
  <si>
    <t>Medical Director Hours</t>
  </si>
  <si>
    <t>Pharmacist Hours</t>
  </si>
  <si>
    <t>Dietician Hours</t>
  </si>
  <si>
    <t>Physician Assistant Hours</t>
  </si>
  <si>
    <t>Nurse Practictioner Hours</t>
  </si>
  <si>
    <t>Speech/Language Pathologist Hours</t>
  </si>
  <si>
    <t>Qualified Social Work Staff Hours</t>
  </si>
  <si>
    <t>Other Social Work Staff Hours</t>
  </si>
  <si>
    <t xml:space="preserve">HPRD: Total Social Work </t>
  </si>
  <si>
    <t>Qualified Activities Professional Hours</t>
  </si>
  <si>
    <t>Other Activities Professional Hours</t>
  </si>
  <si>
    <t>HPRD: Combined Activities</t>
  </si>
  <si>
    <t>Occupational Therapist Hours</t>
  </si>
  <si>
    <t>OT Assistant Hours</t>
  </si>
  <si>
    <t>OT Aide Hours</t>
  </si>
  <si>
    <t>HPRD: OT (incl. Assistant &amp; Aide)</t>
  </si>
  <si>
    <t>Physical Therapist (PT) Hours</t>
  </si>
  <si>
    <t>PT Assistant Hours</t>
  </si>
  <si>
    <t>PT Aide Hours</t>
  </si>
  <si>
    <t>HPRD: PT (incl. Assistant &amp; Aide)</t>
  </si>
  <si>
    <t>Mental Health Service Worker Hours</t>
  </si>
  <si>
    <t>Therapeutic Recreation Specialist</t>
  </si>
  <si>
    <t>Clinical Nurse Specialist Hours</t>
  </si>
  <si>
    <t>Feeding Assistant Hours</t>
  </si>
  <si>
    <t>Respiratory Therapist Hours</t>
  </si>
  <si>
    <t>Respiratory Therapy Technician Hours</t>
  </si>
  <si>
    <t>Other Physician Hours</t>
  </si>
  <si>
    <t>ARK HEALTHCARE &amp; REHABILITATION AT GOVERNORÆS HOUS</t>
  </si>
  <si>
    <t>State - Q1 2022</t>
  </si>
  <si>
    <t>State Avg.</t>
  </si>
  <si>
    <t>US Avg.</t>
  </si>
  <si>
    <t>State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</si>
</sst>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1"/>
      <color rgb="FF000000"/>
      <name val="Calibri"/>
      <family val="2"/>
    </font>
    <font>
      <sz val="11"/>
      <color rgb="FF000000"/>
      <name val="Calibri"/>
      <family val="2"/>
    </font>
    <font>
      <b/>
      <sz val="11"/>
      <color theme="1"/>
      <name val="Calibri"/>
      <family val="2"/>
    </font>
    <font>
      <sz val="11"/>
      <color theme="1"/>
      <name val="Calibri"/>
      <family val="2"/>
    </font>
    <font>
      <i/>
      <sz val="12"/>
      <color theme="1"/>
      <name val="Calibri"/>
      <family val="2"/>
      <scheme val="minor"/>
    </font>
    <font>
      <b/>
      <sz val="18"/>
      <color theme="1"/>
      <name val="Calibri"/>
      <family val="2"/>
      <scheme val="minor"/>
    </font>
    <font>
      <sz val="12"/>
      <color rgb="FF000000"/>
      <name val="Calibri"/>
      <family val="2"/>
    </font>
    <font>
      <sz val="12"/>
      <color theme="1"/>
      <name val="Calibri"/>
      <family val="2"/>
    </font>
    <font>
      <sz val="8.4"/>
      <color theme="1"/>
      <name val="Calibri"/>
      <family val="2"/>
    </font>
    <font>
      <sz val="8"/>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s>
  <borders count="15">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theme="1"/>
      </left>
      <right/>
      <top style="thin">
        <color theme="1"/>
      </top>
      <bottom/>
      <diagonal/>
    </border>
    <border>
      <left/>
      <right style="thin">
        <color theme="1"/>
      </right>
      <top style="thin">
        <color theme="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1" fillId="0" borderId="0"/>
  </cellStyleXfs>
  <cellXfs count="51">
    <xf numFmtId="0" fontId="0" fillId="0" borderId="0" xfId="0"/>
    <xf numFmtId="2" fontId="3" fillId="2" borderId="0" xfId="0" applyNumberFormat="1" applyFont="1" applyFill="1" applyAlignment="1">
      <alignment horizontal="left" wrapText="1"/>
    </xf>
    <xf numFmtId="0" fontId="0" fillId="0" borderId="0" xfId="0" applyAlignment="1">
      <alignment horizontal="left" wrapText="1"/>
    </xf>
    <xf numFmtId="0" fontId="4" fillId="0" borderId="0" xfId="0" applyFont="1" applyAlignment="1">
      <alignment horizontal="left" wrapText="1"/>
    </xf>
    <xf numFmtId="1" fontId="4" fillId="0" borderId="0" xfId="0" applyNumberFormat="1" applyFont="1" applyAlignment="1">
      <alignment horizontal="left" wrapText="1"/>
    </xf>
    <xf numFmtId="0" fontId="4" fillId="0" borderId="0" xfId="0" applyFont="1"/>
    <xf numFmtId="0" fontId="4" fillId="0" borderId="0" xfId="0" applyFont="1" applyAlignment="1">
      <alignment wrapText="1"/>
    </xf>
    <xf numFmtId="0" fontId="5" fillId="0" borderId="1" xfId="2" applyFont="1" applyBorder="1" applyAlignment="1">
      <alignment vertical="top" wrapText="1"/>
    </xf>
    <xf numFmtId="2" fontId="6" fillId="0" borderId="0" xfId="2" applyNumberFormat="1" applyFont="1" applyAlignment="1">
      <alignment vertical="top"/>
    </xf>
    <xf numFmtId="3" fontId="4" fillId="0" borderId="0" xfId="0" applyNumberFormat="1" applyFont="1"/>
    <xf numFmtId="4" fontId="4" fillId="0" borderId="0" xfId="0" applyNumberFormat="1" applyFont="1"/>
    <xf numFmtId="2" fontId="4" fillId="0" borderId="0" xfId="0" applyNumberFormat="1" applyFont="1"/>
    <xf numFmtId="1" fontId="4" fillId="0" borderId="0" xfId="0" applyNumberFormat="1" applyFont="1"/>
    <xf numFmtId="3" fontId="3" fillId="0" borderId="0" xfId="0" applyNumberFormat="1" applyFont="1"/>
    <xf numFmtId="10" fontId="4" fillId="0" borderId="0" xfId="0" applyNumberFormat="1" applyFont="1"/>
    <xf numFmtId="0" fontId="7" fillId="0" borderId="1" xfId="2" applyFont="1" applyBorder="1" applyAlignment="1">
      <alignment vertical="top" wrapText="1"/>
    </xf>
    <xf numFmtId="2" fontId="6" fillId="0" borderId="2" xfId="2" applyNumberFormat="1" applyFont="1" applyBorder="1" applyAlignment="1">
      <alignment vertical="top"/>
    </xf>
    <xf numFmtId="0" fontId="7" fillId="0" borderId="3" xfId="2" applyFont="1" applyBorder="1" applyAlignment="1">
      <alignment vertical="top" wrapText="1"/>
    </xf>
    <xf numFmtId="2" fontId="6" fillId="0" borderId="4" xfId="2" applyNumberFormat="1" applyFont="1" applyBorder="1" applyAlignment="1">
      <alignment vertical="top"/>
    </xf>
    <xf numFmtId="2" fontId="8" fillId="0" borderId="0" xfId="2" applyNumberFormat="1" applyFont="1" applyAlignment="1">
      <alignment vertical="top"/>
    </xf>
    <xf numFmtId="0" fontId="4" fillId="0" borderId="0" xfId="0" applyFont="1" applyAlignment="1">
      <alignment vertical="top" wrapText="1"/>
    </xf>
    <xf numFmtId="0" fontId="7" fillId="0" borderId="5" xfId="2" applyFont="1" applyBorder="1" applyAlignment="1">
      <alignment vertical="top" wrapText="1"/>
    </xf>
    <xf numFmtId="3" fontId="9" fillId="0" borderId="0" xfId="0" applyNumberFormat="1" applyFont="1"/>
    <xf numFmtId="0" fontId="7" fillId="0" borderId="6" xfId="2" applyFont="1" applyBorder="1" applyAlignment="1">
      <alignment vertical="top" wrapText="1"/>
    </xf>
    <xf numFmtId="0" fontId="2" fillId="0" borderId="1" xfId="0" applyFont="1" applyBorder="1"/>
    <xf numFmtId="3" fontId="6" fillId="0" borderId="2" xfId="2" applyNumberFormat="1" applyFont="1" applyBorder="1" applyAlignment="1">
      <alignment vertical="top"/>
    </xf>
    <xf numFmtId="3" fontId="9" fillId="0" borderId="7" xfId="0" applyNumberFormat="1" applyFont="1" applyBorder="1"/>
    <xf numFmtId="3" fontId="4" fillId="0" borderId="8" xfId="0" applyNumberFormat="1" applyFont="1" applyBorder="1"/>
    <xf numFmtId="164" fontId="3" fillId="0" borderId="0" xfId="0" applyNumberFormat="1" applyFont="1"/>
    <xf numFmtId="0" fontId="0" fillId="0" borderId="0" xfId="0" applyAlignment="1">
      <alignment wrapText="1"/>
    </xf>
    <xf numFmtId="164" fontId="4" fillId="0" borderId="0" xfId="1" applyNumberFormat="1" applyFont="1"/>
    <xf numFmtId="2" fontId="0" fillId="0" borderId="0" xfId="0" applyNumberFormat="1" applyAlignment="1">
      <alignment wrapText="1"/>
    </xf>
    <xf numFmtId="4" fontId="0" fillId="0" borderId="0" xfId="0" applyNumberFormat="1"/>
    <xf numFmtId="2" fontId="0" fillId="0" borderId="0" xfId="0" applyNumberFormat="1"/>
    <xf numFmtId="1" fontId="0" fillId="0" borderId="0" xfId="0" applyNumberFormat="1"/>
    <xf numFmtId="10" fontId="0" fillId="0" borderId="0" xfId="1" applyNumberFormat="1" applyFont="1" applyAlignment="1">
      <alignment wrapText="1"/>
    </xf>
    <xf numFmtId="9" fontId="0" fillId="0" borderId="0" xfId="1" applyFont="1" applyAlignment="1">
      <alignment wrapText="1"/>
    </xf>
    <xf numFmtId="10" fontId="0" fillId="0" borderId="0" xfId="1" applyNumberFormat="1" applyFont="1"/>
    <xf numFmtId="9" fontId="0" fillId="0" borderId="0" xfId="1" applyFont="1"/>
    <xf numFmtId="0" fontId="10" fillId="3" borderId="9" xfId="0" applyFont="1" applyFill="1" applyBorder="1"/>
    <xf numFmtId="0" fontId="4" fillId="3" borderId="10" xfId="0" applyFont="1" applyFill="1" applyBorder="1"/>
    <xf numFmtId="0" fontId="4" fillId="0" borderId="11" xfId="0" applyFont="1" applyBorder="1"/>
    <xf numFmtId="0" fontId="4" fillId="0" borderId="5" xfId="0" applyFont="1" applyBorder="1"/>
    <xf numFmtId="0" fontId="4" fillId="0" borderId="12" xfId="0" applyFont="1" applyBorder="1"/>
    <xf numFmtId="0" fontId="4" fillId="0" borderId="1" xfId="0" applyFont="1" applyBorder="1"/>
    <xf numFmtId="0" fontId="4" fillId="0" borderId="2" xfId="0" applyFont="1" applyBorder="1"/>
    <xf numFmtId="0" fontId="11" fillId="0" borderId="0" xfId="2" applyFont="1" applyAlignment="1">
      <alignment horizontal="left" vertical="top" wrapText="1"/>
    </xf>
    <xf numFmtId="0" fontId="4" fillId="0" borderId="13" xfId="0" applyFont="1" applyBorder="1"/>
    <xf numFmtId="0" fontId="4" fillId="0" borderId="14" xfId="0" applyFont="1" applyBorder="1"/>
    <xf numFmtId="2" fontId="6" fillId="0" borderId="12" xfId="2" applyNumberFormat="1" applyFont="1" applyBorder="1" applyAlignment="1">
      <alignment vertical="top"/>
    </xf>
    <xf numFmtId="3" fontId="3" fillId="0" borderId="1" xfId="0" applyNumberFormat="1" applyFont="1" applyBorder="1"/>
  </cellXfs>
  <cellStyles count="3">
    <cellStyle name="Normal" xfId="0" builtinId="0"/>
    <cellStyle name="Normal 2 2" xfId="2" xr:uid="{BCBCE4F2-8636-467F-80D2-E4F7D7046937}"/>
    <cellStyle name="Percent" xfId="1" builtinId="5"/>
  </cellStyles>
  <dxfs count="137">
    <dxf>
      <font>
        <b val="0"/>
        <i val="0"/>
        <strike val="0"/>
        <condense val="0"/>
        <extend val="0"/>
        <outline val="0"/>
        <shadow val="0"/>
        <u val="none"/>
        <vertAlign val="baseline"/>
        <sz val="12"/>
        <color theme="1"/>
        <name val="Calibri"/>
        <family val="2"/>
        <scheme val="minor"/>
      </font>
      <numFmt numFmtId="4" formatCode="#,##0.00"/>
    </dxf>
    <dxf>
      <font>
        <b val="0"/>
        <i val="0"/>
        <strike val="0"/>
        <condense val="0"/>
        <extend val="0"/>
        <outline val="0"/>
        <shadow val="0"/>
        <u val="none"/>
        <vertAlign val="baseline"/>
        <sz val="12"/>
        <color theme="1"/>
        <name val="Calibri"/>
        <family val="2"/>
        <scheme val="minor"/>
      </font>
      <numFmt numFmtId="3" formatCode="#,##0"/>
    </dxf>
    <dxf>
      <font>
        <strike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numFmt numFmtId="3" formatCode="#,##0"/>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4" formatCode="#,##0.00"/>
    </dxf>
    <dxf>
      <font>
        <b val="0"/>
        <i val="0"/>
        <strike val="0"/>
        <condense val="0"/>
        <extend val="0"/>
        <outline val="0"/>
        <shadow val="0"/>
        <u val="none"/>
        <vertAlign val="baseline"/>
        <sz val="12"/>
        <color theme="1"/>
        <name val="Calibri"/>
        <family val="2"/>
        <scheme val="minor"/>
      </font>
      <numFmt numFmtId="14" formatCode="0.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strike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 formatCode="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1" formatCode="0"/>
    </dxf>
    <dxf>
      <font>
        <b val="0"/>
        <i val="0"/>
        <strike val="0"/>
        <condense val="0"/>
        <extend val="0"/>
        <outline val="0"/>
        <shadow val="0"/>
        <u val="none"/>
        <vertAlign val="baseline"/>
        <sz val="12"/>
        <color theme="1"/>
        <name val="Calibri"/>
        <family val="2"/>
        <scheme val="minor"/>
      </font>
      <numFmt numFmtId="2" formatCode="0.00"/>
    </dxf>
    <dxf>
      <font>
        <b val="0"/>
        <i val="0"/>
        <strike val="0"/>
        <condense val="0"/>
        <extend val="0"/>
        <outline val="0"/>
        <shadow val="0"/>
        <u val="none"/>
        <vertAlign val="baseline"/>
        <sz val="12"/>
        <color theme="1"/>
        <name val="Calibri"/>
        <family val="2"/>
        <scheme val="minor"/>
      </font>
      <numFmt numFmtId="1" formatCode="0"/>
    </dxf>
    <dxf>
      <font>
        <b val="0"/>
        <i val="0"/>
        <strike val="0"/>
        <condense val="0"/>
        <extend val="0"/>
        <outline val="0"/>
        <shadow val="0"/>
        <u val="none"/>
        <vertAlign val="baseline"/>
        <sz val="12"/>
        <color theme="1"/>
        <name val="Calibri"/>
        <family val="2"/>
        <scheme val="minor"/>
      </font>
      <numFmt numFmtId="4" formatCode="#,##0.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164" formatCode="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2" formatCode="0.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4" formatCode="#,##0.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2" formatCode="0.00"/>
      <fill>
        <patternFill patternType="none">
          <fgColor indexed="64"/>
          <bgColor auto="1"/>
        </patternFill>
      </fill>
      <alignment horizontal="general" vertical="top" textRotation="0" wrapText="0" indent="0" justifyLastLine="0" shrinkToFit="0" readingOrder="0"/>
    </dxf>
    <dxf>
      <font>
        <b/>
        <i val="0"/>
        <strike val="0"/>
        <condense val="0"/>
        <extend val="0"/>
        <outline val="0"/>
        <shadow val="0"/>
        <u val="none"/>
        <vertAlign val="baseline"/>
        <sz val="11"/>
        <color rgb="FF000000"/>
        <name val="Calibri"/>
        <family val="2"/>
        <scheme val="none"/>
      </font>
      <numFmt numFmtId="2" formatCode="0.00"/>
      <alignment horizontal="general" vertical="top" textRotation="0" wrapText="0" indent="0" justifyLastLine="0" shrinkToFit="0" readingOrder="0"/>
      <border diagonalUp="0" diagonalDown="0">
        <left style="thin">
          <color indexed="64"/>
        </left>
        <right/>
        <top/>
        <bottom style="thin">
          <color indexed="64"/>
        </bottom>
        <vertical/>
        <horizontal/>
      </border>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font>
        <b/>
        <i val="0"/>
        <strike val="0"/>
        <condense val="0"/>
        <extend val="0"/>
        <outline val="0"/>
        <shadow val="0"/>
        <u val="none"/>
        <vertAlign val="baseline"/>
        <sz val="12"/>
        <color theme="1"/>
        <name val="Calibri"/>
        <family val="2"/>
        <scheme val="minor"/>
      </font>
      <numFmt numFmtId="2" formatCode="0.00"/>
      <fill>
        <patternFill patternType="solid">
          <fgColor indexed="64"/>
          <bgColor theme="4" tint="0.39997558519241921"/>
        </patternFill>
      </fill>
      <alignment horizontal="left" vertical="bottom" textRotation="0" wrapText="1" indent="0" justifyLastLine="0" shrinkToFit="0" readingOrder="0"/>
    </dxf>
    <dxf>
      <numFmt numFmtId="1" formatCode="0"/>
    </dxf>
    <dxf>
      <numFmt numFmtId="0" formatCode="General"/>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alignment horizontal="general" vertical="bottom" textRotation="0" wrapText="1" indent="0" justifyLastLine="0" shrinkToFit="0" readingOrder="0"/>
    </dxf>
    <dxf>
      <numFmt numFmtId="1" formatCode="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14" formatCode="0.00%"/>
    </dxf>
    <dxf>
      <numFmt numFmtId="4" formatCode="#,##0.00"/>
    </dxf>
    <dxf>
      <numFmt numFmtId="4" formatCode="#,##0.00"/>
    </dxf>
    <dxf>
      <numFmt numFmtId="4" formatCode="#,##0.00"/>
    </dxf>
    <dxf>
      <alignment horizontal="general" vertical="bottom" textRotation="0" wrapText="1" indent="0" justifyLastLine="0" shrinkToFit="0" readingOrder="0"/>
    </dxf>
    <dxf>
      <numFmt numFmtId="2"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numFmt numFmtId="4" formatCode="#,##0.0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13" Type="http://schemas.openxmlformats.org/officeDocument/2006/relationships/styles" Target="styles.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microsoft.com/office/2007/relationships/slicerCache" Target="slicerCaches/slicerCache1.xml"/><Relationship Id="rId11" Type="http://schemas.microsoft.com/office/2007/relationships/slicerCache" Target="slicerCaches/slicerCache6.xml"/><Relationship Id="rId5" Type="http://schemas.openxmlformats.org/officeDocument/2006/relationships/worksheet" Target="worksheets/sheet5.xml"/><Relationship Id="rId15" Type="http://schemas.openxmlformats.org/officeDocument/2006/relationships/calcChain" Target="calcChain.xml"/><Relationship Id="rId10" Type="http://schemas.microsoft.com/office/2007/relationships/slicerCache" Target="slicerCaches/slicerCache5.xml"/><Relationship Id="rId4" Type="http://schemas.openxmlformats.org/officeDocument/2006/relationships/worksheet" Target="worksheets/sheet4.xml"/><Relationship Id="rId9" Type="http://schemas.microsoft.com/office/2007/relationships/slicerCache" Target="slicerCaches/slicerCache4.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616323</xdr:colOff>
      <xdr:row>0</xdr:row>
      <xdr:rowOff>78440</xdr:rowOff>
    </xdr:from>
    <xdr:to>
      <xdr:col>7</xdr:col>
      <xdr:colOff>291353</xdr:colOff>
      <xdr:row>0</xdr:row>
      <xdr:rowOff>1299881</xdr:rowOff>
    </xdr:to>
    <xdr:sp macro="" textlink="">
      <xdr:nvSpPr>
        <xdr:cNvPr id="2" name="TextBox 1">
          <a:extLst>
            <a:ext uri="{FF2B5EF4-FFF2-40B4-BE49-F238E27FC236}">
              <a16:creationId xmlns:a16="http://schemas.microsoft.com/office/drawing/2014/main" id="{0F511CAA-0416-4678-A4C3-0E1271C4136B}"/>
            </a:ext>
          </a:extLst>
        </xdr:cNvPr>
        <xdr:cNvSpPr txBox="1"/>
      </xdr:nvSpPr>
      <xdr:spPr>
        <a:xfrm>
          <a:off x="5235948" y="78440"/>
          <a:ext cx="5713880" cy="1221441"/>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t>Staff </a:t>
          </a:r>
          <a:r>
            <a:rPr lang="en-US" sz="1100" b="1"/>
            <a:t>HPRD</a:t>
          </a:r>
          <a:r>
            <a:rPr lang="en-US" sz="1100" b="0" baseline="0"/>
            <a:t> (Hours Per Resident Day) is calculated by dividing a nursing home's daily staff hours by its MDS census. </a:t>
          </a:r>
          <a:r>
            <a:rPr lang="en-US" sz="1100" b="0" i="1" baseline="0"/>
            <a:t>Example: A nursing home averaging 300 total nurse staff hours and 100 residents per day would have a 3.0 Total Nurse Staff HPRD (300/100 = 3.0).</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Total Hours:</a:t>
          </a:r>
          <a:r>
            <a:rPr lang="en-US" sz="1100" b="0" baseline="0">
              <a:solidFill>
                <a:schemeClr val="dk1"/>
              </a:solidFill>
              <a:effectLst/>
              <a:latin typeface="+mn-lt"/>
              <a:ea typeface="+mn-ea"/>
              <a:cs typeface="+mn-cs"/>
            </a:rPr>
            <a:t> the nursing home's average daily staff hours in a given category for the quarter. </a:t>
          </a:r>
          <a:r>
            <a:rPr lang="en-US" sz="1100" b="0" i="1" baseline="0">
              <a:solidFill>
                <a:schemeClr val="dk1"/>
              </a:solidFill>
              <a:effectLst/>
              <a:latin typeface="+mn-lt"/>
              <a:ea typeface="+mn-ea"/>
              <a:cs typeface="+mn-cs"/>
            </a:rPr>
            <a:t>Example: A nursing home with 22.5 RN care staff hours provides 22.5 RN care staff hours per day. </a:t>
          </a:r>
          <a:endParaRPr lang="en-US">
            <a:effectLst/>
          </a:endParaRPr>
        </a:p>
        <a:p>
          <a:endParaRPr lang="en-US" sz="1100" b="0" i="1" baseline="0"/>
        </a:p>
      </xdr:txBody>
    </xdr:sp>
    <xdr:clientData/>
  </xdr:twoCellAnchor>
  <xdr:twoCellAnchor editAs="oneCell">
    <xdr:from>
      <xdr:col>9</xdr:col>
      <xdr:colOff>71437</xdr:colOff>
      <xdr:row>0</xdr:row>
      <xdr:rowOff>214313</xdr:rowOff>
    </xdr:from>
    <xdr:to>
      <xdr:col>31</xdr:col>
      <xdr:colOff>520702</xdr:colOff>
      <xdr:row>0</xdr:row>
      <xdr:rowOff>679451</xdr:rowOff>
    </xdr:to>
    <xdr:sp macro="" textlink="">
      <xdr:nvSpPr>
        <xdr:cNvPr id="3" name="TextBox 2">
          <a:extLst>
            <a:ext uri="{FF2B5EF4-FFF2-40B4-BE49-F238E27FC236}">
              <a16:creationId xmlns:a16="http://schemas.microsoft.com/office/drawing/2014/main" id="{DCB9811E-4AA2-4AD7-9278-1EC08093A3F5}"/>
            </a:ext>
          </a:extLst>
        </xdr:cNvPr>
        <xdr:cNvSpPr txBox="1">
          <a:spLocks noChangeAspect="1"/>
        </xdr:cNvSpPr>
      </xdr:nvSpPr>
      <xdr:spPr>
        <a:xfrm>
          <a:off x="12825412" y="214313"/>
          <a:ext cx="2544765" cy="465138"/>
        </a:xfrm>
        <a:prstGeom prst="rect">
          <a:avLst/>
        </a:prstGeom>
        <a:solidFill>
          <a:schemeClr val="bg2">
            <a:lumMod val="9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Select plus</a:t>
          </a:r>
          <a:r>
            <a:rPr lang="en-US" sz="1100" baseline="0"/>
            <a:t> signs (+) above to expand data categories.</a:t>
          </a:r>
          <a:endParaRPr lang="en-US" sz="1100"/>
        </a:p>
      </xdr:txBody>
    </xdr:sp>
    <xdr:clientData/>
  </xdr:twoCellAnchor>
  <xdr:twoCellAnchor editAs="oneCell">
    <xdr:from>
      <xdr:col>33</xdr:col>
      <xdr:colOff>702469</xdr:colOff>
      <xdr:row>0</xdr:row>
      <xdr:rowOff>559593</xdr:rowOff>
    </xdr:from>
    <xdr:to>
      <xdr:col>37</xdr:col>
      <xdr:colOff>1122702</xdr:colOff>
      <xdr:row>37</xdr:row>
      <xdr:rowOff>93542</xdr:rowOff>
    </xdr:to>
    <xdr:sp macro="" textlink="">
      <xdr:nvSpPr>
        <xdr:cNvPr id="5" name="TextBox 4">
          <a:extLst>
            <a:ext uri="{FF2B5EF4-FFF2-40B4-BE49-F238E27FC236}">
              <a16:creationId xmlns:a16="http://schemas.microsoft.com/office/drawing/2014/main" id="{EC225FEE-96E3-46A4-BA13-3A70680D1B4A}"/>
            </a:ext>
          </a:extLst>
        </xdr:cNvPr>
        <xdr:cNvSpPr txBox="1"/>
      </xdr:nvSpPr>
      <xdr:spPr>
        <a:xfrm>
          <a:off x="16999744" y="559593"/>
          <a:ext cx="6401933" cy="880177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Direct Care Staff"?</a:t>
          </a:r>
          <a:r>
            <a:rPr kumimoji="0" lang="en-US" sz="1100" b="0" i="0" u="none" strike="noStrike" kern="0" cap="none" spc="0" normalizeH="0" baseline="0" noProof="0">
              <a:ln>
                <a:noFill/>
              </a:ln>
              <a:solidFill>
                <a:prstClr val="black"/>
              </a:solidFill>
              <a:effectLst/>
              <a:uLnTx/>
              <a:uFillTx/>
              <a:latin typeface="+mn-lt"/>
              <a:ea typeface="+mn-ea"/>
              <a:cs typeface="+mn-cs"/>
            </a:rPr>
            <a:t> Total Direct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Q1 2022 staffing report, visit https://nursinghome411.org/staffing-q1-2022/.</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twoCellAnchor editAs="absolute">
    <xdr:from>
      <xdr:col>1</xdr:col>
      <xdr:colOff>93567</xdr:colOff>
      <xdr:row>0</xdr:row>
      <xdr:rowOff>104214</xdr:rowOff>
    </xdr:from>
    <xdr:to>
      <xdr:col>1</xdr:col>
      <xdr:colOff>1830927</xdr:colOff>
      <xdr:row>0</xdr:row>
      <xdr:rowOff>1567254</xdr:rowOff>
    </xdr:to>
    <mc:AlternateContent xmlns:mc="http://schemas.openxmlformats.org/markup-compatibility/2006" xmlns:sle15="http://schemas.microsoft.com/office/drawing/2012/slicer">
      <mc:Choice Requires="sle15">
        <xdr:graphicFrame macro="">
          <xdr:nvGraphicFramePr>
            <xdr:cNvPr id="7" name="County">
              <a:extLst>
                <a:ext uri="{FF2B5EF4-FFF2-40B4-BE49-F238E27FC236}">
                  <a16:creationId xmlns:a16="http://schemas.microsoft.com/office/drawing/2014/main" id="{3774038A-65D6-674D-80C5-4ADEF1710FBB}"/>
                </a:ext>
              </a:extLst>
            </xdr:cNvPr>
            <xdr:cNvGraphicFramePr/>
          </xdr:nvGraphicFramePr>
          <xdr:xfrm>
            <a:off x="0" y="0"/>
            <a:ext cx="0" cy="0"/>
          </xdr:xfrm>
          <a:graphic>
            <a:graphicData uri="http://schemas.microsoft.com/office/drawing/2010/slicer">
              <sle:slicer xmlns:sle="http://schemas.microsoft.com/office/drawing/2010/slicer" name="County"/>
            </a:graphicData>
          </a:graphic>
        </xdr:graphicFrame>
      </mc:Choice>
      <mc:Fallback xmlns="">
        <xdr:sp macro="" textlink="">
          <xdr:nvSpPr>
            <xdr:cNvPr id="0" name=""/>
            <xdr:cNvSpPr>
              <a:spLocks noTextEdit="1"/>
            </xdr:cNvSpPr>
          </xdr:nvSpPr>
          <xdr:spPr>
            <a:xfrm>
              <a:off x="665067" y="104214"/>
              <a:ext cx="1737360" cy="146304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2043391</xdr:colOff>
      <xdr:row>0</xdr:row>
      <xdr:rowOff>105337</xdr:rowOff>
    </xdr:from>
    <xdr:to>
      <xdr:col>1</xdr:col>
      <xdr:colOff>3780751</xdr:colOff>
      <xdr:row>0</xdr:row>
      <xdr:rowOff>1568377</xdr:rowOff>
    </xdr:to>
    <mc:AlternateContent xmlns:mc="http://schemas.openxmlformats.org/markup-compatibility/2006" xmlns:sle15="http://schemas.microsoft.com/office/drawing/2012/slicer">
      <mc:Choice Requires="sle15">
        <xdr:graphicFrame macro="">
          <xdr:nvGraphicFramePr>
            <xdr:cNvPr id="8" name="City">
              <a:extLst>
                <a:ext uri="{FF2B5EF4-FFF2-40B4-BE49-F238E27FC236}">
                  <a16:creationId xmlns:a16="http://schemas.microsoft.com/office/drawing/2014/main" id="{3DC31CF7-2460-9DCF-5A65-F623DBA98A75}"/>
                </a:ext>
              </a:extLst>
            </xdr:cNvPr>
            <xdr:cNvGraphicFramePr/>
          </xdr:nvGraphicFramePr>
          <xdr:xfrm>
            <a:off x="0" y="0"/>
            <a:ext cx="0" cy="0"/>
          </xdr:xfrm>
          <a:graphic>
            <a:graphicData uri="http://schemas.microsoft.com/office/drawing/2010/slicer">
              <sle:slicer xmlns:sle="http://schemas.microsoft.com/office/drawing/2010/slicer" name="City"/>
            </a:graphicData>
          </a:graphic>
        </xdr:graphicFrame>
      </mc:Choice>
      <mc:Fallback xmlns="">
        <xdr:sp macro="" textlink="">
          <xdr:nvSpPr>
            <xdr:cNvPr id="0" name=""/>
            <xdr:cNvSpPr>
              <a:spLocks noTextEdit="1"/>
            </xdr:cNvSpPr>
          </xdr:nvSpPr>
          <xdr:spPr>
            <a:xfrm>
              <a:off x="2614891" y="105337"/>
              <a:ext cx="1737360" cy="146304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3886200</xdr:colOff>
      <xdr:row>0</xdr:row>
      <xdr:rowOff>78441</xdr:rowOff>
    </xdr:from>
    <xdr:to>
      <xdr:col>3</xdr:col>
      <xdr:colOff>1409700</xdr:colOff>
      <xdr:row>0</xdr:row>
      <xdr:rowOff>1981200</xdr:rowOff>
    </xdr:to>
    <xdr:sp macro="" textlink="">
      <xdr:nvSpPr>
        <xdr:cNvPr id="2" name="TextBox 1">
          <a:extLst>
            <a:ext uri="{FF2B5EF4-FFF2-40B4-BE49-F238E27FC236}">
              <a16:creationId xmlns:a16="http://schemas.microsoft.com/office/drawing/2014/main" id="{E92EF522-EFDA-4FE7-9A83-163917A4C076}"/>
            </a:ext>
          </a:extLst>
        </xdr:cNvPr>
        <xdr:cNvSpPr txBox="1"/>
      </xdr:nvSpPr>
      <xdr:spPr>
        <a:xfrm>
          <a:off x="4457700" y="78441"/>
          <a:ext cx="3019425" cy="1902759"/>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Total Hours: </a:t>
          </a:r>
          <a:r>
            <a:rPr lang="en-US" sz="1100" b="0" baseline="0">
              <a:solidFill>
                <a:schemeClr val="dk1"/>
              </a:solidFill>
              <a:effectLst/>
              <a:latin typeface="+mn-lt"/>
              <a:ea typeface="+mn-ea"/>
              <a:cs typeface="+mn-cs"/>
            </a:rPr>
            <a:t>the nursing home's average daily staff hours in a given category for the quarter. </a:t>
          </a:r>
          <a:r>
            <a:rPr lang="en-US" sz="1100" b="0" i="1" baseline="0">
              <a:solidFill>
                <a:schemeClr val="dk1"/>
              </a:solidFill>
              <a:effectLst/>
              <a:latin typeface="+mn-lt"/>
              <a:ea typeface="+mn-ea"/>
              <a:cs typeface="+mn-cs"/>
            </a:rPr>
            <a:t>Example: A nursing home with 22.5 RN care staff hours provides 22.5 RN care staff hours per day.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Percent Contract Hours: </a:t>
          </a:r>
          <a:r>
            <a:rPr lang="en-US" sz="1100" b="0" i="0" baseline="0">
              <a:solidFill>
                <a:schemeClr val="dk1"/>
              </a:solidFill>
              <a:effectLst/>
              <a:latin typeface="+mn-lt"/>
              <a:ea typeface="+mn-ea"/>
              <a:cs typeface="+mn-cs"/>
            </a:rPr>
            <a:t>percentage of a nursing home's total staff hours belonging to contract staff. </a:t>
          </a:r>
          <a:r>
            <a:rPr lang="en-US" sz="1100" b="0" i="1" baseline="0">
              <a:solidFill>
                <a:schemeClr val="dk1"/>
              </a:solidFill>
              <a:effectLst/>
              <a:latin typeface="+mn-lt"/>
              <a:ea typeface="+mn-ea"/>
              <a:cs typeface="+mn-cs"/>
            </a:rPr>
            <a:t>Example: A nursing home averaging 100 total nurse hours, including 40 contract staff hours, has 40% contract staffing.</a:t>
          </a:r>
          <a:endParaRPr lang="en-US" b="0" i="0">
            <a:effectLst/>
          </a:endParaRPr>
        </a:p>
        <a:p>
          <a:endParaRPr lang="en-US" sz="1100" b="0" i="1" baseline="0"/>
        </a:p>
      </xdr:txBody>
    </xdr:sp>
    <xdr:clientData/>
  </xdr:twoCellAnchor>
  <xdr:twoCellAnchor editAs="oneCell">
    <xdr:from>
      <xdr:col>8</xdr:col>
      <xdr:colOff>685801</xdr:colOff>
      <xdr:row>0</xdr:row>
      <xdr:rowOff>233363</xdr:rowOff>
    </xdr:from>
    <xdr:to>
      <xdr:col>38</xdr:col>
      <xdr:colOff>825503</xdr:colOff>
      <xdr:row>0</xdr:row>
      <xdr:rowOff>552450</xdr:rowOff>
    </xdr:to>
    <xdr:sp macro="" textlink="">
      <xdr:nvSpPr>
        <xdr:cNvPr id="3" name="TextBox 2">
          <a:extLst>
            <a:ext uri="{FF2B5EF4-FFF2-40B4-BE49-F238E27FC236}">
              <a16:creationId xmlns:a16="http://schemas.microsoft.com/office/drawing/2014/main" id="{CDAC2CB0-4904-4DB9-AD43-637EF57BC585}"/>
            </a:ext>
          </a:extLst>
        </xdr:cNvPr>
        <xdr:cNvSpPr txBox="1">
          <a:spLocks noChangeAspect="1"/>
        </xdr:cNvSpPr>
      </xdr:nvSpPr>
      <xdr:spPr>
        <a:xfrm>
          <a:off x="12392026" y="233363"/>
          <a:ext cx="3282952" cy="319087"/>
        </a:xfrm>
        <a:prstGeom prst="rect">
          <a:avLst/>
        </a:prstGeom>
        <a:solidFill>
          <a:schemeClr val="bg2">
            <a:lumMod val="9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Select plus</a:t>
          </a:r>
          <a:r>
            <a:rPr lang="en-US" sz="1100" baseline="0"/>
            <a:t> sign (+) above to expand data categories.</a:t>
          </a:r>
          <a:endParaRPr lang="en-US" sz="1100"/>
        </a:p>
      </xdr:txBody>
    </xdr:sp>
    <xdr:clientData/>
  </xdr:twoCellAnchor>
  <xdr:twoCellAnchor editAs="oneCell">
    <xdr:from>
      <xdr:col>40</xdr:col>
      <xdr:colOff>607219</xdr:colOff>
      <xdr:row>0</xdr:row>
      <xdr:rowOff>559593</xdr:rowOff>
    </xdr:from>
    <xdr:to>
      <xdr:col>47</xdr:col>
      <xdr:colOff>1028701</xdr:colOff>
      <xdr:row>37</xdr:row>
      <xdr:rowOff>93542</xdr:rowOff>
    </xdr:to>
    <xdr:sp macro="" textlink="">
      <xdr:nvSpPr>
        <xdr:cNvPr id="5" name="TextBox 4">
          <a:extLst>
            <a:ext uri="{FF2B5EF4-FFF2-40B4-BE49-F238E27FC236}">
              <a16:creationId xmlns:a16="http://schemas.microsoft.com/office/drawing/2014/main" id="{B4E67595-061E-45AB-8602-18C7813E0F27}"/>
            </a:ext>
          </a:extLst>
        </xdr:cNvPr>
        <xdr:cNvSpPr txBox="1"/>
      </xdr:nvSpPr>
      <xdr:spPr>
        <a:xfrm>
          <a:off x="43212544" y="559593"/>
          <a:ext cx="6441281" cy="880177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Direct Care Staff"?</a:t>
          </a:r>
          <a:r>
            <a:rPr kumimoji="0" lang="en-US" sz="1100" b="0" i="0" u="none" strike="noStrike" kern="0" cap="none" spc="0" normalizeH="0" baseline="0" noProof="0">
              <a:ln>
                <a:noFill/>
              </a:ln>
              <a:solidFill>
                <a:prstClr val="black"/>
              </a:solidFill>
              <a:effectLst/>
              <a:uLnTx/>
              <a:uFillTx/>
              <a:latin typeface="+mn-lt"/>
              <a:ea typeface="+mn-ea"/>
              <a:cs typeface="+mn-cs"/>
            </a:rPr>
            <a:t> Total Direct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Q1 2022 staffing report, visit https://nursinghome411.org/staffing-q1-2022/.</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twoCellAnchor editAs="absolute">
    <xdr:from>
      <xdr:col>1</xdr:col>
      <xdr:colOff>1906119</xdr:colOff>
      <xdr:row>0</xdr:row>
      <xdr:rowOff>147917</xdr:rowOff>
    </xdr:from>
    <xdr:to>
      <xdr:col>1</xdr:col>
      <xdr:colOff>3643479</xdr:colOff>
      <xdr:row>0</xdr:row>
      <xdr:rowOff>1610957</xdr:rowOff>
    </xdr:to>
    <mc:AlternateContent xmlns:mc="http://schemas.openxmlformats.org/markup-compatibility/2006" xmlns:sle15="http://schemas.microsoft.com/office/drawing/2012/slicer">
      <mc:Choice Requires="sle15">
        <xdr:graphicFrame macro="">
          <xdr:nvGraphicFramePr>
            <xdr:cNvPr id="7" name="City 1">
              <a:extLst>
                <a:ext uri="{FF2B5EF4-FFF2-40B4-BE49-F238E27FC236}">
                  <a16:creationId xmlns:a16="http://schemas.microsoft.com/office/drawing/2014/main" id="{373089E3-680F-897E-1D07-F01D85D43E4B}"/>
                </a:ext>
              </a:extLst>
            </xdr:cNvPr>
            <xdr:cNvGraphicFramePr/>
          </xdr:nvGraphicFramePr>
          <xdr:xfrm>
            <a:off x="0" y="0"/>
            <a:ext cx="0" cy="0"/>
          </xdr:xfrm>
          <a:graphic>
            <a:graphicData uri="http://schemas.microsoft.com/office/drawing/2010/slicer">
              <sle:slicer xmlns:sle="http://schemas.microsoft.com/office/drawing/2010/slicer" name="City 1"/>
            </a:graphicData>
          </a:graphic>
        </xdr:graphicFrame>
      </mc:Choice>
      <mc:Fallback xmlns="">
        <xdr:sp macro="" textlink="">
          <xdr:nvSpPr>
            <xdr:cNvPr id="0" name=""/>
            <xdr:cNvSpPr>
              <a:spLocks noTextEdit="1"/>
            </xdr:cNvSpPr>
          </xdr:nvSpPr>
          <xdr:spPr>
            <a:xfrm>
              <a:off x="2477619" y="147917"/>
              <a:ext cx="1737360" cy="146304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29134</xdr:colOff>
      <xdr:row>0</xdr:row>
      <xdr:rowOff>142314</xdr:rowOff>
    </xdr:from>
    <xdr:to>
      <xdr:col>1</xdr:col>
      <xdr:colOff>1766494</xdr:colOff>
      <xdr:row>0</xdr:row>
      <xdr:rowOff>1605354</xdr:rowOff>
    </xdr:to>
    <mc:AlternateContent xmlns:mc="http://schemas.openxmlformats.org/markup-compatibility/2006" xmlns:sle15="http://schemas.microsoft.com/office/drawing/2012/slicer">
      <mc:Choice Requires="sle15">
        <xdr:graphicFrame macro="">
          <xdr:nvGraphicFramePr>
            <xdr:cNvPr id="8" name="County 1">
              <a:extLst>
                <a:ext uri="{FF2B5EF4-FFF2-40B4-BE49-F238E27FC236}">
                  <a16:creationId xmlns:a16="http://schemas.microsoft.com/office/drawing/2014/main" id="{755D81B1-9158-653B-70C4-AE80BC9CAA74}"/>
                </a:ext>
              </a:extLst>
            </xdr:cNvPr>
            <xdr:cNvGraphicFramePr/>
          </xdr:nvGraphicFramePr>
          <xdr:xfrm>
            <a:off x="0" y="0"/>
            <a:ext cx="0" cy="0"/>
          </xdr:xfrm>
          <a:graphic>
            <a:graphicData uri="http://schemas.microsoft.com/office/drawing/2010/slicer">
              <sle:slicer xmlns:sle="http://schemas.microsoft.com/office/drawing/2010/slicer" name="County 1"/>
            </a:graphicData>
          </a:graphic>
        </xdr:graphicFrame>
      </mc:Choice>
      <mc:Fallback xmlns="">
        <xdr:sp macro="" textlink="">
          <xdr:nvSpPr>
            <xdr:cNvPr id="0" name=""/>
            <xdr:cNvSpPr>
              <a:spLocks noTextEdit="1"/>
            </xdr:cNvSpPr>
          </xdr:nvSpPr>
          <xdr:spPr>
            <a:xfrm>
              <a:off x="600634" y="142314"/>
              <a:ext cx="1737360" cy="146304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absolute">
    <xdr:from>
      <xdr:col>11</xdr:col>
      <xdr:colOff>810696</xdr:colOff>
      <xdr:row>0</xdr:row>
      <xdr:rowOff>211186</xdr:rowOff>
    </xdr:from>
    <xdr:to>
      <xdr:col>25</xdr:col>
      <xdr:colOff>670625</xdr:colOff>
      <xdr:row>0</xdr:row>
      <xdr:rowOff>535829</xdr:rowOff>
    </xdr:to>
    <xdr:sp macro="" textlink="">
      <xdr:nvSpPr>
        <xdr:cNvPr id="2" name="TextBox 1">
          <a:extLst>
            <a:ext uri="{FF2B5EF4-FFF2-40B4-BE49-F238E27FC236}">
              <a16:creationId xmlns:a16="http://schemas.microsoft.com/office/drawing/2014/main" id="{957D540A-0A51-46FF-8DC4-DE5F98D88011}"/>
            </a:ext>
          </a:extLst>
        </xdr:cNvPr>
        <xdr:cNvSpPr txBox="1">
          <a:spLocks noChangeAspect="1"/>
        </xdr:cNvSpPr>
      </xdr:nvSpPr>
      <xdr:spPr>
        <a:xfrm>
          <a:off x="14259996" y="211186"/>
          <a:ext cx="3250829" cy="324643"/>
        </a:xfrm>
        <a:prstGeom prst="rect">
          <a:avLst/>
        </a:prstGeom>
        <a:solidFill>
          <a:schemeClr val="bg2">
            <a:lumMod val="9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Select plus</a:t>
          </a:r>
          <a:r>
            <a:rPr lang="en-US" sz="1100" baseline="0"/>
            <a:t> signs (+) above to expand data categories</a:t>
          </a:r>
        </a:p>
        <a:p>
          <a:r>
            <a:rPr lang="en-US" sz="1100" baseline="0"/>
            <a:t>.</a:t>
          </a:r>
          <a:endParaRPr lang="en-US" sz="1100"/>
        </a:p>
      </xdr:txBody>
    </xdr:sp>
    <xdr:clientData/>
  </xdr:twoCellAnchor>
  <xdr:twoCellAnchor editAs="oneCell">
    <xdr:from>
      <xdr:col>35</xdr:col>
      <xdr:colOff>313764</xdr:colOff>
      <xdr:row>0</xdr:row>
      <xdr:rowOff>740288</xdr:rowOff>
    </xdr:from>
    <xdr:to>
      <xdr:col>43</xdr:col>
      <xdr:colOff>565433</xdr:colOff>
      <xdr:row>38</xdr:row>
      <xdr:rowOff>93024</xdr:rowOff>
    </xdr:to>
    <xdr:sp macro="" textlink="">
      <xdr:nvSpPr>
        <xdr:cNvPr id="4" name="TextBox 3">
          <a:extLst>
            <a:ext uri="{FF2B5EF4-FFF2-40B4-BE49-F238E27FC236}">
              <a16:creationId xmlns:a16="http://schemas.microsoft.com/office/drawing/2014/main" id="{63CB442C-0574-45C0-836B-9DAB54C8B4EC}"/>
            </a:ext>
          </a:extLst>
        </xdr:cNvPr>
        <xdr:cNvSpPr txBox="1">
          <a:spLocks noChangeAspect="1"/>
        </xdr:cNvSpPr>
      </xdr:nvSpPr>
      <xdr:spPr>
        <a:xfrm>
          <a:off x="25583589" y="740288"/>
          <a:ext cx="6442919" cy="881106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Direct Care Staff"?</a:t>
          </a:r>
          <a:r>
            <a:rPr kumimoji="0" lang="en-US" sz="1100" b="0" i="0" u="none" strike="noStrike" kern="0" cap="none" spc="0" normalizeH="0" baseline="0" noProof="0">
              <a:ln>
                <a:noFill/>
              </a:ln>
              <a:solidFill>
                <a:prstClr val="black"/>
              </a:solidFill>
              <a:effectLst/>
              <a:uLnTx/>
              <a:uFillTx/>
              <a:latin typeface="+mn-lt"/>
              <a:ea typeface="+mn-ea"/>
              <a:cs typeface="+mn-cs"/>
            </a:rPr>
            <a:t> Total Direct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Q1 2022 staffing report, visit https://nursinghome411.org/staffing-q1-2022/.</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twoCellAnchor editAs="absolute">
    <xdr:from>
      <xdr:col>2</xdr:col>
      <xdr:colOff>603389</xdr:colOff>
      <xdr:row>0</xdr:row>
      <xdr:rowOff>99125</xdr:rowOff>
    </xdr:from>
    <xdr:to>
      <xdr:col>3</xdr:col>
      <xdr:colOff>952500</xdr:colOff>
      <xdr:row>0</xdr:row>
      <xdr:rowOff>1344706</xdr:rowOff>
    </xdr:to>
    <xdr:sp macro="" textlink="">
      <xdr:nvSpPr>
        <xdr:cNvPr id="5" name="TextBox 4">
          <a:extLst>
            <a:ext uri="{FF2B5EF4-FFF2-40B4-BE49-F238E27FC236}">
              <a16:creationId xmlns:a16="http://schemas.microsoft.com/office/drawing/2014/main" id="{274F3AB1-5392-4F69-9498-66472C7A2D86}"/>
            </a:ext>
          </a:extLst>
        </xdr:cNvPr>
        <xdr:cNvSpPr txBox="1">
          <a:spLocks noChangeAspect="1"/>
        </xdr:cNvSpPr>
      </xdr:nvSpPr>
      <xdr:spPr>
        <a:xfrm>
          <a:off x="5223014" y="99125"/>
          <a:ext cx="1796911" cy="1245581"/>
        </a:xfrm>
        <a:prstGeom prst="rect">
          <a:avLst/>
        </a:prstGeom>
        <a:solidFill>
          <a:schemeClr val="tx1">
            <a:lumMod val="95000"/>
            <a:lumOff val="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baseline="0">
              <a:solidFill>
                <a:schemeClr val="bg1"/>
              </a:solidFill>
            </a:rPr>
            <a:t>Hours are total average daily hours unless indicated "HPRD"</a:t>
          </a:r>
        </a:p>
        <a:p>
          <a:endParaRPr lang="en-US" sz="1200" baseline="0">
            <a:solidFill>
              <a:schemeClr val="bg1"/>
            </a:solidFill>
          </a:endParaRPr>
        </a:p>
        <a:p>
          <a:r>
            <a:rPr lang="en-US" sz="1100" baseline="0"/>
            <a:t>.</a:t>
          </a:r>
          <a:endParaRPr lang="en-US" sz="1100"/>
        </a:p>
      </xdr:txBody>
    </xdr:sp>
    <xdr:clientData/>
  </xdr:twoCellAnchor>
  <xdr:twoCellAnchor>
    <xdr:from>
      <xdr:col>4</xdr:col>
      <xdr:colOff>257733</xdr:colOff>
      <xdr:row>0</xdr:row>
      <xdr:rowOff>100855</xdr:rowOff>
    </xdr:from>
    <xdr:to>
      <xdr:col>11</xdr:col>
      <xdr:colOff>414618</xdr:colOff>
      <xdr:row>0</xdr:row>
      <xdr:rowOff>1288677</xdr:rowOff>
    </xdr:to>
    <xdr:sp macro="" textlink="">
      <xdr:nvSpPr>
        <xdr:cNvPr id="7" name="TextBox 6">
          <a:extLst>
            <a:ext uri="{FF2B5EF4-FFF2-40B4-BE49-F238E27FC236}">
              <a16:creationId xmlns:a16="http://schemas.microsoft.com/office/drawing/2014/main" id="{AE2AA4A5-CEBD-4F74-A8D3-F987AB287A93}"/>
            </a:ext>
          </a:extLst>
        </xdr:cNvPr>
        <xdr:cNvSpPr txBox="1"/>
      </xdr:nvSpPr>
      <xdr:spPr>
        <a:xfrm>
          <a:off x="7772958" y="100855"/>
          <a:ext cx="6090960" cy="1187822"/>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t>Staff </a:t>
          </a:r>
          <a:r>
            <a:rPr lang="en-US" sz="1100" b="1"/>
            <a:t>HPRD</a:t>
          </a:r>
          <a:r>
            <a:rPr lang="en-US" sz="1100" b="0" baseline="0"/>
            <a:t> (Hours Per Resident Day) is calculated by dividing a nursing home's daily staff hours by its MDS census. </a:t>
          </a:r>
          <a:r>
            <a:rPr lang="en-US" sz="1100" b="0" i="1" baseline="0"/>
            <a:t>Example: A nursing home averaging 300 total nurse staff hours and 100 residents per day would have a 3.0 Total Nurse Staff HPRD (300/100 = 3.0).</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Total Hours </a:t>
          </a:r>
          <a:r>
            <a:rPr lang="en-US" sz="1100" b="0" baseline="0">
              <a:solidFill>
                <a:schemeClr val="dk1"/>
              </a:solidFill>
              <a:effectLst/>
              <a:latin typeface="+mn-lt"/>
              <a:ea typeface="+mn-ea"/>
              <a:cs typeface="+mn-cs"/>
            </a:rPr>
            <a:t>is the nursing home's average daily staff hours in a given category for the quarter. </a:t>
          </a:r>
          <a:r>
            <a:rPr lang="en-US" sz="1100" b="0" i="1" baseline="0">
              <a:solidFill>
                <a:schemeClr val="dk1"/>
              </a:solidFill>
              <a:effectLst/>
              <a:latin typeface="+mn-lt"/>
              <a:ea typeface="+mn-ea"/>
              <a:cs typeface="+mn-cs"/>
            </a:rPr>
            <a:t>Example: A nursing home with 22.5 RN care staff hours provides 22.5 RN care staff hours per day. </a:t>
          </a:r>
          <a:endParaRPr lang="en-US">
            <a:effectLst/>
          </a:endParaRPr>
        </a:p>
        <a:p>
          <a:endParaRPr lang="en-US" sz="1100" b="0" i="1" baseline="0"/>
        </a:p>
      </xdr:txBody>
    </xdr:sp>
    <xdr:clientData/>
  </xdr:twoCellAnchor>
  <xdr:twoCellAnchor editAs="absolute">
    <xdr:from>
      <xdr:col>1</xdr:col>
      <xdr:colOff>2152650</xdr:colOff>
      <xdr:row>0</xdr:row>
      <xdr:rowOff>80683</xdr:rowOff>
    </xdr:from>
    <xdr:to>
      <xdr:col>1</xdr:col>
      <xdr:colOff>3890010</xdr:colOff>
      <xdr:row>0</xdr:row>
      <xdr:rowOff>1543723</xdr:rowOff>
    </xdr:to>
    <mc:AlternateContent xmlns:mc="http://schemas.openxmlformats.org/markup-compatibility/2006" xmlns:sle15="http://schemas.microsoft.com/office/drawing/2012/slicer">
      <mc:Choice Requires="sle15">
        <xdr:graphicFrame macro="">
          <xdr:nvGraphicFramePr>
            <xdr:cNvPr id="8" name="City 2">
              <a:extLst>
                <a:ext uri="{FF2B5EF4-FFF2-40B4-BE49-F238E27FC236}">
                  <a16:creationId xmlns:a16="http://schemas.microsoft.com/office/drawing/2014/main" id="{2B12CBA5-4B46-6D7A-CAB3-B4EE650C2F53}"/>
                </a:ext>
              </a:extLst>
            </xdr:cNvPr>
            <xdr:cNvGraphicFramePr/>
          </xdr:nvGraphicFramePr>
          <xdr:xfrm>
            <a:off x="0" y="0"/>
            <a:ext cx="0" cy="0"/>
          </xdr:xfrm>
          <a:graphic>
            <a:graphicData uri="http://schemas.microsoft.com/office/drawing/2010/slicer">
              <sle:slicer xmlns:sle="http://schemas.microsoft.com/office/drawing/2010/slicer" name="City 2"/>
            </a:graphicData>
          </a:graphic>
        </xdr:graphicFrame>
      </mc:Choice>
      <mc:Fallback xmlns="">
        <xdr:sp macro="" textlink="">
          <xdr:nvSpPr>
            <xdr:cNvPr id="0" name=""/>
            <xdr:cNvSpPr>
              <a:spLocks noTextEdit="1"/>
            </xdr:cNvSpPr>
          </xdr:nvSpPr>
          <xdr:spPr>
            <a:xfrm>
              <a:off x="2724150" y="80683"/>
              <a:ext cx="1737360" cy="146304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107576</xdr:colOff>
      <xdr:row>0</xdr:row>
      <xdr:rowOff>75080</xdr:rowOff>
    </xdr:from>
    <xdr:to>
      <xdr:col>1</xdr:col>
      <xdr:colOff>1844936</xdr:colOff>
      <xdr:row>0</xdr:row>
      <xdr:rowOff>1538120</xdr:rowOff>
    </xdr:to>
    <mc:AlternateContent xmlns:mc="http://schemas.openxmlformats.org/markup-compatibility/2006" xmlns:sle15="http://schemas.microsoft.com/office/drawing/2012/slicer">
      <mc:Choice Requires="sle15">
        <xdr:graphicFrame macro="">
          <xdr:nvGraphicFramePr>
            <xdr:cNvPr id="9" name="County 2">
              <a:extLst>
                <a:ext uri="{FF2B5EF4-FFF2-40B4-BE49-F238E27FC236}">
                  <a16:creationId xmlns:a16="http://schemas.microsoft.com/office/drawing/2014/main" id="{7F9E70AE-FFAF-684A-25DC-4DEF949B7629}"/>
                </a:ext>
              </a:extLst>
            </xdr:cNvPr>
            <xdr:cNvGraphicFramePr/>
          </xdr:nvGraphicFramePr>
          <xdr:xfrm>
            <a:off x="0" y="0"/>
            <a:ext cx="0" cy="0"/>
          </xdr:xfrm>
          <a:graphic>
            <a:graphicData uri="http://schemas.microsoft.com/office/drawing/2010/slicer">
              <sle:slicer xmlns:sle="http://schemas.microsoft.com/office/drawing/2010/slicer" name="County 2"/>
            </a:graphicData>
          </a:graphic>
        </xdr:graphicFrame>
      </mc:Choice>
      <mc:Fallback xmlns="">
        <xdr:sp macro="" textlink="">
          <xdr:nvSpPr>
            <xdr:cNvPr id="0" name=""/>
            <xdr:cNvSpPr>
              <a:spLocks noTextEdit="1"/>
            </xdr:cNvSpPr>
          </xdr:nvSpPr>
          <xdr:spPr>
            <a:xfrm>
              <a:off x="679076" y="75080"/>
              <a:ext cx="1737360" cy="146304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1</xdr:col>
      <xdr:colOff>23812</xdr:colOff>
      <xdr:row>14</xdr:row>
      <xdr:rowOff>178593</xdr:rowOff>
    </xdr:from>
    <xdr:to>
      <xdr:col>12</xdr:col>
      <xdr:colOff>357186</xdr:colOff>
      <xdr:row>60</xdr:row>
      <xdr:rowOff>145369</xdr:rowOff>
    </xdr:to>
    <xdr:sp macro="" textlink="">
      <xdr:nvSpPr>
        <xdr:cNvPr id="2" name="TextBox 1">
          <a:extLst>
            <a:ext uri="{FF2B5EF4-FFF2-40B4-BE49-F238E27FC236}">
              <a16:creationId xmlns:a16="http://schemas.microsoft.com/office/drawing/2014/main" id="{74919281-25AA-4AB5-9A9D-141EFB346F1B}"/>
            </a:ext>
          </a:extLst>
        </xdr:cNvPr>
        <xdr:cNvSpPr txBox="1"/>
      </xdr:nvSpPr>
      <xdr:spPr>
        <a:xfrm>
          <a:off x="233362" y="3747293"/>
          <a:ext cx="6727824" cy="876787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Direct Care Staff"?</a:t>
          </a:r>
          <a:r>
            <a:rPr kumimoji="0" lang="en-US" sz="1100" b="0" i="0" u="none" strike="noStrike" kern="0" cap="none" spc="0" normalizeH="0" baseline="0" noProof="0">
              <a:ln>
                <a:noFill/>
              </a:ln>
              <a:solidFill>
                <a:prstClr val="black"/>
              </a:solidFill>
              <a:effectLst/>
              <a:uLnTx/>
              <a:uFillTx/>
              <a:latin typeface="+mn-lt"/>
              <a:ea typeface="+mn-ea"/>
              <a:cs typeface="+mn-cs"/>
            </a:rPr>
            <a:t> Total Direct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Q1 2022 staffing report, visit https://nursinghome411.org/staffing-q1-2022/.</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272143</xdr:colOff>
      <xdr:row>1</xdr:row>
      <xdr:rowOff>27214</xdr:rowOff>
    </xdr:from>
    <xdr:to>
      <xdr:col>0</xdr:col>
      <xdr:colOff>6327321</xdr:colOff>
      <xdr:row>44</xdr:row>
      <xdr:rowOff>54429</xdr:rowOff>
    </xdr:to>
    <xdr:sp macro="" textlink="">
      <xdr:nvSpPr>
        <xdr:cNvPr id="3" name="TextBox 2">
          <a:extLst>
            <a:ext uri="{FF2B5EF4-FFF2-40B4-BE49-F238E27FC236}">
              <a16:creationId xmlns:a16="http://schemas.microsoft.com/office/drawing/2014/main" id="{21446C46-8005-4847-BB9D-1ED1DED1DF73}"/>
            </a:ext>
          </a:extLst>
        </xdr:cNvPr>
        <xdr:cNvSpPr txBox="1"/>
      </xdr:nvSpPr>
      <xdr:spPr>
        <a:xfrm>
          <a:off x="272143" y="231321"/>
          <a:ext cx="6055178" cy="896710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Direct Care Staff"?</a:t>
          </a:r>
          <a:r>
            <a:rPr kumimoji="0" lang="en-US" sz="1100" b="0" i="0" u="none" strike="noStrike" kern="0" cap="none" spc="0" normalizeH="0" baseline="0" noProof="0">
              <a:ln>
                <a:noFill/>
              </a:ln>
              <a:solidFill>
                <a:prstClr val="black"/>
              </a:solidFill>
              <a:effectLst/>
              <a:uLnTx/>
              <a:uFillTx/>
              <a:latin typeface="+mn-lt"/>
              <a:ea typeface="+mn-ea"/>
              <a:cs typeface="+mn-cs"/>
            </a:rPr>
            <a:t> Total Direct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Q1 2022 staffing report, visit https://nursinghome411.org/staffing-q1-2022/.</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y" xr10:uid="{C64B3DAD-C724-408B-B569-17BD005FB29A}" sourceName="County">
  <extLst>
    <x:ext xmlns:x15="http://schemas.microsoft.com/office/spreadsheetml/2010/11/main" uri="{2F2917AC-EB37-4324-AD4E-5DD8C200BD13}">
      <x15:tableSlicerCache tableId="9" column="4"/>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ity" xr10:uid="{3C533609-7D7C-4F18-A63E-085F3356BF20}" sourceName="City">
  <extLst>
    <x:ext xmlns:x15="http://schemas.microsoft.com/office/spreadsheetml/2010/11/main" uri="{2F2917AC-EB37-4324-AD4E-5DD8C200BD13}">
      <x15:tableSlicerCache tableId="9" column="3"/>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ity1" xr10:uid="{9FAF1CDC-F134-47E9-842C-0EF3B876076A}" sourceName="City">
  <extLst>
    <x:ext xmlns:x15="http://schemas.microsoft.com/office/spreadsheetml/2010/11/main" uri="{2F2917AC-EB37-4324-AD4E-5DD8C200BD13}">
      <x15:tableSlicerCache tableId="10" column="3"/>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y1" xr10:uid="{45F07F1D-C042-45D8-864B-FF4D2B2B63EE}" sourceName="County">
  <extLst>
    <x:ext xmlns:x15="http://schemas.microsoft.com/office/spreadsheetml/2010/11/main" uri="{2F2917AC-EB37-4324-AD4E-5DD8C200BD13}">
      <x15:tableSlicerCache tableId="10" column="4"/>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ity2" xr10:uid="{366079AF-76DC-44D0-AABC-05D5A1627DEE}" sourceName="City">
  <extLst>
    <x:ext xmlns:x15="http://schemas.microsoft.com/office/spreadsheetml/2010/11/main" uri="{2F2917AC-EB37-4324-AD4E-5DD8C200BD13}">
      <x15:tableSlicerCache tableId="1" column="4"/>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y2" xr10:uid="{20A9E4AE-E244-4250-8126-E9669C3E2494}" sourceName="County">
  <extLst>
    <x:ext xmlns:x15="http://schemas.microsoft.com/office/spreadsheetml/2010/11/main" uri="{2F2917AC-EB37-4324-AD4E-5DD8C200BD13}">
      <x15:tableSlicerCache tableId="1" column="5"/>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nty" xr10:uid="{2992EA08-2F6D-418F-A183-62BFC2DE8C06}" cache="Slicer_County" caption="Filter by County" rowHeight="228600"/>
  <slicer name="City" xr10:uid="{74881E0F-689B-4127-8DD5-A17C5171D284}" cache="Slicer_City" caption="City" style="SlicerStyleLight2" rowHeight="2286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ity 1" xr10:uid="{7829A427-C04A-4108-9798-28C8F0D86D6E}" cache="Slicer_City1" caption="City" style="SlicerStyleLight2" rowHeight="241300"/>
  <slicer name="County 1" xr10:uid="{276EC648-6403-40C2-8BF5-A7474ED9CA98}" cache="Slicer_County1" caption="Filter by County" rowHeight="2286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ity 2" xr10:uid="{8F2F596F-D7F6-4B37-8613-6B060E7F3E57}" cache="Slicer_City2" caption="City" style="SlicerStyleLight2" rowHeight="241300"/>
  <slicer name="County 2" xr10:uid="{3E8071CB-E7B4-486C-882E-5C335BB1C046}" cache="Slicer_County2" caption="Filter by County"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D1DFE5C-EF14-4EC7-BF1D-35A73667D00C}" name="Nurse" displayName="Nurse" ref="A1:AG203" totalsRowShown="0" headerRowDxfId="136">
  <autoFilter ref="A1:AG203" xr:uid="{F6C3CB19-CE12-4B14-8BE9-BE2DA56924F3}"/>
  <sortState xmlns:xlrd2="http://schemas.microsoft.com/office/spreadsheetml/2017/richdata2" ref="A2:AG203">
    <sortCondition ref="A1:A203"/>
  </sortState>
  <tableColumns count="33">
    <tableColumn id="1" xr3:uid="{60184A0D-AA5A-4653-B348-A4B432DD0F66}" name="State"/>
    <tableColumn id="2" xr3:uid="{5DDD28E5-6AEB-41A6-A3D2-A8F4806FEE98}" name="Provider"/>
    <tableColumn id="3" xr3:uid="{946A28C4-C850-4981-AA23-B3676ACDD899}" name="City"/>
    <tableColumn id="4" xr3:uid="{EF2F1539-7CD9-4127-8339-36793503214B}" name="County"/>
    <tableColumn id="6" xr3:uid="{E0A12D2D-FBBB-4ABE-908D-6272940A7530}" name="MDS Census" dataDxfId="135"/>
    <tableColumn id="32" xr3:uid="{844A08FE-4A53-4E61-B514-F83226E0E660}" name="Total Nurse Staff HPRD" dataDxfId="134"/>
    <tableColumn id="33" xr3:uid="{66DF5F85-6A10-4ED3-ABB4-902530D2F0C7}" name="Total Direct Care Staff HPRD" dataDxfId="133"/>
    <tableColumn id="37" xr3:uid="{22F3DDD2-6F97-4972-A78E-3184F1721E74}" name="Total RN Staff HPRD" dataDxfId="132"/>
    <tableColumn id="36" xr3:uid="{E1BE0E19-9C5E-4A88-850D-2773CC545C7E}" name="Total RN Care Staff HPRD (excl. Admin/DON)" dataDxfId="131"/>
    <tableColumn id="35" xr3:uid="{CD7FDCA9-EB3F-4BCF-A68D-06992725DD43}" name="Total Nurse Staff Hours" dataDxfId="130"/>
    <tableColumn id="34" xr3:uid="{3014E692-79A3-4190-86F0-093C908581BC}" name="Total Direct Care Staff Hours" dataDxfId="129"/>
    <tableColumn id="38" xr3:uid="{BDB5F468-947A-4E05-B464-109567FC8093}" name="Total RN Hours (w/ Admin, DON)" dataDxfId="128"/>
    <tableColumn id="7" xr3:uid="{9631F72B-59D4-4FAB-918B-58528CC80F62}" name="RN Hours (excl. Admin, DON)" dataDxfId="127"/>
    <tableColumn id="10" xr3:uid="{692964A0-893D-4385-A5D7-12E7DE924705}" name="RN Admin Hours" dataDxfId="126"/>
    <tableColumn id="13" xr3:uid="{2B3AF557-C341-46E8-BC8A-A7A8E43F7B9C}" name="RN DON Hours" dataDxfId="125"/>
    <tableColumn id="11" xr3:uid="{74448AC5-6B87-40E1-BB2E-F767B2C8BBDC}" name="Total LPN Hours (w/ Admin)" dataDxfId="124"/>
    <tableColumn id="16" xr3:uid="{350CD4DC-70B6-4DD7-BA54-DF604B30D18A}" name="LPN Hours (excl. Admin)" dataDxfId="123"/>
    <tableColumn id="19" xr3:uid="{056CCB9C-F4CD-492D-847C-B78F539A07FC}" name="LPN Admin Hours" dataDxfId="122"/>
    <tableColumn id="8" xr3:uid="{A7F9F204-2556-4B67-AF9E-4C6DEB506E68}" name="Total CNA, NA TR, Med Aide/Tech Hours" dataDxfId="121"/>
    <tableColumn id="22" xr3:uid="{A0FD147F-11B2-4D01-8445-603CDB5FEBE4}" name="CNA Hours" dataDxfId="120"/>
    <tableColumn id="25" xr3:uid="{C3B9D30C-0B16-4955-B793-FC4AD0D794F3}" name="NA TR Hours" dataDxfId="119"/>
    <tableColumn id="28" xr3:uid="{8977086B-8313-4263-8C4C-3C962C736C30}" name="Med Aide/Tech Hours" dataDxfId="118"/>
    <tableColumn id="39" xr3:uid="{2C71688D-CCCD-4C63-A14C-157C254B8B31}" name="Total Contract Hours" dataDxfId="117"/>
    <tableColumn id="9" xr3:uid="{B605DCAD-F988-429F-B9BD-003A8CE95A8F}" name="RN Hours Contract (excl. Admin, DON)" dataDxfId="116"/>
    <tableColumn id="12" xr3:uid="{5340C775-7D02-46AE-9B15-C77618AE5EE8}" name="RN Admin Hours Contract" dataDxfId="115"/>
    <tableColumn id="15" xr3:uid="{2BF30455-776A-4677-AC68-4F196B4A421A}" name="RN DON Hours Contract" dataDxfId="114"/>
    <tableColumn id="18" xr3:uid="{3D338EEF-A022-4FDC-A3EB-516CE6358E5F}" name="LPN Hours Contract (excl. Admin)" dataDxfId="113"/>
    <tableColumn id="21" xr3:uid="{A1E5412F-5A75-425A-A5A6-3BE2FF56EA52}" name="LPN Admin Hours Contract" dataDxfId="112"/>
    <tableColumn id="24" xr3:uid="{0FB00188-5127-412E-99D3-7DDF93B3362A}" name="CNA Hours Contract" dataDxfId="111"/>
    <tableColumn id="27" xr3:uid="{C5810868-64BD-420A-9276-1C7D34830533}" name="NA TR Hours Contract" dataDxfId="110"/>
    <tableColumn id="30" xr3:uid="{0814D9D3-08CD-45FB-9692-0B4DB125D7D0}" name="Med Aide/Tech Hours Contract" dataDxfId="109"/>
    <tableColumn id="5" xr3:uid="{6E1A6C83-C85C-4515-B87C-DA0FB53C7083}" name="Provider Number"/>
    <tableColumn id="14" xr3:uid="{C1D8023E-6968-430B-A798-569CA0BCE982}" name="CMS Region Number" dataDxfId="108"/>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E2E768D-87CD-4FA7-9F80-C54FD7D6258C}" name="Nurse4" displayName="Nurse4" ref="A1:AN203" totalsRowShown="0" headerRowDxfId="107">
  <autoFilter ref="A1:AN203" xr:uid="{F6C3CB19-CE12-4B14-8BE9-BE2DA56924F3}"/>
  <sortState xmlns:xlrd2="http://schemas.microsoft.com/office/spreadsheetml/2017/richdata2" ref="A2:AN203">
    <sortCondition ref="A1:A203"/>
  </sortState>
  <tableColumns count="40">
    <tableColumn id="1" xr3:uid="{3141764B-BA63-44EC-A945-63D72E7802BE}" name="State"/>
    <tableColumn id="2" xr3:uid="{436DFA63-EF86-4743-A939-BC46EDA7CD2B}" name="Provider"/>
    <tableColumn id="3" xr3:uid="{FA057742-F6E3-44D4-876D-BE090F152F92}" name="City"/>
    <tableColumn id="4" xr3:uid="{139711A7-67F4-425D-8652-CCF8E5C2027C}" name="County"/>
    <tableColumn id="6" xr3:uid="{C32A576D-C653-4550-AC99-F4737F01EA43}" name="MDS Census" dataDxfId="106"/>
    <tableColumn id="35" xr3:uid="{099B6921-7963-485D-9CA3-B9B9EB3DBCFB}" name="Total Nurse Staff Hours" dataDxfId="105"/>
    <tableColumn id="39" xr3:uid="{49BD649F-1CB1-45CB-ADAC-7BC92696BC23}" name="Total Nurse Staff Contract Hours" dataDxfId="104"/>
    <tableColumn id="20" xr3:uid="{3FADA34C-37EE-451B-B0F3-72829D669B1E}" name="Percent Total Nurse Contract" dataDxfId="103" dataCellStyle="Percent"/>
    <tableColumn id="34" xr3:uid="{9CE2703C-2D4C-40F5-9F2E-190A95E7CA42}" name="Total Direct Care Staff Hours" dataDxfId="102"/>
    <tableColumn id="17" xr3:uid="{EE209182-5A52-4F2A-9F6F-CBC644565302}" name="Total Direct Care Staff Contract Hours" dataDxfId="101"/>
    <tableColumn id="23" xr3:uid="{C8C27FE3-2081-4E9B-9A34-808AAC65F7F9}" name="Percent Total Direct Care Contract" dataDxfId="100" dataCellStyle="Percent"/>
    <tableColumn id="38" xr3:uid="{9519CB43-8A39-4A37-A162-E9D57AC4D85F}" name="Total RN Hours (w/ Admin, DON)" dataDxfId="99"/>
    <tableColumn id="29" xr3:uid="{2568C70B-876D-4104-8D99-751963A09039}" name="Total RN Hours Contract (w/ Admin, DON)" dataDxfId="98"/>
    <tableColumn id="26" xr3:uid="{CFEBAAF7-16B6-4AF7-9F05-042C151E2D51}" name="Percent Total RN Contract (w/ Admin, DON)" dataDxfId="97" dataCellStyle="Percent"/>
    <tableColumn id="7" xr3:uid="{E0FDF292-974C-4312-B2F8-9E328D1F5685}" name="RN Hours (excl. Admin, DON)" dataDxfId="96"/>
    <tableColumn id="9" xr3:uid="{84ADA9B3-29AC-49B3-943E-D441C167480A}" name="RN Hours Contract (excl. Admin, DON)" dataDxfId="95"/>
    <tableColumn id="31" xr3:uid="{85A81AD2-6B7E-462B-A14E-56CEB34C2AEA}" name="Percent RN Contract (excl. Admin, DON)" dataDxfId="94" dataCellStyle="Percent"/>
    <tableColumn id="10" xr3:uid="{AAF2C2E5-EF1E-43A3-9ABF-04099AD568D1}" name="RN Admin Hours" dataDxfId="93"/>
    <tableColumn id="12" xr3:uid="{1751CDBF-3B29-4A20-9669-4C78787DCB57}" name="RN Admin Hours Contract" dataDxfId="92"/>
    <tableColumn id="32" xr3:uid="{24D4396E-D78F-4B89-BB54-618C1647AA0E}" name="Percent RN Admin Contract" dataDxfId="91" dataCellStyle="Percent"/>
    <tableColumn id="13" xr3:uid="{743EA264-A6FF-4778-A4A0-92CA90F23D01}" name="RN DON Hours" dataDxfId="90"/>
    <tableColumn id="15" xr3:uid="{33222A07-DB33-4B62-A463-2ED6C479C760}" name="RN DON Hours Contract" dataDxfId="89"/>
    <tableColumn id="33" xr3:uid="{BC762FBD-E281-43C3-9D76-39C08405749D}" name="Percent RN DON Contract" dataDxfId="88" dataCellStyle="Percent"/>
    <tableColumn id="16" xr3:uid="{FAE3D14E-5D78-4271-9A5A-B0BE455C9A8C}" name="LPN Hours (excl. Admin)" dataDxfId="87"/>
    <tableColumn id="18" xr3:uid="{3EDAD5BD-FEBD-4E2D-A6CD-9C5D147FECD3}" name="LPN Hours Contract (excl. Admin)" dataDxfId="86"/>
    <tableColumn id="40" xr3:uid="{0E2A72B1-28D3-40A9-87DE-59F3B75CE419}" name="Percent LPN Hours Contract (excl. Admin)" dataDxfId="85" dataCellStyle="Percent"/>
    <tableColumn id="19" xr3:uid="{724D1E26-5E5B-4A77-9178-81C647508D31}" name="LPN Admin Hours" dataDxfId="84"/>
    <tableColumn id="21" xr3:uid="{319123C9-4E95-4B4F-A186-2A0F53222B49}" name="LPN Admin Hours Contract" dataDxfId="83"/>
    <tableColumn id="44" xr3:uid="{EF8E92CE-19A8-425F-B769-35C94F4BBBB6}" name="Percent LPN Admin Hours Contract" dataDxfId="82" dataCellStyle="Percent"/>
    <tableColumn id="22" xr3:uid="{F32279F6-894F-47A0-94CF-DB483B704A07}" name="CNA Hours" dataDxfId="81"/>
    <tableColumn id="24" xr3:uid="{07A76986-3633-4DCC-9AE1-272812A71345}" name="CNA Hours Contract" dataDxfId="80"/>
    <tableColumn id="41" xr3:uid="{1F8159EA-ABCE-4646-BE4E-9E80018937E4}" name="Percent CNA Hours Contract" dataDxfId="79" dataCellStyle="Percent"/>
    <tableColumn id="25" xr3:uid="{738C9AE4-8DF3-4E38-B21E-023620FEEAD7}" name="NA TR Hours" dataDxfId="78"/>
    <tableColumn id="27" xr3:uid="{AB1D36B8-F50B-4F27-AE6F-FA6CFEC276C4}" name="NA TR Hours Contract" dataDxfId="77"/>
    <tableColumn id="42" xr3:uid="{0F9A62C0-A335-45D9-85EC-5BEB8E94F478}" name="Percent NA TR Hours Contract" dataDxfId="76" dataCellStyle="Percent"/>
    <tableColumn id="28" xr3:uid="{A733BCC9-295D-455D-B427-73B040C9D678}" name="Med Aide/Tech Hours" dataDxfId="75"/>
    <tableColumn id="30" xr3:uid="{0536EF6A-AD42-4590-9A77-87FD09D62437}" name="Med Aide/Tech Hours Contract" dataDxfId="74"/>
    <tableColumn id="43" xr3:uid="{540DA9DA-3518-477D-A905-9B9A4E5B0A55}" name="Percent Med Aide/Tech Hours Contract" dataDxfId="73" dataCellStyle="Percent"/>
    <tableColumn id="5" xr3:uid="{4050EF94-67C8-4D83-AA0E-769E2712F7F6}" name="Provider Number"/>
    <tableColumn id="14" xr3:uid="{008830E5-3C32-41F4-B4CB-37FA5D9AAAFD}" name="CMS Region Number" dataDxfId="72"/>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74E5ED9-9C47-46E4-8DDF-38BCB04C7CFB}" name="NonNurse" displayName="NonNurse" ref="A1:AI203" totalsRowShown="0" headerRowDxfId="71">
  <autoFilter ref="A1:AI203" xr:uid="{0BC5ADF1-15D4-4F74-902E-CBC634AC45F1}"/>
  <sortState xmlns:xlrd2="http://schemas.microsoft.com/office/spreadsheetml/2017/richdata2" ref="A2:AI203">
    <sortCondition ref="A1:A203"/>
  </sortState>
  <tableColumns count="35">
    <tableColumn id="1" xr3:uid="{F00D9354-1876-4260-B55D-3000A51607E9}" name="State"/>
    <tableColumn id="3" xr3:uid="{532DAEB9-4E13-4425-819F-48A1956ABEE2}" name="Provider"/>
    <tableColumn id="4" xr3:uid="{4B0AB1CB-0D57-4E1A-B546-68934B5F745B}" name="City"/>
    <tableColumn id="5" xr3:uid="{88278DF8-142B-47E7-A517-80C0C81C7525}" name="County"/>
    <tableColumn id="6" xr3:uid="{99A164C1-6183-4B54-ACA7-0DEFB160F33E}" name="MDS Census" dataDxfId="70"/>
    <tableColumn id="7" xr3:uid="{76E25024-A7B8-405A-9DF7-958FB952AA42}" name="Admin Hours" dataDxfId="69"/>
    <tableColumn id="30" xr3:uid="{002F3C74-8B80-42FE-B55E-FD02EB3B0F44}" name="Medical Director Hours" dataDxfId="68"/>
    <tableColumn id="8" xr3:uid="{CD1089D8-0E51-44BE-93C9-CF65032AB6E4}" name="Pharmacist Hours" dataDxfId="67"/>
    <tableColumn id="10" xr3:uid="{B1234B96-5992-4D5C-BB68-0187FB92B55C}" name="Dietician Hours" dataDxfId="66"/>
    <tableColumn id="28" xr3:uid="{03249A12-830E-400A-A755-565F6435BD61}" name="Physician Assistant Hours" dataDxfId="65"/>
    <tableColumn id="29" xr3:uid="{88F50A7D-5F2C-401A-B0E9-F1BFEFED6109}" name="Nurse Practictioner Hours" dataDxfId="64"/>
    <tableColumn id="20" xr3:uid="{E049B0C8-7CC1-458C-8CFC-71E3F8765567}" name="Speech/Language Pathologist Hours" dataDxfId="63"/>
    <tableColumn id="17" xr3:uid="{2AB81C96-3F88-4C3F-B749-72C7AE99020A}" name="Qualified Social Work Staff Hours" dataDxfId="62"/>
    <tableColumn id="15" xr3:uid="{70BDE37E-6783-4743-B6DC-07FEE2976759}" name="Other Social Work Staff Hours" dataDxfId="61"/>
    <tableColumn id="34" xr3:uid="{4407487A-3B92-4A2B-A1EE-572DD63888FC}" name="HPRD: Total Social Work " dataDxfId="60"/>
    <tableColumn id="18" xr3:uid="{36326D19-F5EB-48EC-9A55-B5B85D79C147}" name="Qualified Activities Professional Hours" dataDxfId="59"/>
    <tableColumn id="16" xr3:uid="{E4D8ECEA-A9AA-47C1-B7BD-57C860A67DC0}" name="Other Activities Professional Hours" dataDxfId="58"/>
    <tableColumn id="33" xr3:uid="{794482AF-A0C5-4679-984D-B0FD6B3E970E}" name="HPRD: Combined Activities" dataDxfId="57"/>
    <tableColumn id="12" xr3:uid="{FE067562-8B16-46C2-A201-C4D9015A032C}" name="Occupational Therapist Hours" dataDxfId="56"/>
    <tableColumn id="13" xr3:uid="{986D4B24-787D-4CA1-9487-92774B7B13D0}" name="OT Assistant Hours" dataDxfId="55"/>
    <tableColumn id="22" xr3:uid="{BE4CC9C7-E5C6-4451-A3E5-7A2F9F5C1C42}" name="OT Aide Hours" dataDxfId="54"/>
    <tableColumn id="35" xr3:uid="{BF55556F-A5B6-4786-9ACF-927F7943FB10}" name="HPRD: OT (incl. Assistant &amp; Aide)" dataDxfId="53"/>
    <tableColumn id="23" xr3:uid="{88630E3C-BB35-40E3-B819-C0BD2F4E6659}" name="Physical Therapist (PT) Hours" dataDxfId="52"/>
    <tableColumn id="24" xr3:uid="{04F638D4-E047-45D8-AC68-6CA41FAC09F8}" name="PT Assistant Hours" dataDxfId="51"/>
    <tableColumn id="25" xr3:uid="{95AAF965-A735-48FE-95C0-63E6CAC7A7E2}" name="PT Aide Hours" dataDxfId="50"/>
    <tableColumn id="36" xr3:uid="{11FFC61F-63E2-4755-A570-54444284A65D}" name="HPRD: PT (incl. Assistant &amp; Aide)" dataDxfId="49"/>
    <tableColumn id="14" xr3:uid="{8F66A18D-4E35-4D23-B332-379261636CC0}" name="Mental Health Service Worker Hours" dataDxfId="48"/>
    <tableColumn id="21" xr3:uid="{CD2F314B-BD3F-44EE-9912-E0D1D8FD71B3}" name="Therapeutic Recreation Specialist" dataDxfId="47"/>
    <tableColumn id="9" xr3:uid="{37901708-A487-402B-B680-60CFA73DFFFB}" name="Clinical Nurse Specialist Hours" dataDxfId="46"/>
    <tableColumn id="11" xr3:uid="{C869CF68-1C18-4916-862F-263C9D2A68C8}" name="Feeding Assistant Hours" dataDxfId="45"/>
    <tableColumn id="26" xr3:uid="{E943CB58-464C-4779-99D5-D0DBC6B4A5CD}" name="Respiratory Therapist Hours" dataDxfId="44"/>
    <tableColumn id="27" xr3:uid="{6CD84564-1811-410F-8AD0-0A2161475299}" name="Respiratory Therapy Technician Hours" dataDxfId="43"/>
    <tableColumn id="31" xr3:uid="{4B1FBB84-BE6C-427C-8A2D-823373998C16}" name="Other Physician Hours" dataDxfId="42"/>
    <tableColumn id="2" xr3:uid="{FC8872AC-E6B5-4079-BF5D-9D8C7510133D}" name="Provider Number" dataDxfId="41"/>
    <tableColumn id="32" xr3:uid="{EEB5789F-0F0C-4041-AEF2-88D971966F68}" name="CMS Region Number" dataDxfId="40"/>
  </tableColumns>
  <tableStyleInfo name="TableStyleMedium2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992FE09-E3CD-445D-B2C7-427553201B39}" name="Summary" displayName="Summary" ref="B2:D9" totalsRowShown="0" headerRowDxfId="39" dataDxfId="38" tableBorderDxfId="37">
  <autoFilter ref="B2:D9" xr:uid="{1ED771D8-DBF2-4B5C-9F7D-A59FBB047463}"/>
  <tableColumns count="3">
    <tableColumn id="1" xr3:uid="{C415898E-1806-4478-9BF0-0D63ED330100}" name="State - Q1 2022" dataDxfId="36"/>
    <tableColumn id="3" xr3:uid="{7A879F5E-8BC0-42F8-884C-E81385FC40C9}" name="State Avg." dataDxfId="35" dataCellStyle="Normal 2 2"/>
    <tableColumn id="2" xr3:uid="{D052F08E-2831-4B21-AE70-BECB78F2120B}" name="US Avg." dataDxfId="34" dataCellStyle="Normal 2 2"/>
  </tableColumns>
  <tableStyleInfo name="TableStyleMedium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D1C4E93-86FC-4FD2-B383-07C9A588345D}" name="CMSRegion" displayName="CMSRegion" ref="F2:M12" totalsRowShown="0" headerRowDxfId="33" dataDxfId="32">
  <autoFilter ref="F2:M12" xr:uid="{8DA5A7B1-12B2-4B6A-ACD1-897DD9C7A713}"/>
  <tableColumns count="8">
    <tableColumn id="1" xr3:uid="{4C45F255-B1E2-4C80-BA17-2E77C5CA66A3}" name="CMS Region Number" dataDxfId="31"/>
    <tableColumn id="2" xr3:uid="{DAA24C05-7242-4616-AB66-AEFC0597D11E}" name="Total Census" dataDxfId="30"/>
    <tableColumn id="7" xr3:uid="{FE529AF3-5512-4A81-96B3-B6593526FCE0}" name="Total Nurse Staff HPRD" dataDxfId="29"/>
    <tableColumn id="3" xr3:uid="{3476AD1C-2ECC-4037-A28A-399A30EFCC57}" name="Rank: Total Nurse Staff HPRD" dataDxfId="28"/>
    <tableColumn id="5" xr3:uid="{A7DB43CD-C685-4B70-AB85-5C92C9A4E4A5}" name="RN Staff HPRD" dataDxfId="27"/>
    <tableColumn id="10" xr3:uid="{08D1C35C-C673-4C81-A340-0934D1F11A08}" name="Rank: RN Staff HPRD" dataDxfId="26"/>
    <tableColumn id="9" xr3:uid="{D7671DAA-DB81-4764-807B-BEC5A7088942}" name="% Contract" dataDxfId="25" dataCellStyle="Percent"/>
    <tableColumn id="6" xr3:uid="{A7A60895-3B80-404B-AEB1-2FC54A51022A}" name="Rank: % Contract" dataDxfId="24"/>
  </tableColumns>
  <tableStyleInfo name="TableStyleMedium1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00F6513-217F-4E65-9136-F51717FAC8CE}" name="State" displayName="State" ref="O2:V53" totalsRowShown="0" headerRowDxfId="23" dataDxfId="22">
  <autoFilter ref="O2:V53" xr:uid="{3A6DC66B-51AF-4021-A205-FEA1BCFE532F}"/>
  <tableColumns count="8">
    <tableColumn id="1" xr3:uid="{3C673EA1-20AD-46A4-A386-F3947B467C0F}" name="State" dataDxfId="21"/>
    <tableColumn id="2" xr3:uid="{9063FABA-19AF-4DCD-B29F-D5DC4B8F163B}" name="Total Census" dataDxfId="20"/>
    <tableColumn id="4" xr3:uid="{32F1A69D-133E-4B10-A987-A7493041B6EB}" name="Total Nurse Staff HPRD" dataDxfId="19"/>
    <tableColumn id="3" xr3:uid="{CB562D98-7F95-4A3C-9B87-EE8C29240BE2}" name="Rank: Total Nurse Staff HPRD" dataDxfId="18"/>
    <tableColumn id="5" xr3:uid="{3A50F1A0-91B1-4F07-8AD3-E5398AC6E980}" name="RN Staff HPRD" dataDxfId="17"/>
    <tableColumn id="8" xr3:uid="{D3661ABD-D533-4702-85E2-D48EDF880B11}" name="Rank: RN Staff HPRD" dataDxfId="16"/>
    <tableColumn id="7" xr3:uid="{D2E2B7F1-20FB-4609-90CB-3483F4426C2C}" name="% Contract" dataDxfId="15" dataCellStyle="Percent"/>
    <tableColumn id="6" xr3:uid="{68C5D696-3F86-4AED-B17C-642569D21040}" name="Rank: % Contract" dataDxfId="14"/>
  </tableColumns>
  <tableStyleInfo name="TableStyleMedium1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99D856-4C95-4424-9EBA-79AB02146EF7}" name="Category" displayName="Category" ref="X2:AA15" totalsRowShown="0" headerRowDxfId="13" dataDxfId="12">
  <autoFilter ref="X2:AA15" xr:uid="{565E5F01-F55D-4423-8221-FE9537902289}"/>
  <tableColumns count="4">
    <tableColumn id="1" xr3:uid="{20837B42-ABD1-4387-841D-09F554758F37}" name="Staffing Category" dataDxfId="11"/>
    <tableColumn id="2" xr3:uid="{2076F5F2-323E-4775-BB3F-52D61D50136E}" name="State Total" dataDxfId="10"/>
    <tableColumn id="3" xr3:uid="{F6764FB2-BD8E-411C-8410-AFD1F85E526A}" name="Percentage of Total" dataDxfId="9">
      <calculatedColumnFormula>Category[[#This Row],[State Total]]/Y1</calculatedColumnFormula>
    </tableColumn>
    <tableColumn id="4" xr3:uid="{F9EBDF3D-CC0B-4F1C-B73D-A6B87920542A}" name="HPRD" dataDxfId="8">
      <calculatedColumnFormula>Category[[#This Row],[State Total]]/D8</calculatedColumnFormula>
    </tableColumn>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1A087DE-CF7A-4329-86EC-3323F9517EE5}" name="ContractSummary" displayName="ContractSummary" ref="X18:Y29" totalsRowShown="0" headerRowDxfId="7" dataDxfId="6">
  <autoFilter ref="X18:Y29" xr:uid="{611C2622-9CCC-48CE-821F-F51D1E505E95}"/>
  <tableColumns count="2">
    <tableColumn id="1" xr3:uid="{CCA0B6AF-7CD9-4359-89FA-3FDFDF081B95}" name="Contract Hours" dataDxfId="5"/>
    <tableColumn id="2" xr3:uid="{89A33A01-377D-46CC-89DD-499FF63023A8}" name="State Total" dataDxfId="4">
      <calculatedColumnFormula>SUM(#REF!)</calculatedColumnFormula>
    </tableColumn>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74DBA5A-86BB-401E-903A-8ED4240B5F70}" name="CategorySummary" displayName="CategorySummary" ref="X33:Y37" totalsRowShown="0" headerRowDxfId="3" dataDxfId="2">
  <autoFilter ref="X33:Y37" xr:uid="{03106FE6-CCEA-42AA-9F14-64FFC94AC8E0}"/>
  <tableColumns count="2">
    <tableColumn id="1" xr3:uid="{45E2A582-DD07-44C7-8A6B-CF756F507A9B}" name="Staffing Category" dataDxfId="1"/>
    <tableColumn id="4" xr3:uid="{A018DFF4-4543-4E56-A1CA-310FDFD335ED}" name="HPRD"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microsoft.com/office/2007/relationships/slicer" Target="../slicers/slicer3.xml"/></Relationships>
</file>

<file path=xl/worksheets/_rels/sheet4.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B9D81-6CD5-4BF2-8B94-89EC9758C25B}">
  <sheetPr>
    <outlinePr summaryRight="0"/>
  </sheetPr>
  <dimension ref="A1:AH269"/>
  <sheetViews>
    <sheetView tabSelected="1" zoomScale="85" zoomScaleNormal="85" workbookViewId="0">
      <pane xSplit="4" ySplit="1" topLeftCell="E2" activePane="bottomRight" state="frozen"/>
      <selection pane="topRight"/>
      <selection pane="bottomLeft"/>
      <selection pane="bottomRight"/>
    </sheetView>
  </sheetViews>
  <sheetFormatPr defaultRowHeight="15" outlineLevelCol="1" x14ac:dyDescent="0.25"/>
  <cols>
    <col min="1" max="1" width="8.5703125" customWidth="1"/>
    <col min="2" max="2" width="60.7109375" customWidth="1"/>
    <col min="3" max="3" width="21.7109375" customWidth="1"/>
    <col min="4" max="4" width="21.7109375" bestFit="1" customWidth="1"/>
    <col min="5" max="9" width="15.7109375" customWidth="1"/>
    <col min="10" max="10" width="15.7109375" customWidth="1" collapsed="1"/>
    <col min="11" max="22" width="15.7109375" hidden="1" customWidth="1" outlineLevel="1"/>
    <col min="23" max="23" width="15.7109375" customWidth="1" collapsed="1"/>
    <col min="24" max="31" width="15.7109375" hidden="1" customWidth="1" outlineLevel="1"/>
    <col min="32" max="32" width="10.85546875" bestFit="1" customWidth="1"/>
    <col min="33" max="33" width="10.85546875" style="33" customWidth="1"/>
    <col min="34" max="34" width="15.7109375" style="34" customWidth="1"/>
    <col min="35" max="35" width="25.42578125" customWidth="1"/>
    <col min="36" max="36" width="18.42578125" customWidth="1"/>
    <col min="37" max="37" width="30.140625" customWidth="1"/>
    <col min="38" max="38" width="28.42578125" customWidth="1"/>
    <col min="39" max="39" width="27" customWidth="1"/>
    <col min="40" max="40" width="31" customWidth="1"/>
    <col min="41" max="41" width="23.7109375" customWidth="1"/>
    <col min="44" max="44" width="29.28515625" customWidth="1"/>
    <col min="45" max="45" width="25.85546875" customWidth="1"/>
    <col min="46" max="46" width="24.140625" customWidth="1"/>
    <col min="47" max="48" width="27.28515625" customWidth="1"/>
    <col min="49" max="49" width="25.5703125" customWidth="1"/>
    <col min="50" max="50" width="25.140625" customWidth="1"/>
    <col min="52" max="52" width="9.42578125" customWidth="1"/>
    <col min="53" max="53" width="30.140625" customWidth="1"/>
    <col min="54" max="54" width="28.42578125" customWidth="1"/>
  </cols>
  <sheetData>
    <row r="1" spans="1:34" s="29" customFormat="1" ht="189.95" customHeight="1" x14ac:dyDescent="0.25">
      <c r="A1" s="29" t="s">
        <v>568</v>
      </c>
      <c r="B1" s="29" t="s">
        <v>635</v>
      </c>
      <c r="C1" s="29" t="s">
        <v>636</v>
      </c>
      <c r="D1" s="29" t="s">
        <v>608</v>
      </c>
      <c r="E1" s="29" t="s">
        <v>609</v>
      </c>
      <c r="F1" s="29" t="s">
        <v>564</v>
      </c>
      <c r="G1" s="29" t="s">
        <v>610</v>
      </c>
      <c r="H1" s="29" t="s">
        <v>578</v>
      </c>
      <c r="I1" s="29" t="s">
        <v>611</v>
      </c>
      <c r="J1" s="29" t="s">
        <v>612</v>
      </c>
      <c r="K1" s="29" t="s">
        <v>613</v>
      </c>
      <c r="L1" s="29" t="s">
        <v>614</v>
      </c>
      <c r="M1" s="29" t="s">
        <v>615</v>
      </c>
      <c r="N1" s="29" t="s">
        <v>616</v>
      </c>
      <c r="O1" s="29" t="s">
        <v>617</v>
      </c>
      <c r="P1" s="29" t="s">
        <v>619</v>
      </c>
      <c r="Q1" s="29" t="s">
        <v>618</v>
      </c>
      <c r="R1" s="29" t="s">
        <v>620</v>
      </c>
      <c r="S1" s="29" t="s">
        <v>621</v>
      </c>
      <c r="T1" s="29" t="s">
        <v>622</v>
      </c>
      <c r="U1" s="29" t="s">
        <v>623</v>
      </c>
      <c r="V1" s="29" t="s">
        <v>624</v>
      </c>
      <c r="W1" s="29" t="s">
        <v>625</v>
      </c>
      <c r="X1" s="29" t="s">
        <v>626</v>
      </c>
      <c r="Y1" s="29" t="s">
        <v>627</v>
      </c>
      <c r="Z1" s="29" t="s">
        <v>628</v>
      </c>
      <c r="AA1" s="29" t="s">
        <v>629</v>
      </c>
      <c r="AB1" s="29" t="s">
        <v>630</v>
      </c>
      <c r="AC1" s="29" t="s">
        <v>631</v>
      </c>
      <c r="AD1" s="29" t="s">
        <v>632</v>
      </c>
      <c r="AE1" s="29" t="s">
        <v>633</v>
      </c>
      <c r="AF1" s="29" t="s">
        <v>634</v>
      </c>
      <c r="AG1" s="31" t="s">
        <v>562</v>
      </c>
    </row>
    <row r="2" spans="1:34" x14ac:dyDescent="0.25">
      <c r="A2" t="s">
        <v>517</v>
      </c>
      <c r="B2" t="s">
        <v>402</v>
      </c>
      <c r="C2" t="s">
        <v>448</v>
      </c>
      <c r="D2" t="s">
        <v>504</v>
      </c>
      <c r="E2" s="32">
        <v>83.711111111111109</v>
      </c>
      <c r="F2" s="32">
        <v>4.3756968409875237</v>
      </c>
      <c r="G2" s="32">
        <v>3.6154765065038497</v>
      </c>
      <c r="H2" s="32">
        <v>0.7586275550836209</v>
      </c>
      <c r="I2" s="32">
        <v>6.318024953543934E-2</v>
      </c>
      <c r="J2" s="32">
        <v>366.29444444444448</v>
      </c>
      <c r="K2" s="32">
        <v>302.65555555555557</v>
      </c>
      <c r="L2" s="32">
        <v>63.505555555555553</v>
      </c>
      <c r="M2" s="32">
        <v>5.2888888888888888</v>
      </c>
      <c r="N2" s="32">
        <v>51.505555555555553</v>
      </c>
      <c r="O2" s="32">
        <v>6.7111111111111112</v>
      </c>
      <c r="P2" s="32">
        <v>84.25</v>
      </c>
      <c r="Q2" s="32">
        <v>78.827777777777783</v>
      </c>
      <c r="R2" s="32">
        <v>5.4222222222222225</v>
      </c>
      <c r="S2" s="32">
        <v>218.53888888888889</v>
      </c>
      <c r="T2" s="32">
        <v>218.53888888888889</v>
      </c>
      <c r="U2" s="32">
        <v>0</v>
      </c>
      <c r="V2" s="32">
        <v>0</v>
      </c>
      <c r="W2" s="32">
        <v>5.875</v>
      </c>
      <c r="X2" s="32">
        <v>0</v>
      </c>
      <c r="Y2" s="32">
        <v>0.72499999999999998</v>
      </c>
      <c r="Z2" s="32">
        <v>0</v>
      </c>
      <c r="AA2" s="32">
        <v>2.6055555555555556</v>
      </c>
      <c r="AB2" s="32">
        <v>0</v>
      </c>
      <c r="AC2" s="32">
        <v>2.5444444444444443</v>
      </c>
      <c r="AD2" s="32">
        <v>0</v>
      </c>
      <c r="AE2" s="32">
        <v>0</v>
      </c>
      <c r="AF2" t="s">
        <v>200</v>
      </c>
      <c r="AG2">
        <v>1</v>
      </c>
      <c r="AH2"/>
    </row>
    <row r="3" spans="1:34" x14ac:dyDescent="0.25">
      <c r="A3" t="s">
        <v>517</v>
      </c>
      <c r="B3" t="s">
        <v>379</v>
      </c>
      <c r="C3" t="s">
        <v>417</v>
      </c>
      <c r="D3" t="s">
        <v>506</v>
      </c>
      <c r="E3" s="32">
        <v>51.477777777777774</v>
      </c>
      <c r="F3" s="32">
        <v>3.2270882797323552</v>
      </c>
      <c r="G3" s="32">
        <v>2.9292251241096481</v>
      </c>
      <c r="H3" s="32">
        <v>0.84432333261385717</v>
      </c>
      <c r="I3" s="32">
        <v>0.54646017699115046</v>
      </c>
      <c r="J3" s="32">
        <v>166.12333333333333</v>
      </c>
      <c r="K3" s="32">
        <v>150.79</v>
      </c>
      <c r="L3" s="32">
        <v>43.463888888888889</v>
      </c>
      <c r="M3" s="32">
        <v>28.130555555555556</v>
      </c>
      <c r="N3" s="32">
        <v>11.458333333333334</v>
      </c>
      <c r="O3" s="32">
        <v>3.875</v>
      </c>
      <c r="P3" s="32">
        <v>34.791666666666664</v>
      </c>
      <c r="Q3" s="32">
        <v>34.791666666666664</v>
      </c>
      <c r="R3" s="32">
        <v>0</v>
      </c>
      <c r="S3" s="32">
        <v>87.867777777777775</v>
      </c>
      <c r="T3" s="32">
        <v>87.867777777777775</v>
      </c>
      <c r="U3" s="32">
        <v>0</v>
      </c>
      <c r="V3" s="32">
        <v>0</v>
      </c>
      <c r="W3" s="32">
        <v>12.023333333333333</v>
      </c>
      <c r="X3" s="32">
        <v>0.37222222222222223</v>
      </c>
      <c r="Y3" s="32">
        <v>0</v>
      </c>
      <c r="Z3" s="32">
        <v>0</v>
      </c>
      <c r="AA3" s="32">
        <v>4.6638888888888888</v>
      </c>
      <c r="AB3" s="32">
        <v>0</v>
      </c>
      <c r="AC3" s="32">
        <v>6.9872222222222229</v>
      </c>
      <c r="AD3" s="32">
        <v>0</v>
      </c>
      <c r="AE3" s="32">
        <v>0</v>
      </c>
      <c r="AF3" t="s">
        <v>177</v>
      </c>
      <c r="AG3">
        <v>1</v>
      </c>
      <c r="AH3"/>
    </row>
    <row r="4" spans="1:34" x14ac:dyDescent="0.25">
      <c r="A4" t="s">
        <v>517</v>
      </c>
      <c r="B4" t="s">
        <v>337</v>
      </c>
      <c r="C4" t="s">
        <v>430</v>
      </c>
      <c r="D4" t="s">
        <v>505</v>
      </c>
      <c r="E4" s="32">
        <v>186.51111111111112</v>
      </c>
      <c r="F4" s="32">
        <v>2.9842279280352675</v>
      </c>
      <c r="G4" s="32">
        <v>2.7659061122363875</v>
      </c>
      <c r="H4" s="32">
        <v>0.25924877874419155</v>
      </c>
      <c r="I4" s="32">
        <v>0.1128916954605028</v>
      </c>
      <c r="J4" s="32">
        <v>556.5916666666667</v>
      </c>
      <c r="K4" s="32">
        <v>515.87222222222226</v>
      </c>
      <c r="L4" s="32">
        <v>48.352777777777774</v>
      </c>
      <c r="M4" s="32">
        <v>21.055555555555557</v>
      </c>
      <c r="N4" s="32">
        <v>20.783333333333335</v>
      </c>
      <c r="O4" s="32">
        <v>6.5138888888888893</v>
      </c>
      <c r="P4" s="32">
        <v>145.50833333333333</v>
      </c>
      <c r="Q4" s="32">
        <v>132.08611111111111</v>
      </c>
      <c r="R4" s="32">
        <v>13.422222222222222</v>
      </c>
      <c r="S4" s="32">
        <v>362.73055555555555</v>
      </c>
      <c r="T4" s="32">
        <v>362.73055555555555</v>
      </c>
      <c r="U4" s="32">
        <v>0</v>
      </c>
      <c r="V4" s="32">
        <v>0</v>
      </c>
      <c r="W4" s="32">
        <v>55.177777777777777</v>
      </c>
      <c r="X4" s="32">
        <v>11.877777777777778</v>
      </c>
      <c r="Y4" s="32">
        <v>0</v>
      </c>
      <c r="Z4" s="32">
        <v>0</v>
      </c>
      <c r="AA4" s="32">
        <v>6.7555555555555555</v>
      </c>
      <c r="AB4" s="32">
        <v>0</v>
      </c>
      <c r="AC4" s="32">
        <v>36.544444444444444</v>
      </c>
      <c r="AD4" s="32">
        <v>0</v>
      </c>
      <c r="AE4" s="32">
        <v>0</v>
      </c>
      <c r="AF4" t="s">
        <v>135</v>
      </c>
      <c r="AG4">
        <v>1</v>
      </c>
      <c r="AH4"/>
    </row>
    <row r="5" spans="1:34" x14ac:dyDescent="0.25">
      <c r="A5" t="s">
        <v>517</v>
      </c>
      <c r="B5" t="s">
        <v>334</v>
      </c>
      <c r="C5" t="s">
        <v>468</v>
      </c>
      <c r="D5" t="s">
        <v>505</v>
      </c>
      <c r="E5" s="32">
        <v>197.51111111111112</v>
      </c>
      <c r="F5" s="32">
        <v>3.2258691494149412</v>
      </c>
      <c r="G5" s="32">
        <v>3.2258691494149412</v>
      </c>
      <c r="H5" s="32">
        <v>0.46243530603060301</v>
      </c>
      <c r="I5" s="32">
        <v>0.46243530603060301</v>
      </c>
      <c r="J5" s="32">
        <v>637.14499999999998</v>
      </c>
      <c r="K5" s="32">
        <v>637.14499999999998</v>
      </c>
      <c r="L5" s="32">
        <v>91.336111111111109</v>
      </c>
      <c r="M5" s="32">
        <v>91.336111111111109</v>
      </c>
      <c r="N5" s="32">
        <v>0</v>
      </c>
      <c r="O5" s="32">
        <v>0</v>
      </c>
      <c r="P5" s="32">
        <v>157.34444444444443</v>
      </c>
      <c r="Q5" s="32">
        <v>157.34444444444443</v>
      </c>
      <c r="R5" s="32">
        <v>0</v>
      </c>
      <c r="S5" s="32">
        <v>388.4644444444445</v>
      </c>
      <c r="T5" s="32">
        <v>388.4644444444445</v>
      </c>
      <c r="U5" s="32">
        <v>0</v>
      </c>
      <c r="V5" s="32">
        <v>0</v>
      </c>
      <c r="W5" s="32">
        <v>4.2944444444444443</v>
      </c>
      <c r="X5" s="32">
        <v>4.2944444444444443</v>
      </c>
      <c r="Y5" s="32">
        <v>0</v>
      </c>
      <c r="Z5" s="32">
        <v>0</v>
      </c>
      <c r="AA5" s="32">
        <v>0</v>
      </c>
      <c r="AB5" s="32">
        <v>0</v>
      </c>
      <c r="AC5" s="32">
        <v>0</v>
      </c>
      <c r="AD5" s="32">
        <v>0</v>
      </c>
      <c r="AE5" s="32">
        <v>0</v>
      </c>
      <c r="AF5" t="s">
        <v>132</v>
      </c>
      <c r="AG5">
        <v>1</v>
      </c>
      <c r="AH5"/>
    </row>
    <row r="6" spans="1:34" x14ac:dyDescent="0.25">
      <c r="A6" t="s">
        <v>517</v>
      </c>
      <c r="B6" t="s">
        <v>387</v>
      </c>
      <c r="C6" t="s">
        <v>462</v>
      </c>
      <c r="D6" t="s">
        <v>504</v>
      </c>
      <c r="E6" s="32">
        <v>88.044444444444451</v>
      </c>
      <c r="F6" s="32">
        <v>4.409045936395759</v>
      </c>
      <c r="G6" s="32">
        <v>4.1995873296314983</v>
      </c>
      <c r="H6" s="32">
        <v>0.73548712771327607</v>
      </c>
      <c r="I6" s="32">
        <v>0.53637682988389701</v>
      </c>
      <c r="J6" s="32">
        <v>388.19200000000001</v>
      </c>
      <c r="K6" s="32">
        <v>369.75033333333329</v>
      </c>
      <c r="L6" s="32">
        <v>64.75555555555556</v>
      </c>
      <c r="M6" s="32">
        <v>47.225000000000001</v>
      </c>
      <c r="N6" s="32">
        <v>12.097222222222221</v>
      </c>
      <c r="O6" s="32">
        <v>5.4333333333333336</v>
      </c>
      <c r="P6" s="32">
        <v>81.322777777777773</v>
      </c>
      <c r="Q6" s="32">
        <v>80.411666666666662</v>
      </c>
      <c r="R6" s="32">
        <v>0.91111111111111109</v>
      </c>
      <c r="S6" s="32">
        <v>242.11366666666666</v>
      </c>
      <c r="T6" s="32">
        <v>242.11366666666666</v>
      </c>
      <c r="U6" s="32">
        <v>0</v>
      </c>
      <c r="V6" s="32">
        <v>0</v>
      </c>
      <c r="W6" s="32">
        <v>40.805888888888887</v>
      </c>
      <c r="X6" s="32">
        <v>5.5555555555555552E-2</v>
      </c>
      <c r="Y6" s="32">
        <v>4.5638888888888891</v>
      </c>
      <c r="Z6" s="32">
        <v>0</v>
      </c>
      <c r="AA6" s="32">
        <v>9.1477777777777778</v>
      </c>
      <c r="AB6" s="32">
        <v>0</v>
      </c>
      <c r="AC6" s="32">
        <v>27.038666666666668</v>
      </c>
      <c r="AD6" s="32">
        <v>0</v>
      </c>
      <c r="AE6" s="32">
        <v>0</v>
      </c>
      <c r="AF6" t="s">
        <v>185</v>
      </c>
      <c r="AG6">
        <v>1</v>
      </c>
      <c r="AH6"/>
    </row>
    <row r="7" spans="1:34" x14ac:dyDescent="0.25">
      <c r="A7" t="s">
        <v>517</v>
      </c>
      <c r="B7" t="s">
        <v>364</v>
      </c>
      <c r="C7" t="s">
        <v>461</v>
      </c>
      <c r="D7" t="s">
        <v>504</v>
      </c>
      <c r="E7" s="32">
        <v>33.822222222222223</v>
      </c>
      <c r="F7" s="32">
        <v>3.4137647831800262</v>
      </c>
      <c r="G7" s="32">
        <v>3.0900952693823913</v>
      </c>
      <c r="H7" s="32">
        <v>1.2201872536136662</v>
      </c>
      <c r="I7" s="32">
        <v>0.89651773981603156</v>
      </c>
      <c r="J7" s="32">
        <v>115.46111111111111</v>
      </c>
      <c r="K7" s="32">
        <v>104.51388888888889</v>
      </c>
      <c r="L7" s="32">
        <v>41.269444444444446</v>
      </c>
      <c r="M7" s="32">
        <v>30.322222222222223</v>
      </c>
      <c r="N7" s="32">
        <v>5.9138888888888888</v>
      </c>
      <c r="O7" s="32">
        <v>5.0333333333333332</v>
      </c>
      <c r="P7" s="32">
        <v>8.7611111111111111</v>
      </c>
      <c r="Q7" s="32">
        <v>8.7611111111111111</v>
      </c>
      <c r="R7" s="32">
        <v>0</v>
      </c>
      <c r="S7" s="32">
        <v>65.430555555555557</v>
      </c>
      <c r="T7" s="32">
        <v>61.85</v>
      </c>
      <c r="U7" s="32">
        <v>3.5805555555555557</v>
      </c>
      <c r="V7" s="32">
        <v>0</v>
      </c>
      <c r="W7" s="32">
        <v>0</v>
      </c>
      <c r="X7" s="32">
        <v>0</v>
      </c>
      <c r="Y7" s="32">
        <v>0</v>
      </c>
      <c r="Z7" s="32">
        <v>0</v>
      </c>
      <c r="AA7" s="32">
        <v>0</v>
      </c>
      <c r="AB7" s="32">
        <v>0</v>
      </c>
      <c r="AC7" s="32">
        <v>0</v>
      </c>
      <c r="AD7" s="32">
        <v>0</v>
      </c>
      <c r="AE7" s="32">
        <v>0</v>
      </c>
      <c r="AF7" t="s">
        <v>162</v>
      </c>
      <c r="AG7">
        <v>1</v>
      </c>
      <c r="AH7"/>
    </row>
    <row r="8" spans="1:34" x14ac:dyDescent="0.25">
      <c r="A8" t="s">
        <v>517</v>
      </c>
      <c r="B8" t="s">
        <v>332</v>
      </c>
      <c r="C8" t="s">
        <v>440</v>
      </c>
      <c r="D8" t="s">
        <v>505</v>
      </c>
      <c r="E8" s="32">
        <v>85.055555555555557</v>
      </c>
      <c r="F8" s="32">
        <v>3.0743631613324625</v>
      </c>
      <c r="G8" s="32">
        <v>2.8616917047681252</v>
      </c>
      <c r="H8" s="32">
        <v>0.43758981058131946</v>
      </c>
      <c r="I8" s="32">
        <v>0.25062050947093401</v>
      </c>
      <c r="J8" s="32">
        <v>261.49166666666667</v>
      </c>
      <c r="K8" s="32">
        <v>243.40277777777777</v>
      </c>
      <c r="L8" s="32">
        <v>37.219444444444449</v>
      </c>
      <c r="M8" s="32">
        <v>21.316666666666666</v>
      </c>
      <c r="N8" s="32">
        <v>10.980555555555556</v>
      </c>
      <c r="O8" s="32">
        <v>4.9222222222222225</v>
      </c>
      <c r="P8" s="32">
        <v>73.711111111111123</v>
      </c>
      <c r="Q8" s="32">
        <v>71.525000000000006</v>
      </c>
      <c r="R8" s="32">
        <v>2.1861111111111109</v>
      </c>
      <c r="S8" s="32">
        <v>150.5611111111111</v>
      </c>
      <c r="T8" s="32">
        <v>127.08611111111111</v>
      </c>
      <c r="U8" s="32">
        <v>23.475000000000001</v>
      </c>
      <c r="V8" s="32">
        <v>0</v>
      </c>
      <c r="W8" s="32">
        <v>0</v>
      </c>
      <c r="X8" s="32">
        <v>0</v>
      </c>
      <c r="Y8" s="32">
        <v>0</v>
      </c>
      <c r="Z8" s="32">
        <v>0</v>
      </c>
      <c r="AA8" s="32">
        <v>0</v>
      </c>
      <c r="AB8" s="32">
        <v>0</v>
      </c>
      <c r="AC8" s="32">
        <v>0</v>
      </c>
      <c r="AD8" s="32">
        <v>0</v>
      </c>
      <c r="AE8" s="32">
        <v>0</v>
      </c>
      <c r="AF8" t="s">
        <v>130</v>
      </c>
      <c r="AG8">
        <v>1</v>
      </c>
      <c r="AH8"/>
    </row>
    <row r="9" spans="1:34" x14ac:dyDescent="0.25">
      <c r="A9" t="s">
        <v>517</v>
      </c>
      <c r="B9" t="s">
        <v>258</v>
      </c>
      <c r="C9" t="s">
        <v>455</v>
      </c>
      <c r="D9" t="s">
        <v>508</v>
      </c>
      <c r="E9" s="32">
        <v>53.666666666666664</v>
      </c>
      <c r="F9" s="32">
        <v>3.2798654244306418</v>
      </c>
      <c r="G9" s="32">
        <v>3.0208592132505174</v>
      </c>
      <c r="H9" s="32">
        <v>0.79932712215320922</v>
      </c>
      <c r="I9" s="32">
        <v>0.6223084886128365</v>
      </c>
      <c r="J9" s="32">
        <v>176.01944444444445</v>
      </c>
      <c r="K9" s="32">
        <v>162.11944444444444</v>
      </c>
      <c r="L9" s="32">
        <v>42.897222222222226</v>
      </c>
      <c r="M9" s="32">
        <v>33.397222222222226</v>
      </c>
      <c r="N9" s="32">
        <v>4.3055555555555554</v>
      </c>
      <c r="O9" s="32">
        <v>5.1944444444444446</v>
      </c>
      <c r="P9" s="32">
        <v>26.825000000000003</v>
      </c>
      <c r="Q9" s="32">
        <v>22.425000000000001</v>
      </c>
      <c r="R9" s="32">
        <v>4.4000000000000004</v>
      </c>
      <c r="S9" s="32">
        <v>106.29722222222223</v>
      </c>
      <c r="T9" s="32">
        <v>105.02500000000001</v>
      </c>
      <c r="U9" s="32">
        <v>1.2722222222222221</v>
      </c>
      <c r="V9" s="32">
        <v>0</v>
      </c>
      <c r="W9" s="32">
        <v>0</v>
      </c>
      <c r="X9" s="32">
        <v>0</v>
      </c>
      <c r="Y9" s="32">
        <v>0</v>
      </c>
      <c r="Z9" s="32">
        <v>0</v>
      </c>
      <c r="AA9" s="32">
        <v>0</v>
      </c>
      <c r="AB9" s="32">
        <v>0</v>
      </c>
      <c r="AC9" s="32">
        <v>0</v>
      </c>
      <c r="AD9" s="32">
        <v>0</v>
      </c>
      <c r="AE9" s="32">
        <v>0</v>
      </c>
      <c r="AF9" t="s">
        <v>56</v>
      </c>
      <c r="AG9">
        <v>1</v>
      </c>
      <c r="AH9"/>
    </row>
    <row r="10" spans="1:34" x14ac:dyDescent="0.25">
      <c r="A10" t="s">
        <v>517</v>
      </c>
      <c r="B10" t="s">
        <v>357</v>
      </c>
      <c r="C10" t="s">
        <v>465</v>
      </c>
      <c r="D10" t="s">
        <v>506</v>
      </c>
      <c r="E10" s="32">
        <v>63.955555555555556</v>
      </c>
      <c r="F10" s="32">
        <v>3.161787699791522</v>
      </c>
      <c r="G10" s="32">
        <v>2.9291174426685198</v>
      </c>
      <c r="H10" s="32">
        <v>0.62625955524669907</v>
      </c>
      <c r="I10" s="32">
        <v>0.4949617790132036</v>
      </c>
      <c r="J10" s="32">
        <v>202.2138888888889</v>
      </c>
      <c r="K10" s="32">
        <v>187.33333333333334</v>
      </c>
      <c r="L10" s="32">
        <v>40.052777777777777</v>
      </c>
      <c r="M10" s="32">
        <v>31.655555555555555</v>
      </c>
      <c r="N10" s="32">
        <v>4.3972222222222221</v>
      </c>
      <c r="O10" s="32">
        <v>4</v>
      </c>
      <c r="P10" s="32">
        <v>35.702777777777776</v>
      </c>
      <c r="Q10" s="32">
        <v>29.219444444444445</v>
      </c>
      <c r="R10" s="32">
        <v>6.4833333333333334</v>
      </c>
      <c r="S10" s="32">
        <v>126.45833333333333</v>
      </c>
      <c r="T10" s="32">
        <v>115.08611111111111</v>
      </c>
      <c r="U10" s="32">
        <v>11.372222222222222</v>
      </c>
      <c r="V10" s="32">
        <v>0</v>
      </c>
      <c r="W10" s="32">
        <v>1.1666666666666667</v>
      </c>
      <c r="X10" s="32">
        <v>1.1666666666666667</v>
      </c>
      <c r="Y10" s="32">
        <v>0</v>
      </c>
      <c r="Z10" s="32">
        <v>0</v>
      </c>
      <c r="AA10" s="32">
        <v>0</v>
      </c>
      <c r="AB10" s="32">
        <v>0</v>
      </c>
      <c r="AC10" s="32">
        <v>0</v>
      </c>
      <c r="AD10" s="32">
        <v>0</v>
      </c>
      <c r="AE10" s="32">
        <v>0</v>
      </c>
      <c r="AF10" t="s">
        <v>155</v>
      </c>
      <c r="AG10">
        <v>1</v>
      </c>
      <c r="AH10"/>
    </row>
    <row r="11" spans="1:34" x14ac:dyDescent="0.25">
      <c r="A11" t="s">
        <v>517</v>
      </c>
      <c r="B11" t="s">
        <v>208</v>
      </c>
      <c r="C11" t="s">
        <v>419</v>
      </c>
      <c r="D11" t="s">
        <v>504</v>
      </c>
      <c r="E11" s="32">
        <v>97.166666666666671</v>
      </c>
      <c r="F11" s="32">
        <v>3.6445683247570035</v>
      </c>
      <c r="G11" s="32">
        <v>3.4332475700400229</v>
      </c>
      <c r="H11" s="32">
        <v>0.46163522012578612</v>
      </c>
      <c r="I11" s="32">
        <v>0.31872498570611779</v>
      </c>
      <c r="J11" s="32">
        <v>354.13055555555553</v>
      </c>
      <c r="K11" s="32">
        <v>333.59722222222223</v>
      </c>
      <c r="L11" s="32">
        <v>44.855555555555554</v>
      </c>
      <c r="M11" s="32">
        <v>30.969444444444445</v>
      </c>
      <c r="N11" s="32">
        <v>9.9138888888888896</v>
      </c>
      <c r="O11" s="32">
        <v>3.9722222222222223</v>
      </c>
      <c r="P11" s="32">
        <v>91.069444444444443</v>
      </c>
      <c r="Q11" s="32">
        <v>84.422222222222217</v>
      </c>
      <c r="R11" s="32">
        <v>6.6472222222222221</v>
      </c>
      <c r="S11" s="32">
        <v>218.20555555555555</v>
      </c>
      <c r="T11" s="32">
        <v>199.50277777777777</v>
      </c>
      <c r="U11" s="32">
        <v>18.702777777777779</v>
      </c>
      <c r="V11" s="32">
        <v>0</v>
      </c>
      <c r="W11" s="32">
        <v>0</v>
      </c>
      <c r="X11" s="32">
        <v>0</v>
      </c>
      <c r="Y11" s="32">
        <v>0</v>
      </c>
      <c r="Z11" s="32">
        <v>0</v>
      </c>
      <c r="AA11" s="32">
        <v>0</v>
      </c>
      <c r="AB11" s="32">
        <v>0</v>
      </c>
      <c r="AC11" s="32">
        <v>0</v>
      </c>
      <c r="AD11" s="32">
        <v>0</v>
      </c>
      <c r="AE11" s="32">
        <v>0</v>
      </c>
      <c r="AF11" t="s">
        <v>6</v>
      </c>
      <c r="AG11">
        <v>1</v>
      </c>
      <c r="AH11"/>
    </row>
    <row r="12" spans="1:34" x14ac:dyDescent="0.25">
      <c r="A12" t="s">
        <v>517</v>
      </c>
      <c r="B12" t="s">
        <v>231</v>
      </c>
      <c r="C12" t="s">
        <v>435</v>
      </c>
      <c r="D12" t="s">
        <v>505</v>
      </c>
      <c r="E12" s="32">
        <v>77.24444444444444</v>
      </c>
      <c r="F12" s="32">
        <v>3.0632911392405067</v>
      </c>
      <c r="G12" s="32">
        <v>2.7952747410817032</v>
      </c>
      <c r="H12" s="32">
        <v>0.61392405063291144</v>
      </c>
      <c r="I12" s="32">
        <v>0.34590765247410821</v>
      </c>
      <c r="J12" s="32">
        <v>236.62222222222223</v>
      </c>
      <c r="K12" s="32">
        <v>215.91944444444445</v>
      </c>
      <c r="L12" s="32">
        <v>47.422222222222224</v>
      </c>
      <c r="M12" s="32">
        <v>26.719444444444445</v>
      </c>
      <c r="N12" s="32">
        <v>15.536111111111111</v>
      </c>
      <c r="O12" s="32">
        <v>5.166666666666667</v>
      </c>
      <c r="P12" s="32">
        <v>40.741666666666667</v>
      </c>
      <c r="Q12" s="32">
        <v>40.741666666666667</v>
      </c>
      <c r="R12" s="32">
        <v>0</v>
      </c>
      <c r="S12" s="32">
        <v>148.45833333333334</v>
      </c>
      <c r="T12" s="32">
        <v>128.375</v>
      </c>
      <c r="U12" s="32">
        <v>20.083333333333332</v>
      </c>
      <c r="V12" s="32">
        <v>0</v>
      </c>
      <c r="W12" s="32">
        <v>0</v>
      </c>
      <c r="X12" s="32">
        <v>0</v>
      </c>
      <c r="Y12" s="32">
        <v>0</v>
      </c>
      <c r="Z12" s="32">
        <v>0</v>
      </c>
      <c r="AA12" s="32">
        <v>0</v>
      </c>
      <c r="AB12" s="32">
        <v>0</v>
      </c>
      <c r="AC12" s="32">
        <v>0</v>
      </c>
      <c r="AD12" s="32">
        <v>0</v>
      </c>
      <c r="AE12" s="32">
        <v>0</v>
      </c>
      <c r="AF12" t="s">
        <v>29</v>
      </c>
      <c r="AG12">
        <v>1</v>
      </c>
      <c r="AH12"/>
    </row>
    <row r="13" spans="1:34" x14ac:dyDescent="0.25">
      <c r="A13" t="s">
        <v>517</v>
      </c>
      <c r="B13" t="s">
        <v>365</v>
      </c>
      <c r="C13" t="s">
        <v>471</v>
      </c>
      <c r="D13" t="s">
        <v>505</v>
      </c>
      <c r="E13" s="32">
        <v>100.24444444444444</v>
      </c>
      <c r="F13" s="32">
        <v>2.96009753934826</v>
      </c>
      <c r="G13" s="32">
        <v>2.7879073376191532</v>
      </c>
      <c r="H13" s="32">
        <v>0.54835402349811568</v>
      </c>
      <c r="I13" s="32">
        <v>0.38292507204610954</v>
      </c>
      <c r="J13" s="32">
        <v>296.73333333333335</v>
      </c>
      <c r="K13" s="32">
        <v>279.47222222222223</v>
      </c>
      <c r="L13" s="32">
        <v>54.969444444444441</v>
      </c>
      <c r="M13" s="32">
        <v>38.386111111111113</v>
      </c>
      <c r="N13" s="32">
        <v>11.166666666666666</v>
      </c>
      <c r="O13" s="32">
        <v>5.416666666666667</v>
      </c>
      <c r="P13" s="32">
        <v>74.208333333333329</v>
      </c>
      <c r="Q13" s="32">
        <v>73.530555555555551</v>
      </c>
      <c r="R13" s="32">
        <v>0.67777777777777781</v>
      </c>
      <c r="S13" s="32">
        <v>167.55555555555554</v>
      </c>
      <c r="T13" s="32">
        <v>153.49444444444444</v>
      </c>
      <c r="U13" s="32">
        <v>14.061111111111112</v>
      </c>
      <c r="V13" s="32">
        <v>0</v>
      </c>
      <c r="W13" s="32">
        <v>0.9555555555555556</v>
      </c>
      <c r="X13" s="32">
        <v>0.9555555555555556</v>
      </c>
      <c r="Y13" s="32">
        <v>0</v>
      </c>
      <c r="Z13" s="32">
        <v>0</v>
      </c>
      <c r="AA13" s="32">
        <v>0</v>
      </c>
      <c r="AB13" s="32">
        <v>0</v>
      </c>
      <c r="AC13" s="32">
        <v>0</v>
      </c>
      <c r="AD13" s="32">
        <v>0</v>
      </c>
      <c r="AE13" s="32">
        <v>0</v>
      </c>
      <c r="AF13" t="s">
        <v>163</v>
      </c>
      <c r="AG13">
        <v>1</v>
      </c>
      <c r="AH13"/>
    </row>
    <row r="14" spans="1:34" x14ac:dyDescent="0.25">
      <c r="A14" t="s">
        <v>517</v>
      </c>
      <c r="B14" t="s">
        <v>221</v>
      </c>
      <c r="C14" t="s">
        <v>429</v>
      </c>
      <c r="D14" t="s">
        <v>506</v>
      </c>
      <c r="E14" s="32">
        <v>49.022222222222226</v>
      </c>
      <c r="F14" s="32">
        <v>2.8174297370806891</v>
      </c>
      <c r="G14" s="32">
        <v>2.5457842248413414</v>
      </c>
      <c r="H14" s="32">
        <v>0.75526971894832284</v>
      </c>
      <c r="I14" s="32">
        <v>0.56873300090661827</v>
      </c>
      <c r="J14" s="32">
        <v>138.11666666666667</v>
      </c>
      <c r="K14" s="32">
        <v>124.8</v>
      </c>
      <c r="L14" s="32">
        <v>37.025000000000006</v>
      </c>
      <c r="M14" s="32">
        <v>27.880555555555556</v>
      </c>
      <c r="N14" s="32">
        <v>3.2555555555555555</v>
      </c>
      <c r="O14" s="32">
        <v>5.8888888888888893</v>
      </c>
      <c r="P14" s="32">
        <v>23.558333333333337</v>
      </c>
      <c r="Q14" s="32">
        <v>19.386111111111113</v>
      </c>
      <c r="R14" s="32">
        <v>4.1722222222222225</v>
      </c>
      <c r="S14" s="32">
        <v>77.533333333333331</v>
      </c>
      <c r="T14" s="32">
        <v>74.513888888888886</v>
      </c>
      <c r="U14" s="32">
        <v>3.0194444444444444</v>
      </c>
      <c r="V14" s="32">
        <v>0</v>
      </c>
      <c r="W14" s="32">
        <v>0.16666666666666666</v>
      </c>
      <c r="X14" s="32">
        <v>0.16666666666666666</v>
      </c>
      <c r="Y14" s="32">
        <v>0</v>
      </c>
      <c r="Z14" s="32">
        <v>0</v>
      </c>
      <c r="AA14" s="32">
        <v>0</v>
      </c>
      <c r="AB14" s="32">
        <v>0</v>
      </c>
      <c r="AC14" s="32">
        <v>0</v>
      </c>
      <c r="AD14" s="32">
        <v>0</v>
      </c>
      <c r="AE14" s="32">
        <v>0</v>
      </c>
      <c r="AF14" t="s">
        <v>19</v>
      </c>
      <c r="AG14">
        <v>1</v>
      </c>
      <c r="AH14"/>
    </row>
    <row r="15" spans="1:34" x14ac:dyDescent="0.25">
      <c r="A15" t="s">
        <v>517</v>
      </c>
      <c r="B15" t="s">
        <v>318</v>
      </c>
      <c r="C15" t="s">
        <v>467</v>
      </c>
      <c r="D15" t="s">
        <v>508</v>
      </c>
      <c r="E15" s="32">
        <v>42.011111111111113</v>
      </c>
      <c r="F15" s="32">
        <v>3.2932425284316311</v>
      </c>
      <c r="G15" s="32">
        <v>3.009058450145464</v>
      </c>
      <c r="H15" s="32">
        <v>0.77644802962179305</v>
      </c>
      <c r="I15" s="32">
        <v>0.62351229833377408</v>
      </c>
      <c r="J15" s="32">
        <v>138.35277777777776</v>
      </c>
      <c r="K15" s="32">
        <v>126.41388888888889</v>
      </c>
      <c r="L15" s="32">
        <v>32.61944444444444</v>
      </c>
      <c r="M15" s="32">
        <v>26.194444444444443</v>
      </c>
      <c r="N15" s="32">
        <v>1.4194444444444445</v>
      </c>
      <c r="O15" s="32">
        <v>5.0055555555555555</v>
      </c>
      <c r="P15" s="32">
        <v>23.519444444444446</v>
      </c>
      <c r="Q15" s="32">
        <v>18.005555555555556</v>
      </c>
      <c r="R15" s="32">
        <v>5.5138888888888893</v>
      </c>
      <c r="S15" s="32">
        <v>82.213888888888889</v>
      </c>
      <c r="T15" s="32">
        <v>56.725000000000001</v>
      </c>
      <c r="U15" s="32">
        <v>25.488888888888887</v>
      </c>
      <c r="V15" s="32">
        <v>0</v>
      </c>
      <c r="W15" s="32">
        <v>0</v>
      </c>
      <c r="X15" s="32">
        <v>0</v>
      </c>
      <c r="Y15" s="32">
        <v>0</v>
      </c>
      <c r="Z15" s="32">
        <v>0</v>
      </c>
      <c r="AA15" s="32">
        <v>0</v>
      </c>
      <c r="AB15" s="32">
        <v>0</v>
      </c>
      <c r="AC15" s="32">
        <v>0</v>
      </c>
      <c r="AD15" s="32">
        <v>0</v>
      </c>
      <c r="AE15" s="32">
        <v>0</v>
      </c>
      <c r="AF15" t="s">
        <v>116</v>
      </c>
      <c r="AG15">
        <v>1</v>
      </c>
      <c r="AH15"/>
    </row>
    <row r="16" spans="1:34" x14ac:dyDescent="0.25">
      <c r="A16" t="s">
        <v>517</v>
      </c>
      <c r="B16" t="s">
        <v>249</v>
      </c>
      <c r="C16" t="s">
        <v>448</v>
      </c>
      <c r="D16" t="s">
        <v>504</v>
      </c>
      <c r="E16" s="32">
        <v>62.388888888888886</v>
      </c>
      <c r="F16" s="32">
        <v>3.3765805877114872</v>
      </c>
      <c r="G16" s="32">
        <v>3.164737310774711</v>
      </c>
      <c r="H16" s="32">
        <v>0.6573018699910953</v>
      </c>
      <c r="I16" s="32">
        <v>0.44545859305431884</v>
      </c>
      <c r="J16" s="32">
        <v>210.6611111111111</v>
      </c>
      <c r="K16" s="32">
        <v>197.44444444444446</v>
      </c>
      <c r="L16" s="32">
        <v>41.008333333333333</v>
      </c>
      <c r="M16" s="32">
        <v>27.791666666666668</v>
      </c>
      <c r="N16" s="32">
        <v>8.4499999999999993</v>
      </c>
      <c r="O16" s="32">
        <v>4.7666666666666666</v>
      </c>
      <c r="P16" s="32">
        <v>50.261111111111113</v>
      </c>
      <c r="Q16" s="32">
        <v>50.261111111111113</v>
      </c>
      <c r="R16" s="32">
        <v>0</v>
      </c>
      <c r="S16" s="32">
        <v>119.39166666666667</v>
      </c>
      <c r="T16" s="32">
        <v>119.39166666666667</v>
      </c>
      <c r="U16" s="32">
        <v>0</v>
      </c>
      <c r="V16" s="32">
        <v>0</v>
      </c>
      <c r="W16" s="32">
        <v>3.25</v>
      </c>
      <c r="X16" s="32">
        <v>3.25</v>
      </c>
      <c r="Y16" s="32">
        <v>0</v>
      </c>
      <c r="Z16" s="32">
        <v>0</v>
      </c>
      <c r="AA16" s="32">
        <v>0</v>
      </c>
      <c r="AB16" s="32">
        <v>0</v>
      </c>
      <c r="AC16" s="32">
        <v>0</v>
      </c>
      <c r="AD16" s="32">
        <v>0</v>
      </c>
      <c r="AE16" s="32">
        <v>0</v>
      </c>
      <c r="AF16" t="s">
        <v>47</v>
      </c>
      <c r="AG16">
        <v>1</v>
      </c>
      <c r="AH16"/>
    </row>
    <row r="17" spans="1:34" x14ac:dyDescent="0.25">
      <c r="A17" t="s">
        <v>517</v>
      </c>
      <c r="B17" t="s">
        <v>214</v>
      </c>
      <c r="C17" t="s">
        <v>424</v>
      </c>
      <c r="D17" t="s">
        <v>506</v>
      </c>
      <c r="E17" s="32">
        <v>53.677777777777777</v>
      </c>
      <c r="F17" s="32">
        <v>2.8337300765886977</v>
      </c>
      <c r="G17" s="32">
        <v>2.5767956944731938</v>
      </c>
      <c r="H17" s="32">
        <v>0.66104326226454158</v>
      </c>
      <c r="I17" s="32">
        <v>0.40410888014903745</v>
      </c>
      <c r="J17" s="32">
        <v>152.10833333333332</v>
      </c>
      <c r="K17" s="32">
        <v>138.31666666666666</v>
      </c>
      <c r="L17" s="32">
        <v>35.483333333333334</v>
      </c>
      <c r="M17" s="32">
        <v>21.691666666666666</v>
      </c>
      <c r="N17" s="32">
        <v>7.4527777777777775</v>
      </c>
      <c r="O17" s="32">
        <v>6.3388888888888886</v>
      </c>
      <c r="P17" s="32">
        <v>23.083333333333332</v>
      </c>
      <c r="Q17" s="32">
        <v>23.083333333333332</v>
      </c>
      <c r="R17" s="32">
        <v>0</v>
      </c>
      <c r="S17" s="32">
        <v>93.541666666666671</v>
      </c>
      <c r="T17" s="32">
        <v>89.141666666666666</v>
      </c>
      <c r="U17" s="32">
        <v>4.4000000000000004</v>
      </c>
      <c r="V17" s="32">
        <v>0</v>
      </c>
      <c r="W17" s="32">
        <v>12.583333333333332</v>
      </c>
      <c r="X17" s="32">
        <v>12.416666666666666</v>
      </c>
      <c r="Y17" s="32">
        <v>0</v>
      </c>
      <c r="Z17" s="32">
        <v>0.16666666666666666</v>
      </c>
      <c r="AA17" s="32">
        <v>0</v>
      </c>
      <c r="AB17" s="32">
        <v>0</v>
      </c>
      <c r="AC17" s="32">
        <v>0</v>
      </c>
      <c r="AD17" s="32">
        <v>0</v>
      </c>
      <c r="AE17" s="32">
        <v>0</v>
      </c>
      <c r="AF17" t="s">
        <v>12</v>
      </c>
      <c r="AG17">
        <v>1</v>
      </c>
      <c r="AH17"/>
    </row>
    <row r="18" spans="1:34" x14ac:dyDescent="0.25">
      <c r="A18" t="s">
        <v>517</v>
      </c>
      <c r="B18" t="s">
        <v>298</v>
      </c>
      <c r="C18" t="s">
        <v>420</v>
      </c>
      <c r="D18" t="s">
        <v>503</v>
      </c>
      <c r="E18" s="32">
        <v>95.5</v>
      </c>
      <c r="F18" s="32">
        <v>3.2385456660849332</v>
      </c>
      <c r="G18" s="32">
        <v>3.0294997091332165</v>
      </c>
      <c r="H18" s="32">
        <v>0.47547993019197216</v>
      </c>
      <c r="I18" s="32">
        <v>0.34671320535194883</v>
      </c>
      <c r="J18" s="32">
        <v>309.2811111111111</v>
      </c>
      <c r="K18" s="32">
        <v>289.3172222222222</v>
      </c>
      <c r="L18" s="32">
        <v>45.408333333333339</v>
      </c>
      <c r="M18" s="32">
        <v>33.111111111111114</v>
      </c>
      <c r="N18" s="32">
        <v>6.7972222222222225</v>
      </c>
      <c r="O18" s="32">
        <v>5.5</v>
      </c>
      <c r="P18" s="32">
        <v>86.458333333333343</v>
      </c>
      <c r="Q18" s="32">
        <v>78.791666666666671</v>
      </c>
      <c r="R18" s="32">
        <v>7.666666666666667</v>
      </c>
      <c r="S18" s="32">
        <v>177.41444444444443</v>
      </c>
      <c r="T18" s="32">
        <v>173.5311111111111</v>
      </c>
      <c r="U18" s="32">
        <v>3.8833333333333333</v>
      </c>
      <c r="V18" s="32">
        <v>0</v>
      </c>
      <c r="W18" s="32">
        <v>0</v>
      </c>
      <c r="X18" s="32">
        <v>0</v>
      </c>
      <c r="Y18" s="32">
        <v>0</v>
      </c>
      <c r="Z18" s="32">
        <v>0</v>
      </c>
      <c r="AA18" s="32">
        <v>0</v>
      </c>
      <c r="AB18" s="32">
        <v>0</v>
      </c>
      <c r="AC18" s="32">
        <v>0</v>
      </c>
      <c r="AD18" s="32">
        <v>0</v>
      </c>
      <c r="AE18" s="32">
        <v>0</v>
      </c>
      <c r="AF18" t="s">
        <v>96</v>
      </c>
      <c r="AG18">
        <v>1</v>
      </c>
      <c r="AH18"/>
    </row>
    <row r="19" spans="1:34" x14ac:dyDescent="0.25">
      <c r="A19" t="s">
        <v>517</v>
      </c>
      <c r="B19" t="s">
        <v>398</v>
      </c>
      <c r="C19" t="s">
        <v>502</v>
      </c>
      <c r="D19" t="s">
        <v>508</v>
      </c>
      <c r="E19" s="32">
        <v>83.677777777777777</v>
      </c>
      <c r="F19" s="32">
        <v>2.4245120169964149</v>
      </c>
      <c r="G19" s="32">
        <v>2.2763577214181385</v>
      </c>
      <c r="H19" s="32">
        <v>0.54537909972115262</v>
      </c>
      <c r="I19" s="32">
        <v>0.45784092418005579</v>
      </c>
      <c r="J19" s="32">
        <v>202.87777777777779</v>
      </c>
      <c r="K19" s="32">
        <v>190.48055555555555</v>
      </c>
      <c r="L19" s="32">
        <v>45.636111111111113</v>
      </c>
      <c r="M19" s="32">
        <v>38.31111111111111</v>
      </c>
      <c r="N19" s="32">
        <v>4.3777777777777782</v>
      </c>
      <c r="O19" s="32">
        <v>2.9472222222222224</v>
      </c>
      <c r="P19" s="32">
        <v>38.886111111111113</v>
      </c>
      <c r="Q19" s="32">
        <v>33.81388888888889</v>
      </c>
      <c r="R19" s="32">
        <v>5.072222222222222</v>
      </c>
      <c r="S19" s="32">
        <v>118.35555555555555</v>
      </c>
      <c r="T19" s="32">
        <v>107.15277777777777</v>
      </c>
      <c r="U19" s="32">
        <v>11.202777777777778</v>
      </c>
      <c r="V19" s="32">
        <v>0</v>
      </c>
      <c r="W19" s="32">
        <v>0</v>
      </c>
      <c r="X19" s="32">
        <v>0</v>
      </c>
      <c r="Y19" s="32">
        <v>0</v>
      </c>
      <c r="Z19" s="32">
        <v>0</v>
      </c>
      <c r="AA19" s="32">
        <v>0</v>
      </c>
      <c r="AB19" s="32">
        <v>0</v>
      </c>
      <c r="AC19" s="32">
        <v>0</v>
      </c>
      <c r="AD19" s="32">
        <v>0</v>
      </c>
      <c r="AE19" s="32">
        <v>0</v>
      </c>
      <c r="AF19" t="s">
        <v>196</v>
      </c>
      <c r="AG19">
        <v>1</v>
      </c>
      <c r="AH19"/>
    </row>
    <row r="20" spans="1:34" x14ac:dyDescent="0.25">
      <c r="A20" t="s">
        <v>517</v>
      </c>
      <c r="B20" t="s">
        <v>237</v>
      </c>
      <c r="C20" t="s">
        <v>437</v>
      </c>
      <c r="D20" t="s">
        <v>509</v>
      </c>
      <c r="E20" s="32">
        <v>89.3</v>
      </c>
      <c r="F20" s="32">
        <v>3.1367114594998138</v>
      </c>
      <c r="G20" s="32">
        <v>2.8822321761851439</v>
      </c>
      <c r="H20" s="32">
        <v>0.46332586786114222</v>
      </c>
      <c r="I20" s="32">
        <v>0.26452656463854674</v>
      </c>
      <c r="J20" s="32">
        <v>280.10833333333335</v>
      </c>
      <c r="K20" s="32">
        <v>257.38333333333333</v>
      </c>
      <c r="L20" s="32">
        <v>41.375</v>
      </c>
      <c r="M20" s="32">
        <v>23.622222222222224</v>
      </c>
      <c r="N20" s="32">
        <v>12.502777777777778</v>
      </c>
      <c r="O20" s="32">
        <v>5.25</v>
      </c>
      <c r="P20" s="32">
        <v>87.466666666666669</v>
      </c>
      <c r="Q20" s="32">
        <v>82.49444444444444</v>
      </c>
      <c r="R20" s="32">
        <v>4.9722222222222223</v>
      </c>
      <c r="S20" s="32">
        <v>151.26666666666668</v>
      </c>
      <c r="T20" s="32">
        <v>151.26666666666668</v>
      </c>
      <c r="U20" s="32">
        <v>0</v>
      </c>
      <c r="V20" s="32">
        <v>0</v>
      </c>
      <c r="W20" s="32">
        <v>0</v>
      </c>
      <c r="X20" s="32">
        <v>0</v>
      </c>
      <c r="Y20" s="32">
        <v>0</v>
      </c>
      <c r="Z20" s="32">
        <v>0</v>
      </c>
      <c r="AA20" s="32">
        <v>0</v>
      </c>
      <c r="AB20" s="32">
        <v>0</v>
      </c>
      <c r="AC20" s="32">
        <v>0</v>
      </c>
      <c r="AD20" s="32">
        <v>0</v>
      </c>
      <c r="AE20" s="32">
        <v>0</v>
      </c>
      <c r="AF20" t="s">
        <v>35</v>
      </c>
      <c r="AG20">
        <v>1</v>
      </c>
      <c r="AH20"/>
    </row>
    <row r="21" spans="1:34" x14ac:dyDescent="0.25">
      <c r="A21" t="s">
        <v>517</v>
      </c>
      <c r="B21" t="s">
        <v>374</v>
      </c>
      <c r="C21" t="s">
        <v>445</v>
      </c>
      <c r="D21" t="s">
        <v>505</v>
      </c>
      <c r="E21" s="32">
        <v>72.788888888888891</v>
      </c>
      <c r="F21" s="32">
        <v>3.109143642192032</v>
      </c>
      <c r="G21" s="32">
        <v>2.8317432453060598</v>
      </c>
      <c r="H21" s="32">
        <v>0.56972217981987483</v>
      </c>
      <c r="I21" s="32">
        <v>0.29232178293390321</v>
      </c>
      <c r="J21" s="32">
        <v>226.31111111111113</v>
      </c>
      <c r="K21" s="32">
        <v>206.11944444444444</v>
      </c>
      <c r="L21" s="32">
        <v>41.469444444444449</v>
      </c>
      <c r="M21" s="32">
        <v>21.277777777777779</v>
      </c>
      <c r="N21" s="32">
        <v>14.941666666666666</v>
      </c>
      <c r="O21" s="32">
        <v>5.25</v>
      </c>
      <c r="P21" s="32">
        <v>57.25</v>
      </c>
      <c r="Q21" s="32">
        <v>57.25</v>
      </c>
      <c r="R21" s="32">
        <v>0</v>
      </c>
      <c r="S21" s="32">
        <v>127.59166666666667</v>
      </c>
      <c r="T21" s="32">
        <v>111.47499999999999</v>
      </c>
      <c r="U21" s="32">
        <v>16.116666666666667</v>
      </c>
      <c r="V21" s="32">
        <v>0</v>
      </c>
      <c r="W21" s="32">
        <v>0</v>
      </c>
      <c r="X21" s="32">
        <v>0</v>
      </c>
      <c r="Y21" s="32">
        <v>0</v>
      </c>
      <c r="Z21" s="32">
        <v>0</v>
      </c>
      <c r="AA21" s="32">
        <v>0</v>
      </c>
      <c r="AB21" s="32">
        <v>0</v>
      </c>
      <c r="AC21" s="32">
        <v>0</v>
      </c>
      <c r="AD21" s="32">
        <v>0</v>
      </c>
      <c r="AE21" s="32">
        <v>0</v>
      </c>
      <c r="AF21" t="s">
        <v>172</v>
      </c>
      <c r="AG21">
        <v>1</v>
      </c>
      <c r="AH21"/>
    </row>
    <row r="22" spans="1:34" x14ac:dyDescent="0.25">
      <c r="A22" t="s">
        <v>517</v>
      </c>
      <c r="B22" t="s">
        <v>256</v>
      </c>
      <c r="C22" t="s">
        <v>453</v>
      </c>
      <c r="D22" t="s">
        <v>505</v>
      </c>
      <c r="E22" s="32">
        <v>202.4</v>
      </c>
      <c r="F22" s="32">
        <v>3.0533657224418098</v>
      </c>
      <c r="G22" s="32">
        <v>2.8893631971892848</v>
      </c>
      <c r="H22" s="32">
        <v>0.33950922266139649</v>
      </c>
      <c r="I22" s="32">
        <v>0.2053184014053579</v>
      </c>
      <c r="J22" s="32">
        <v>618.00122222222228</v>
      </c>
      <c r="K22" s="32">
        <v>584.80711111111123</v>
      </c>
      <c r="L22" s="32">
        <v>68.716666666666654</v>
      </c>
      <c r="M22" s="32">
        <v>41.556444444444438</v>
      </c>
      <c r="N22" s="32">
        <v>22.449111111111108</v>
      </c>
      <c r="O22" s="32">
        <v>4.7111111111111112</v>
      </c>
      <c r="P22" s="32">
        <v>157.24399999999997</v>
      </c>
      <c r="Q22" s="32">
        <v>151.21011111111108</v>
      </c>
      <c r="R22" s="32">
        <v>6.033888888888888</v>
      </c>
      <c r="S22" s="32">
        <v>392.04055555555573</v>
      </c>
      <c r="T22" s="32">
        <v>383.05188888888904</v>
      </c>
      <c r="U22" s="32">
        <v>8.9886666666666688</v>
      </c>
      <c r="V22" s="32">
        <v>0</v>
      </c>
      <c r="W22" s="32">
        <v>7.0988888888888884</v>
      </c>
      <c r="X22" s="32">
        <v>2.8433333333333333</v>
      </c>
      <c r="Y22" s="32">
        <v>0</v>
      </c>
      <c r="Z22" s="32">
        <v>0</v>
      </c>
      <c r="AA22" s="32">
        <v>0</v>
      </c>
      <c r="AB22" s="32">
        <v>0</v>
      </c>
      <c r="AC22" s="32">
        <v>4.2555555555555555</v>
      </c>
      <c r="AD22" s="32">
        <v>0</v>
      </c>
      <c r="AE22" s="32">
        <v>0</v>
      </c>
      <c r="AF22" t="s">
        <v>54</v>
      </c>
      <c r="AG22">
        <v>1</v>
      </c>
      <c r="AH22"/>
    </row>
    <row r="23" spans="1:34" x14ac:dyDescent="0.25">
      <c r="A23" t="s">
        <v>517</v>
      </c>
      <c r="B23" t="s">
        <v>328</v>
      </c>
      <c r="C23" t="s">
        <v>450</v>
      </c>
      <c r="D23" t="s">
        <v>504</v>
      </c>
      <c r="E23" s="32">
        <v>62.222222222222221</v>
      </c>
      <c r="F23" s="32">
        <v>3.583678571428571</v>
      </c>
      <c r="G23" s="32">
        <v>2.8458571428571422</v>
      </c>
      <c r="H23" s="32">
        <v>0.99003571428571435</v>
      </c>
      <c r="I23" s="32">
        <v>0.25221428571428572</v>
      </c>
      <c r="J23" s="32">
        <v>222.98444444444442</v>
      </c>
      <c r="K23" s="32">
        <v>177.07555555555552</v>
      </c>
      <c r="L23" s="32">
        <v>61.602222222222224</v>
      </c>
      <c r="M23" s="32">
        <v>15.693333333333335</v>
      </c>
      <c r="N23" s="32">
        <v>40.575555555555553</v>
      </c>
      <c r="O23" s="32">
        <v>5.333333333333333</v>
      </c>
      <c r="P23" s="32">
        <v>35.838888888888881</v>
      </c>
      <c r="Q23" s="32">
        <v>35.838888888888881</v>
      </c>
      <c r="R23" s="32">
        <v>0</v>
      </c>
      <c r="S23" s="32">
        <v>125.54333333333331</v>
      </c>
      <c r="T23" s="32">
        <v>125.54333333333331</v>
      </c>
      <c r="U23" s="32">
        <v>0</v>
      </c>
      <c r="V23" s="32">
        <v>0</v>
      </c>
      <c r="W23" s="32">
        <v>9.68</v>
      </c>
      <c r="X23" s="32">
        <v>0</v>
      </c>
      <c r="Y23" s="32">
        <v>0</v>
      </c>
      <c r="Z23" s="32">
        <v>0</v>
      </c>
      <c r="AA23" s="32">
        <v>0</v>
      </c>
      <c r="AB23" s="32">
        <v>0</v>
      </c>
      <c r="AC23" s="32">
        <v>9.68</v>
      </c>
      <c r="AD23" s="32">
        <v>0</v>
      </c>
      <c r="AE23" s="32">
        <v>0</v>
      </c>
      <c r="AF23" t="s">
        <v>126</v>
      </c>
      <c r="AG23">
        <v>1</v>
      </c>
      <c r="AH23"/>
    </row>
    <row r="24" spans="1:34" x14ac:dyDescent="0.25">
      <c r="A24" t="s">
        <v>517</v>
      </c>
      <c r="B24" t="s">
        <v>311</v>
      </c>
      <c r="C24" t="s">
        <v>422</v>
      </c>
      <c r="D24" t="s">
        <v>503</v>
      </c>
      <c r="E24" s="32">
        <v>104.67777777777778</v>
      </c>
      <c r="F24" s="32">
        <v>3.2397091603863712</v>
      </c>
      <c r="G24" s="32">
        <v>2.9612355376287018</v>
      </c>
      <c r="H24" s="32">
        <v>0.53282029508544726</v>
      </c>
      <c r="I24" s="32">
        <v>0.26011039167816569</v>
      </c>
      <c r="J24" s="32">
        <v>339.12555555555559</v>
      </c>
      <c r="K24" s="32">
        <v>309.97555555555556</v>
      </c>
      <c r="L24" s="32">
        <v>55.774444444444434</v>
      </c>
      <c r="M24" s="32">
        <v>27.227777777777767</v>
      </c>
      <c r="N24" s="32">
        <v>23.924444444444447</v>
      </c>
      <c r="O24" s="32">
        <v>4.6222222222222218</v>
      </c>
      <c r="P24" s="32">
        <v>98.14222222222223</v>
      </c>
      <c r="Q24" s="32">
        <v>97.538888888888891</v>
      </c>
      <c r="R24" s="32">
        <v>0.60333333333333328</v>
      </c>
      <c r="S24" s="32">
        <v>185.20888888888891</v>
      </c>
      <c r="T24" s="32">
        <v>185.20888888888891</v>
      </c>
      <c r="U24" s="32">
        <v>0</v>
      </c>
      <c r="V24" s="32">
        <v>0</v>
      </c>
      <c r="W24" s="32">
        <v>21.792222222222222</v>
      </c>
      <c r="X24" s="32">
        <v>11.888888888888889</v>
      </c>
      <c r="Y24" s="32">
        <v>1.7322222222222223</v>
      </c>
      <c r="Z24" s="32">
        <v>0</v>
      </c>
      <c r="AA24" s="32">
        <v>6.8122222222222213</v>
      </c>
      <c r="AB24" s="32">
        <v>0</v>
      </c>
      <c r="AC24" s="32">
        <v>1.3588888888888888</v>
      </c>
      <c r="AD24" s="32">
        <v>0</v>
      </c>
      <c r="AE24" s="32">
        <v>0</v>
      </c>
      <c r="AF24" t="s">
        <v>109</v>
      </c>
      <c r="AG24">
        <v>1</v>
      </c>
      <c r="AH24"/>
    </row>
    <row r="25" spans="1:34" x14ac:dyDescent="0.25">
      <c r="A25" t="s">
        <v>517</v>
      </c>
      <c r="B25" t="s">
        <v>386</v>
      </c>
      <c r="C25" t="s">
        <v>430</v>
      </c>
      <c r="D25" t="s">
        <v>505</v>
      </c>
      <c r="E25" s="32">
        <v>83.511111111111106</v>
      </c>
      <c r="F25" s="32">
        <v>3.2643666844065997</v>
      </c>
      <c r="G25" s="32">
        <v>3.0927993613624269</v>
      </c>
      <c r="H25" s="32">
        <v>0.40184007450771686</v>
      </c>
      <c r="I25" s="32">
        <v>0.28901410324640769</v>
      </c>
      <c r="J25" s="32">
        <v>272.61088888888889</v>
      </c>
      <c r="K25" s="32">
        <v>258.28311111111111</v>
      </c>
      <c r="L25" s="32">
        <v>33.55811111111111</v>
      </c>
      <c r="M25" s="32">
        <v>24.135888888888889</v>
      </c>
      <c r="N25" s="32">
        <v>5.177777777777778</v>
      </c>
      <c r="O25" s="32">
        <v>4.2444444444444445</v>
      </c>
      <c r="P25" s="32">
        <v>70.602777777777774</v>
      </c>
      <c r="Q25" s="32">
        <v>65.697222222222223</v>
      </c>
      <c r="R25" s="32">
        <v>4.9055555555555559</v>
      </c>
      <c r="S25" s="32">
        <v>168.45</v>
      </c>
      <c r="T25" s="32">
        <v>168.45</v>
      </c>
      <c r="U25" s="32">
        <v>0</v>
      </c>
      <c r="V25" s="32">
        <v>0</v>
      </c>
      <c r="W25" s="32">
        <v>2.9861111111111112</v>
      </c>
      <c r="X25" s="32">
        <v>2.4916666666666667</v>
      </c>
      <c r="Y25" s="32">
        <v>0</v>
      </c>
      <c r="Z25" s="32">
        <v>0</v>
      </c>
      <c r="AA25" s="32">
        <v>0.49444444444444446</v>
      </c>
      <c r="AB25" s="32">
        <v>0</v>
      </c>
      <c r="AC25" s="32">
        <v>0</v>
      </c>
      <c r="AD25" s="32">
        <v>0</v>
      </c>
      <c r="AE25" s="32">
        <v>0</v>
      </c>
      <c r="AF25" t="s">
        <v>184</v>
      </c>
      <c r="AG25">
        <v>1</v>
      </c>
      <c r="AH25"/>
    </row>
    <row r="26" spans="1:34" x14ac:dyDescent="0.25">
      <c r="A26" t="s">
        <v>517</v>
      </c>
      <c r="B26" t="s">
        <v>277</v>
      </c>
      <c r="C26" t="s">
        <v>465</v>
      </c>
      <c r="D26" t="s">
        <v>506</v>
      </c>
      <c r="E26" s="32">
        <v>143.67777777777778</v>
      </c>
      <c r="F26" s="32">
        <v>2.8950823602196278</v>
      </c>
      <c r="G26" s="32">
        <v>2.5167697780527418</v>
      </c>
      <c r="H26" s="32">
        <v>0.34262315366174312</v>
      </c>
      <c r="I26" s="32">
        <v>3.0933415822442193E-4</v>
      </c>
      <c r="J26" s="32">
        <v>415.95900000000006</v>
      </c>
      <c r="K26" s="32">
        <v>361.60388888888895</v>
      </c>
      <c r="L26" s="32">
        <v>49.227333333333334</v>
      </c>
      <c r="M26" s="32">
        <v>4.4444444444444446E-2</v>
      </c>
      <c r="N26" s="32">
        <v>43.216222222222221</v>
      </c>
      <c r="O26" s="32">
        <v>5.9666666666666668</v>
      </c>
      <c r="P26" s="32">
        <v>132.43922222222218</v>
      </c>
      <c r="Q26" s="32">
        <v>127.26699999999995</v>
      </c>
      <c r="R26" s="32">
        <v>5.1722222222222225</v>
      </c>
      <c r="S26" s="32">
        <v>234.29244444444456</v>
      </c>
      <c r="T26" s="32">
        <v>234.29244444444456</v>
      </c>
      <c r="U26" s="32">
        <v>0</v>
      </c>
      <c r="V26" s="32">
        <v>0</v>
      </c>
      <c r="W26" s="32">
        <v>39.706000000000017</v>
      </c>
      <c r="X26" s="32">
        <v>0</v>
      </c>
      <c r="Y26" s="32">
        <v>5.4217777777777778</v>
      </c>
      <c r="Z26" s="32">
        <v>0</v>
      </c>
      <c r="AA26" s="32">
        <v>25.100333333333346</v>
      </c>
      <c r="AB26" s="32">
        <v>0</v>
      </c>
      <c r="AC26" s="32">
        <v>9.183888888888891</v>
      </c>
      <c r="AD26" s="32">
        <v>0</v>
      </c>
      <c r="AE26" s="32">
        <v>0</v>
      </c>
      <c r="AF26" t="s">
        <v>75</v>
      </c>
      <c r="AG26">
        <v>1</v>
      </c>
      <c r="AH26"/>
    </row>
    <row r="27" spans="1:34" x14ac:dyDescent="0.25">
      <c r="A27" t="s">
        <v>517</v>
      </c>
      <c r="B27" t="s">
        <v>292</v>
      </c>
      <c r="C27" t="s">
        <v>438</v>
      </c>
      <c r="D27" t="s">
        <v>504</v>
      </c>
      <c r="E27" s="32">
        <v>239.78888888888889</v>
      </c>
      <c r="F27" s="32">
        <v>3.30100783096242</v>
      </c>
      <c r="G27" s="32">
        <v>2.896473750057921</v>
      </c>
      <c r="H27" s="32">
        <v>0.44165701311338673</v>
      </c>
      <c r="I27" s="32">
        <v>7.6544182382651399E-2</v>
      </c>
      <c r="J27" s="32">
        <v>791.54499999999985</v>
      </c>
      <c r="K27" s="32">
        <v>694.54222222222211</v>
      </c>
      <c r="L27" s="32">
        <v>105.90444444444444</v>
      </c>
      <c r="M27" s="32">
        <v>18.354444444444443</v>
      </c>
      <c r="N27" s="32">
        <v>82.55</v>
      </c>
      <c r="O27" s="32">
        <v>5</v>
      </c>
      <c r="P27" s="32">
        <v>206.08766666666662</v>
      </c>
      <c r="Q27" s="32">
        <v>196.63488888888884</v>
      </c>
      <c r="R27" s="32">
        <v>9.4527777777777775</v>
      </c>
      <c r="S27" s="32">
        <v>479.55288888888884</v>
      </c>
      <c r="T27" s="32">
        <v>479.55288888888884</v>
      </c>
      <c r="U27" s="32">
        <v>0</v>
      </c>
      <c r="V27" s="32">
        <v>0</v>
      </c>
      <c r="W27" s="32">
        <v>88.667222222222222</v>
      </c>
      <c r="X27" s="32">
        <v>3.2822222222222219</v>
      </c>
      <c r="Y27" s="32">
        <v>1.7333333333333334</v>
      </c>
      <c r="Z27" s="32">
        <v>0</v>
      </c>
      <c r="AA27" s="32">
        <v>33.457111111111118</v>
      </c>
      <c r="AB27" s="32">
        <v>0</v>
      </c>
      <c r="AC27" s="32">
        <v>50.194555555555546</v>
      </c>
      <c r="AD27" s="32">
        <v>0</v>
      </c>
      <c r="AE27" s="32">
        <v>0</v>
      </c>
      <c r="AF27" t="s">
        <v>90</v>
      </c>
      <c r="AG27">
        <v>1</v>
      </c>
      <c r="AH27"/>
    </row>
    <row r="28" spans="1:34" x14ac:dyDescent="0.25">
      <c r="A28" t="s">
        <v>517</v>
      </c>
      <c r="B28" t="s">
        <v>363</v>
      </c>
      <c r="C28" t="s">
        <v>412</v>
      </c>
      <c r="D28" t="s">
        <v>503</v>
      </c>
      <c r="E28" s="32">
        <v>125.6</v>
      </c>
      <c r="F28" s="32">
        <v>3.4609430290162777</v>
      </c>
      <c r="G28" s="32">
        <v>3.2420382165605095</v>
      </c>
      <c r="H28" s="32">
        <v>0.64780166312809606</v>
      </c>
      <c r="I28" s="32">
        <v>0.50218949044585981</v>
      </c>
      <c r="J28" s="32">
        <v>434.69444444444446</v>
      </c>
      <c r="K28" s="32">
        <v>407.2</v>
      </c>
      <c r="L28" s="32">
        <v>81.363888888888866</v>
      </c>
      <c r="M28" s="32">
        <v>63.074999999999989</v>
      </c>
      <c r="N28" s="32">
        <v>12.955555555555556</v>
      </c>
      <c r="O28" s="32">
        <v>5.333333333333333</v>
      </c>
      <c r="P28" s="32">
        <v>97.74444444444444</v>
      </c>
      <c r="Q28" s="32">
        <v>88.538888888888891</v>
      </c>
      <c r="R28" s="32">
        <v>9.2055555555555557</v>
      </c>
      <c r="S28" s="32">
        <v>255.58611111111111</v>
      </c>
      <c r="T28" s="32">
        <v>255.58611111111111</v>
      </c>
      <c r="U28" s="32">
        <v>0</v>
      </c>
      <c r="V28" s="32">
        <v>0</v>
      </c>
      <c r="W28" s="32">
        <v>14.358333333333334</v>
      </c>
      <c r="X28" s="32">
        <v>1.9166666666666667</v>
      </c>
      <c r="Y28" s="32">
        <v>0</v>
      </c>
      <c r="Z28" s="32">
        <v>0</v>
      </c>
      <c r="AA28" s="32">
        <v>6.916666666666667</v>
      </c>
      <c r="AB28" s="32">
        <v>0</v>
      </c>
      <c r="AC28" s="32">
        <v>5.5250000000000004</v>
      </c>
      <c r="AD28" s="32">
        <v>0</v>
      </c>
      <c r="AE28" s="32">
        <v>0</v>
      </c>
      <c r="AF28" t="s">
        <v>161</v>
      </c>
      <c r="AG28">
        <v>1</v>
      </c>
      <c r="AH28"/>
    </row>
    <row r="29" spans="1:34" x14ac:dyDescent="0.25">
      <c r="A29" t="s">
        <v>517</v>
      </c>
      <c r="B29" t="s">
        <v>397</v>
      </c>
      <c r="C29" t="s">
        <v>467</v>
      </c>
      <c r="D29" t="s">
        <v>508</v>
      </c>
      <c r="E29" s="32">
        <v>33.344444444444441</v>
      </c>
      <c r="F29" s="32">
        <v>5.3070109963345562</v>
      </c>
      <c r="G29" s="32">
        <v>4.7821859380206604</v>
      </c>
      <c r="H29" s="32">
        <v>1.8916194601799403</v>
      </c>
      <c r="I29" s="32">
        <v>1.366794401866045</v>
      </c>
      <c r="J29" s="32">
        <v>176.95933333333335</v>
      </c>
      <c r="K29" s="32">
        <v>159.45933333333335</v>
      </c>
      <c r="L29" s="32">
        <v>63.075000000000003</v>
      </c>
      <c r="M29" s="32">
        <v>45.575000000000003</v>
      </c>
      <c r="N29" s="32">
        <v>10.402777777777779</v>
      </c>
      <c r="O29" s="32">
        <v>7.0972222222222223</v>
      </c>
      <c r="P29" s="32">
        <v>21.338888888888889</v>
      </c>
      <c r="Q29" s="32">
        <v>21.338888888888889</v>
      </c>
      <c r="R29" s="32">
        <v>0</v>
      </c>
      <c r="S29" s="32">
        <v>92.545444444444442</v>
      </c>
      <c r="T29" s="32">
        <v>92.545444444444442</v>
      </c>
      <c r="U29" s="32">
        <v>0</v>
      </c>
      <c r="V29" s="32">
        <v>0</v>
      </c>
      <c r="W29" s="32">
        <v>4.541666666666667</v>
      </c>
      <c r="X29" s="32">
        <v>0</v>
      </c>
      <c r="Y29" s="32">
        <v>0</v>
      </c>
      <c r="Z29" s="32">
        <v>0</v>
      </c>
      <c r="AA29" s="32">
        <v>4.541666666666667</v>
      </c>
      <c r="AB29" s="32">
        <v>0</v>
      </c>
      <c r="AC29" s="32">
        <v>0</v>
      </c>
      <c r="AD29" s="32">
        <v>0</v>
      </c>
      <c r="AE29" s="32">
        <v>0</v>
      </c>
      <c r="AF29" t="s">
        <v>195</v>
      </c>
      <c r="AG29">
        <v>1</v>
      </c>
      <c r="AH29"/>
    </row>
    <row r="30" spans="1:34" x14ac:dyDescent="0.25">
      <c r="A30" t="s">
        <v>517</v>
      </c>
      <c r="B30" t="s">
        <v>212</v>
      </c>
      <c r="C30" t="s">
        <v>407</v>
      </c>
      <c r="D30" t="s">
        <v>504</v>
      </c>
      <c r="E30" s="32">
        <v>156.83333333333334</v>
      </c>
      <c r="F30" s="32">
        <v>3.3773134962805527</v>
      </c>
      <c r="G30" s="32">
        <v>3.0819263195182431</v>
      </c>
      <c r="H30" s="32">
        <v>0.4362961388593693</v>
      </c>
      <c r="I30" s="32">
        <v>0.14090896209705986</v>
      </c>
      <c r="J30" s="32">
        <v>529.67533333333336</v>
      </c>
      <c r="K30" s="32">
        <v>483.3487777777778</v>
      </c>
      <c r="L30" s="32">
        <v>68.425777777777753</v>
      </c>
      <c r="M30" s="32">
        <v>22.099222222222224</v>
      </c>
      <c r="N30" s="32">
        <v>40.770999999999979</v>
      </c>
      <c r="O30" s="32">
        <v>5.5555555555555554</v>
      </c>
      <c r="P30" s="32">
        <v>136.29111111111109</v>
      </c>
      <c r="Q30" s="32">
        <v>136.29111111111109</v>
      </c>
      <c r="R30" s="32">
        <v>0</v>
      </c>
      <c r="S30" s="32">
        <v>324.95844444444447</v>
      </c>
      <c r="T30" s="32">
        <v>324.95844444444447</v>
      </c>
      <c r="U30" s="32">
        <v>0</v>
      </c>
      <c r="V30" s="32">
        <v>0</v>
      </c>
      <c r="W30" s="32">
        <v>19.987222222222218</v>
      </c>
      <c r="X30" s="32">
        <v>0</v>
      </c>
      <c r="Y30" s="32">
        <v>0</v>
      </c>
      <c r="Z30" s="32">
        <v>0</v>
      </c>
      <c r="AA30" s="32">
        <v>19.987222222222218</v>
      </c>
      <c r="AB30" s="32">
        <v>0</v>
      </c>
      <c r="AC30" s="32">
        <v>0</v>
      </c>
      <c r="AD30" s="32">
        <v>0</v>
      </c>
      <c r="AE30" s="32">
        <v>0</v>
      </c>
      <c r="AF30" t="s">
        <v>10</v>
      </c>
      <c r="AG30">
        <v>1</v>
      </c>
      <c r="AH30"/>
    </row>
    <row r="31" spans="1:34" x14ac:dyDescent="0.25">
      <c r="A31" t="s">
        <v>517</v>
      </c>
      <c r="B31" t="s">
        <v>268</v>
      </c>
      <c r="C31" t="s">
        <v>461</v>
      </c>
      <c r="D31" t="s">
        <v>504</v>
      </c>
      <c r="E31" s="32">
        <v>99.266666666666666</v>
      </c>
      <c r="F31" s="32">
        <v>3.5889646295052602</v>
      </c>
      <c r="G31" s="32">
        <v>3.3963297515110806</v>
      </c>
      <c r="H31" s="32">
        <v>0.77750727557644939</v>
      </c>
      <c r="I31" s="32">
        <v>0.58487239758226994</v>
      </c>
      <c r="J31" s="32">
        <v>356.26455555555549</v>
      </c>
      <c r="K31" s="32">
        <v>337.14233333333328</v>
      </c>
      <c r="L31" s="32">
        <v>77.180555555555543</v>
      </c>
      <c r="M31" s="32">
        <v>58.05833333333333</v>
      </c>
      <c r="N31" s="32">
        <v>14.28888888888889</v>
      </c>
      <c r="O31" s="32">
        <v>4.833333333333333</v>
      </c>
      <c r="P31" s="32">
        <v>51.352222222222217</v>
      </c>
      <c r="Q31" s="32">
        <v>51.352222222222217</v>
      </c>
      <c r="R31" s="32">
        <v>0</v>
      </c>
      <c r="S31" s="32">
        <v>227.73177777777775</v>
      </c>
      <c r="T31" s="32">
        <v>227.27344444444441</v>
      </c>
      <c r="U31" s="32">
        <v>0.45833333333333331</v>
      </c>
      <c r="V31" s="32">
        <v>0</v>
      </c>
      <c r="W31" s="32">
        <v>21.261777777777777</v>
      </c>
      <c r="X31" s="32">
        <v>0</v>
      </c>
      <c r="Y31" s="32">
        <v>0</v>
      </c>
      <c r="Z31" s="32">
        <v>0</v>
      </c>
      <c r="AA31" s="32">
        <v>5.7077777777777783</v>
      </c>
      <c r="AB31" s="32">
        <v>0</v>
      </c>
      <c r="AC31" s="32">
        <v>15.095666666666668</v>
      </c>
      <c r="AD31" s="32">
        <v>0.45833333333333331</v>
      </c>
      <c r="AE31" s="32">
        <v>0</v>
      </c>
      <c r="AF31" t="s">
        <v>66</v>
      </c>
      <c r="AG31">
        <v>1</v>
      </c>
      <c r="AH31"/>
    </row>
    <row r="32" spans="1:34" x14ac:dyDescent="0.25">
      <c r="A32" t="s">
        <v>517</v>
      </c>
      <c r="B32" t="s">
        <v>315</v>
      </c>
      <c r="C32" t="s">
        <v>432</v>
      </c>
      <c r="D32" t="s">
        <v>508</v>
      </c>
      <c r="E32" s="32">
        <v>115.5</v>
      </c>
      <c r="F32" s="32">
        <v>3.0774632034632039</v>
      </c>
      <c r="G32" s="32">
        <v>2.7591370851370858</v>
      </c>
      <c r="H32" s="32">
        <v>0.42520442520442525</v>
      </c>
      <c r="I32" s="32">
        <v>0.10687830687830688</v>
      </c>
      <c r="J32" s="32">
        <v>355.44700000000006</v>
      </c>
      <c r="K32" s="32">
        <v>318.68033333333341</v>
      </c>
      <c r="L32" s="32">
        <v>49.111111111111114</v>
      </c>
      <c r="M32" s="32">
        <v>12.344444444444445</v>
      </c>
      <c r="N32" s="32">
        <v>32.072222222222223</v>
      </c>
      <c r="O32" s="32">
        <v>4.6944444444444446</v>
      </c>
      <c r="P32" s="32">
        <v>92.950666666666663</v>
      </c>
      <c r="Q32" s="32">
        <v>92.950666666666663</v>
      </c>
      <c r="R32" s="32">
        <v>0</v>
      </c>
      <c r="S32" s="32">
        <v>213.3852222222223</v>
      </c>
      <c r="T32" s="32">
        <v>213.3852222222223</v>
      </c>
      <c r="U32" s="32">
        <v>0</v>
      </c>
      <c r="V32" s="32">
        <v>0</v>
      </c>
      <c r="W32" s="32">
        <v>65.49977777777778</v>
      </c>
      <c r="X32" s="32">
        <v>0.45</v>
      </c>
      <c r="Y32" s="32">
        <v>0</v>
      </c>
      <c r="Z32" s="32">
        <v>0</v>
      </c>
      <c r="AA32" s="32">
        <v>34.597888888888896</v>
      </c>
      <c r="AB32" s="32">
        <v>0</v>
      </c>
      <c r="AC32" s="32">
        <v>30.451888888888888</v>
      </c>
      <c r="AD32" s="32">
        <v>0</v>
      </c>
      <c r="AE32" s="32">
        <v>0</v>
      </c>
      <c r="AF32" t="s">
        <v>113</v>
      </c>
      <c r="AG32">
        <v>1</v>
      </c>
      <c r="AH32"/>
    </row>
    <row r="33" spans="1:34" x14ac:dyDescent="0.25">
      <c r="A33" t="s">
        <v>517</v>
      </c>
      <c r="B33" t="s">
        <v>366</v>
      </c>
      <c r="C33" t="s">
        <v>458</v>
      </c>
      <c r="D33" t="s">
        <v>505</v>
      </c>
      <c r="E33" s="32">
        <v>113.64444444444445</v>
      </c>
      <c r="F33" s="32">
        <v>2.9069466171294485</v>
      </c>
      <c r="G33" s="32">
        <v>2.4462260461478293</v>
      </c>
      <c r="H33" s="32">
        <v>0.43407802111849825</v>
      </c>
      <c r="I33" s="32">
        <v>2.2976143918654675E-3</v>
      </c>
      <c r="J33" s="32">
        <v>330.35833333333335</v>
      </c>
      <c r="K33" s="32">
        <v>278</v>
      </c>
      <c r="L33" s="32">
        <v>49.330555555555556</v>
      </c>
      <c r="M33" s="32">
        <v>0.26111111111111113</v>
      </c>
      <c r="N33" s="32">
        <v>43.202777777777776</v>
      </c>
      <c r="O33" s="32">
        <v>5.8666666666666663</v>
      </c>
      <c r="P33" s="32">
        <v>93.216666666666669</v>
      </c>
      <c r="Q33" s="32">
        <v>89.927777777777777</v>
      </c>
      <c r="R33" s="32">
        <v>3.2888888888888888</v>
      </c>
      <c r="S33" s="32">
        <v>187.8111111111111</v>
      </c>
      <c r="T33" s="32">
        <v>187.8111111111111</v>
      </c>
      <c r="U33" s="32">
        <v>0</v>
      </c>
      <c r="V33" s="32">
        <v>0</v>
      </c>
      <c r="W33" s="32">
        <v>0</v>
      </c>
      <c r="X33" s="32">
        <v>0</v>
      </c>
      <c r="Y33" s="32">
        <v>0</v>
      </c>
      <c r="Z33" s="32">
        <v>0</v>
      </c>
      <c r="AA33" s="32">
        <v>0</v>
      </c>
      <c r="AB33" s="32">
        <v>0</v>
      </c>
      <c r="AC33" s="32">
        <v>0</v>
      </c>
      <c r="AD33" s="32">
        <v>0</v>
      </c>
      <c r="AE33" s="32">
        <v>0</v>
      </c>
      <c r="AF33" t="s">
        <v>164</v>
      </c>
      <c r="AG33">
        <v>1</v>
      </c>
      <c r="AH33"/>
    </row>
    <row r="34" spans="1:34" x14ac:dyDescent="0.25">
      <c r="A34" t="s">
        <v>517</v>
      </c>
      <c r="B34" t="s">
        <v>325</v>
      </c>
      <c r="C34" t="s">
        <v>442</v>
      </c>
      <c r="D34" t="s">
        <v>508</v>
      </c>
      <c r="E34" s="32">
        <v>49.855555555555554</v>
      </c>
      <c r="F34" s="32">
        <v>4.5216447515043461</v>
      </c>
      <c r="G34" s="32">
        <v>4.1243146868731895</v>
      </c>
      <c r="H34" s="32">
        <v>1.3110474704702475</v>
      </c>
      <c r="I34" s="32">
        <v>0.91371740583909078</v>
      </c>
      <c r="J34" s="32">
        <v>225.42911111111113</v>
      </c>
      <c r="K34" s="32">
        <v>205.62</v>
      </c>
      <c r="L34" s="32">
        <v>65.363</v>
      </c>
      <c r="M34" s="32">
        <v>45.553888888888892</v>
      </c>
      <c r="N34" s="32">
        <v>14.186111111111112</v>
      </c>
      <c r="O34" s="32">
        <v>5.6230000000000002</v>
      </c>
      <c r="P34" s="32">
        <v>43.388888888888886</v>
      </c>
      <c r="Q34" s="32">
        <v>43.388888888888886</v>
      </c>
      <c r="R34" s="32">
        <v>0</v>
      </c>
      <c r="S34" s="32">
        <v>116.67722222222223</v>
      </c>
      <c r="T34" s="32">
        <v>116.67722222222223</v>
      </c>
      <c r="U34" s="32">
        <v>0</v>
      </c>
      <c r="V34" s="32">
        <v>0</v>
      </c>
      <c r="W34" s="32">
        <v>15.878888888888888</v>
      </c>
      <c r="X34" s="32">
        <v>13.731666666666666</v>
      </c>
      <c r="Y34" s="32">
        <v>0</v>
      </c>
      <c r="Z34" s="32">
        <v>0</v>
      </c>
      <c r="AA34" s="32">
        <v>1.55</v>
      </c>
      <c r="AB34" s="32">
        <v>0</v>
      </c>
      <c r="AC34" s="32">
        <v>0.59722222222222221</v>
      </c>
      <c r="AD34" s="32">
        <v>0</v>
      </c>
      <c r="AE34" s="32">
        <v>0</v>
      </c>
      <c r="AF34" t="s">
        <v>123</v>
      </c>
      <c r="AG34">
        <v>1</v>
      </c>
      <c r="AH34"/>
    </row>
    <row r="35" spans="1:34" x14ac:dyDescent="0.25">
      <c r="A35" t="s">
        <v>517</v>
      </c>
      <c r="B35" t="s">
        <v>367</v>
      </c>
      <c r="C35" t="s">
        <v>470</v>
      </c>
      <c r="D35" t="s">
        <v>504</v>
      </c>
      <c r="E35" s="32">
        <v>63.31111111111111</v>
      </c>
      <c r="F35" s="32">
        <v>3.8781239031239032</v>
      </c>
      <c r="G35" s="32">
        <v>3.5598104598104596</v>
      </c>
      <c r="H35" s="32">
        <v>0.95757283257283254</v>
      </c>
      <c r="I35" s="32">
        <v>0.66501404001403996</v>
      </c>
      <c r="J35" s="32">
        <v>245.52833333333334</v>
      </c>
      <c r="K35" s="32">
        <v>225.37555555555554</v>
      </c>
      <c r="L35" s="32">
        <v>60.625</v>
      </c>
      <c r="M35" s="32">
        <v>42.102777777777774</v>
      </c>
      <c r="N35" s="32">
        <v>13.794444444444444</v>
      </c>
      <c r="O35" s="32">
        <v>4.7277777777777779</v>
      </c>
      <c r="P35" s="32">
        <v>49.736111111111107</v>
      </c>
      <c r="Q35" s="32">
        <v>48.105555555555554</v>
      </c>
      <c r="R35" s="32">
        <v>1.6305555555555555</v>
      </c>
      <c r="S35" s="32">
        <v>135.16722222222222</v>
      </c>
      <c r="T35" s="32">
        <v>135.16722222222222</v>
      </c>
      <c r="U35" s="32">
        <v>0</v>
      </c>
      <c r="V35" s="32">
        <v>0</v>
      </c>
      <c r="W35" s="32">
        <v>12.489444444444445</v>
      </c>
      <c r="X35" s="32">
        <v>1.1138888888888889</v>
      </c>
      <c r="Y35" s="32">
        <v>0.12777777777777777</v>
      </c>
      <c r="Z35" s="32">
        <v>0</v>
      </c>
      <c r="AA35" s="32">
        <v>3.3611111111111112</v>
      </c>
      <c r="AB35" s="32">
        <v>0</v>
      </c>
      <c r="AC35" s="32">
        <v>7.8866666666666658</v>
      </c>
      <c r="AD35" s="32">
        <v>0</v>
      </c>
      <c r="AE35" s="32">
        <v>0</v>
      </c>
      <c r="AF35" t="s">
        <v>165</v>
      </c>
      <c r="AG35">
        <v>1</v>
      </c>
      <c r="AH35"/>
    </row>
    <row r="36" spans="1:34" x14ac:dyDescent="0.25">
      <c r="A36" t="s">
        <v>517</v>
      </c>
      <c r="B36" t="s">
        <v>372</v>
      </c>
      <c r="C36" t="s">
        <v>409</v>
      </c>
      <c r="D36" t="s">
        <v>503</v>
      </c>
      <c r="E36" s="32">
        <v>122.22222222222223</v>
      </c>
      <c r="F36" s="32">
        <v>3.7552500000000002</v>
      </c>
      <c r="G36" s="32">
        <v>3.4282954545454545</v>
      </c>
      <c r="H36" s="32">
        <v>0.82591363636363635</v>
      </c>
      <c r="I36" s="32">
        <v>0.61852272727272728</v>
      </c>
      <c r="J36" s="32">
        <v>458.97500000000002</v>
      </c>
      <c r="K36" s="32">
        <v>419.01388888888891</v>
      </c>
      <c r="L36" s="32">
        <v>100.94500000000001</v>
      </c>
      <c r="M36" s="32">
        <v>75.597222222222229</v>
      </c>
      <c r="N36" s="32">
        <v>19.658888888888889</v>
      </c>
      <c r="O36" s="32">
        <v>5.6888888888888891</v>
      </c>
      <c r="P36" s="32">
        <v>136.11055555555555</v>
      </c>
      <c r="Q36" s="32">
        <v>121.49722222222222</v>
      </c>
      <c r="R36" s="32">
        <v>14.613333333333332</v>
      </c>
      <c r="S36" s="32">
        <v>221.91944444444445</v>
      </c>
      <c r="T36" s="32">
        <v>221.91944444444445</v>
      </c>
      <c r="U36" s="32">
        <v>0</v>
      </c>
      <c r="V36" s="32">
        <v>0</v>
      </c>
      <c r="W36" s="32">
        <v>68.717222222222233</v>
      </c>
      <c r="X36" s="32">
        <v>3.8277777777777779</v>
      </c>
      <c r="Y36" s="32">
        <v>0.41444444444444439</v>
      </c>
      <c r="Z36" s="32">
        <v>0</v>
      </c>
      <c r="AA36" s="32">
        <v>51.869444444444447</v>
      </c>
      <c r="AB36" s="32">
        <v>0</v>
      </c>
      <c r="AC36" s="32">
        <v>12.605555555555556</v>
      </c>
      <c r="AD36" s="32">
        <v>0</v>
      </c>
      <c r="AE36" s="32">
        <v>0</v>
      </c>
      <c r="AF36" t="s">
        <v>170</v>
      </c>
      <c r="AG36">
        <v>1</v>
      </c>
      <c r="AH36"/>
    </row>
    <row r="37" spans="1:34" x14ac:dyDescent="0.25">
      <c r="A37" t="s">
        <v>517</v>
      </c>
      <c r="B37" t="s">
        <v>343</v>
      </c>
      <c r="C37" t="s">
        <v>484</v>
      </c>
      <c r="D37" t="s">
        <v>504</v>
      </c>
      <c r="E37" s="32">
        <v>30.18888888888889</v>
      </c>
      <c r="F37" s="32">
        <v>3.9579977916820015</v>
      </c>
      <c r="G37" s="32">
        <v>3.5327677585572319</v>
      </c>
      <c r="H37" s="32">
        <v>0.96654398233345595</v>
      </c>
      <c r="I37" s="32">
        <v>0.54131394920868603</v>
      </c>
      <c r="J37" s="32">
        <v>119.48755555555555</v>
      </c>
      <c r="K37" s="32">
        <v>106.65033333333332</v>
      </c>
      <c r="L37" s="32">
        <v>29.178888888888888</v>
      </c>
      <c r="M37" s="32">
        <v>16.341666666666665</v>
      </c>
      <c r="N37" s="32">
        <v>8.6972222222222229</v>
      </c>
      <c r="O37" s="32">
        <v>4.1400000000000006</v>
      </c>
      <c r="P37" s="32">
        <v>26.358333333333334</v>
      </c>
      <c r="Q37" s="32">
        <v>26.358333333333334</v>
      </c>
      <c r="R37" s="32">
        <v>0</v>
      </c>
      <c r="S37" s="32">
        <v>63.950333333333319</v>
      </c>
      <c r="T37" s="32">
        <v>63.950333333333319</v>
      </c>
      <c r="U37" s="32">
        <v>0</v>
      </c>
      <c r="V37" s="32">
        <v>0</v>
      </c>
      <c r="W37" s="32">
        <v>0</v>
      </c>
      <c r="X37" s="32">
        <v>0</v>
      </c>
      <c r="Y37" s="32">
        <v>0</v>
      </c>
      <c r="Z37" s="32">
        <v>0</v>
      </c>
      <c r="AA37" s="32">
        <v>0</v>
      </c>
      <c r="AB37" s="32">
        <v>0</v>
      </c>
      <c r="AC37" s="32">
        <v>0</v>
      </c>
      <c r="AD37" s="32">
        <v>0</v>
      </c>
      <c r="AE37" s="32">
        <v>0</v>
      </c>
      <c r="AF37" t="s">
        <v>141</v>
      </c>
      <c r="AG37">
        <v>1</v>
      </c>
      <c r="AH37"/>
    </row>
    <row r="38" spans="1:34" x14ac:dyDescent="0.25">
      <c r="A38" t="s">
        <v>517</v>
      </c>
      <c r="B38" t="s">
        <v>236</v>
      </c>
      <c r="C38" t="s">
        <v>420</v>
      </c>
      <c r="D38" t="s">
        <v>503</v>
      </c>
      <c r="E38" s="32">
        <v>79.722222222222229</v>
      </c>
      <c r="F38" s="32">
        <v>4.8788236933797906</v>
      </c>
      <c r="G38" s="32">
        <v>4.4394857142857136</v>
      </c>
      <c r="H38" s="32">
        <v>1.0754355400696862</v>
      </c>
      <c r="I38" s="32">
        <v>0.63609756097560965</v>
      </c>
      <c r="J38" s="32">
        <v>388.95066666666668</v>
      </c>
      <c r="K38" s="32">
        <v>353.92566666666664</v>
      </c>
      <c r="L38" s="32">
        <v>85.7361111111111</v>
      </c>
      <c r="M38" s="32">
        <v>50.711111111111109</v>
      </c>
      <c r="N38" s="32">
        <v>29.547222222222221</v>
      </c>
      <c r="O38" s="32">
        <v>5.4777777777777779</v>
      </c>
      <c r="P38" s="32">
        <v>66.025000000000006</v>
      </c>
      <c r="Q38" s="32">
        <v>66.025000000000006</v>
      </c>
      <c r="R38" s="32">
        <v>0</v>
      </c>
      <c r="S38" s="32">
        <v>237.18955555555556</v>
      </c>
      <c r="T38" s="32">
        <v>237.18955555555556</v>
      </c>
      <c r="U38" s="32">
        <v>0</v>
      </c>
      <c r="V38" s="32">
        <v>0</v>
      </c>
      <c r="W38" s="32">
        <v>0</v>
      </c>
      <c r="X38" s="32">
        <v>0</v>
      </c>
      <c r="Y38" s="32">
        <v>0</v>
      </c>
      <c r="Z38" s="32">
        <v>0</v>
      </c>
      <c r="AA38" s="32">
        <v>0</v>
      </c>
      <c r="AB38" s="32">
        <v>0</v>
      </c>
      <c r="AC38" s="32">
        <v>0</v>
      </c>
      <c r="AD38" s="32">
        <v>0</v>
      </c>
      <c r="AE38" s="32">
        <v>0</v>
      </c>
      <c r="AF38" t="s">
        <v>34</v>
      </c>
      <c r="AG38">
        <v>1</v>
      </c>
      <c r="AH38"/>
    </row>
    <row r="39" spans="1:34" x14ac:dyDescent="0.25">
      <c r="A39" t="s">
        <v>517</v>
      </c>
      <c r="B39" t="s">
        <v>230</v>
      </c>
      <c r="C39" t="s">
        <v>434</v>
      </c>
      <c r="D39" t="s">
        <v>504</v>
      </c>
      <c r="E39" s="32">
        <v>97.477777777777774</v>
      </c>
      <c r="F39" s="32">
        <v>3.0325145332269461</v>
      </c>
      <c r="G39" s="32">
        <v>2.9241707511683579</v>
      </c>
      <c r="H39" s="32">
        <v>0.47081956001367836</v>
      </c>
      <c r="I39" s="32">
        <v>0.36247577795508951</v>
      </c>
      <c r="J39" s="32">
        <v>295.60277777777776</v>
      </c>
      <c r="K39" s="32">
        <v>285.04166666666669</v>
      </c>
      <c r="L39" s="32">
        <v>45.894444444444446</v>
      </c>
      <c r="M39" s="32">
        <v>35.333333333333336</v>
      </c>
      <c r="N39" s="32">
        <v>5.85</v>
      </c>
      <c r="O39" s="32">
        <v>4.7111111111111112</v>
      </c>
      <c r="P39" s="32">
        <v>72.222222222222229</v>
      </c>
      <c r="Q39" s="32">
        <v>72.222222222222229</v>
      </c>
      <c r="R39" s="32">
        <v>0</v>
      </c>
      <c r="S39" s="32">
        <v>177.48611111111111</v>
      </c>
      <c r="T39" s="32">
        <v>177.48611111111111</v>
      </c>
      <c r="U39" s="32">
        <v>0</v>
      </c>
      <c r="V39" s="32">
        <v>0</v>
      </c>
      <c r="W39" s="32">
        <v>15.966666666666669</v>
      </c>
      <c r="X39" s="32">
        <v>2.7</v>
      </c>
      <c r="Y39" s="32">
        <v>0</v>
      </c>
      <c r="Z39" s="32">
        <v>0</v>
      </c>
      <c r="AA39" s="32">
        <v>7.8777777777777782</v>
      </c>
      <c r="AB39" s="32">
        <v>0</v>
      </c>
      <c r="AC39" s="32">
        <v>5.3888888888888893</v>
      </c>
      <c r="AD39" s="32">
        <v>0</v>
      </c>
      <c r="AE39" s="32">
        <v>0</v>
      </c>
      <c r="AF39" t="s">
        <v>28</v>
      </c>
      <c r="AG39">
        <v>1</v>
      </c>
      <c r="AH39"/>
    </row>
    <row r="40" spans="1:34" x14ac:dyDescent="0.25">
      <c r="A40" t="s">
        <v>517</v>
      </c>
      <c r="B40" t="s">
        <v>399</v>
      </c>
      <c r="C40" t="s">
        <v>440</v>
      </c>
      <c r="D40" t="s">
        <v>505</v>
      </c>
      <c r="E40" s="32">
        <v>26.033333333333335</v>
      </c>
      <c r="F40" s="32">
        <v>4.430431071276141</v>
      </c>
      <c r="G40" s="32">
        <v>3.6555697823303452</v>
      </c>
      <c r="H40" s="32">
        <v>1.3622492530943233</v>
      </c>
      <c r="I40" s="32">
        <v>0.58738796414852745</v>
      </c>
      <c r="J40" s="32">
        <v>115.33888888888889</v>
      </c>
      <c r="K40" s="32">
        <v>95.166666666666657</v>
      </c>
      <c r="L40" s="32">
        <v>35.463888888888889</v>
      </c>
      <c r="M40" s="32">
        <v>15.291666666666666</v>
      </c>
      <c r="N40" s="32">
        <v>15.088888888888889</v>
      </c>
      <c r="O40" s="32">
        <v>5.083333333333333</v>
      </c>
      <c r="P40" s="32">
        <v>19.483333333333334</v>
      </c>
      <c r="Q40" s="32">
        <v>19.483333333333334</v>
      </c>
      <c r="R40" s="32">
        <v>0</v>
      </c>
      <c r="S40" s="32">
        <v>60.391666666666666</v>
      </c>
      <c r="T40" s="32">
        <v>60.391666666666666</v>
      </c>
      <c r="U40" s="32">
        <v>0</v>
      </c>
      <c r="V40" s="32">
        <v>0</v>
      </c>
      <c r="W40" s="32">
        <v>9.5972222222222214</v>
      </c>
      <c r="X40" s="32">
        <v>2.9666666666666668</v>
      </c>
      <c r="Y40" s="32">
        <v>0</v>
      </c>
      <c r="Z40" s="32">
        <v>0</v>
      </c>
      <c r="AA40" s="32">
        <v>0.78888888888888886</v>
      </c>
      <c r="AB40" s="32">
        <v>0</v>
      </c>
      <c r="AC40" s="32">
        <v>5.8416666666666668</v>
      </c>
      <c r="AD40" s="32">
        <v>0</v>
      </c>
      <c r="AE40" s="32">
        <v>0</v>
      </c>
      <c r="AF40" t="s">
        <v>197</v>
      </c>
      <c r="AG40">
        <v>1</v>
      </c>
      <c r="AH40"/>
    </row>
    <row r="41" spans="1:34" x14ac:dyDescent="0.25">
      <c r="A41" t="s">
        <v>517</v>
      </c>
      <c r="B41" t="s">
        <v>296</v>
      </c>
      <c r="C41" t="s">
        <v>472</v>
      </c>
      <c r="D41" t="s">
        <v>505</v>
      </c>
      <c r="E41" s="32">
        <v>130.72222222222223</v>
      </c>
      <c r="F41" s="32">
        <v>3.5712664683382909</v>
      </c>
      <c r="G41" s="32">
        <v>3.3804921376965575</v>
      </c>
      <c r="H41" s="32">
        <v>0.60981555461113446</v>
      </c>
      <c r="I41" s="32">
        <v>0.48554101147471296</v>
      </c>
      <c r="J41" s="32">
        <v>466.84388888888884</v>
      </c>
      <c r="K41" s="32">
        <v>441.90544444444447</v>
      </c>
      <c r="L41" s="32">
        <v>79.71644444444442</v>
      </c>
      <c r="M41" s="32">
        <v>63.470999999999982</v>
      </c>
      <c r="N41" s="32">
        <v>10.912111111111111</v>
      </c>
      <c r="O41" s="32">
        <v>5.333333333333333</v>
      </c>
      <c r="P41" s="32">
        <v>105.85155555555554</v>
      </c>
      <c r="Q41" s="32">
        <v>97.158555555555537</v>
      </c>
      <c r="R41" s="32">
        <v>8.6929999999999996</v>
      </c>
      <c r="S41" s="32">
        <v>281.27588888888891</v>
      </c>
      <c r="T41" s="32">
        <v>281.27588888888891</v>
      </c>
      <c r="U41" s="32">
        <v>0</v>
      </c>
      <c r="V41" s="32">
        <v>0</v>
      </c>
      <c r="W41" s="32">
        <v>64.260888888888886</v>
      </c>
      <c r="X41" s="32">
        <v>8.7368888888888865</v>
      </c>
      <c r="Y41" s="32">
        <v>0</v>
      </c>
      <c r="Z41" s="32">
        <v>0</v>
      </c>
      <c r="AA41" s="32">
        <v>23.112222222222226</v>
      </c>
      <c r="AB41" s="32">
        <v>0</v>
      </c>
      <c r="AC41" s="32">
        <v>32.411777777777772</v>
      </c>
      <c r="AD41" s="32">
        <v>0</v>
      </c>
      <c r="AE41" s="32">
        <v>0</v>
      </c>
      <c r="AF41" t="s">
        <v>94</v>
      </c>
      <c r="AG41">
        <v>1</v>
      </c>
      <c r="AH41"/>
    </row>
    <row r="42" spans="1:34" x14ac:dyDescent="0.25">
      <c r="A42" t="s">
        <v>517</v>
      </c>
      <c r="B42" t="s">
        <v>353</v>
      </c>
      <c r="C42" t="s">
        <v>489</v>
      </c>
      <c r="D42" t="s">
        <v>508</v>
      </c>
      <c r="E42" s="32">
        <v>103.08888888888889</v>
      </c>
      <c r="F42" s="32">
        <v>3.8419260616512174</v>
      </c>
      <c r="G42" s="32">
        <v>3.2343867212761368</v>
      </c>
      <c r="H42" s="32">
        <v>1.1775705971114463</v>
      </c>
      <c r="I42" s="32">
        <v>0.78325070058202195</v>
      </c>
      <c r="J42" s="32">
        <v>396.05988888888885</v>
      </c>
      <c r="K42" s="32">
        <v>333.42933333333332</v>
      </c>
      <c r="L42" s="32">
        <v>121.39444444444443</v>
      </c>
      <c r="M42" s="32">
        <v>80.74444444444444</v>
      </c>
      <c r="N42" s="32">
        <v>35.31666666666667</v>
      </c>
      <c r="O42" s="32">
        <v>5.333333333333333</v>
      </c>
      <c r="P42" s="32">
        <v>68.118222222222215</v>
      </c>
      <c r="Q42" s="32">
        <v>46.137666666666661</v>
      </c>
      <c r="R42" s="32">
        <v>21.980555555555554</v>
      </c>
      <c r="S42" s="32">
        <v>206.54722222222222</v>
      </c>
      <c r="T42" s="32">
        <v>206.54722222222222</v>
      </c>
      <c r="U42" s="32">
        <v>0</v>
      </c>
      <c r="V42" s="32">
        <v>0</v>
      </c>
      <c r="W42" s="32">
        <v>18.965444444444447</v>
      </c>
      <c r="X42" s="32">
        <v>0</v>
      </c>
      <c r="Y42" s="32">
        <v>0</v>
      </c>
      <c r="Z42" s="32">
        <v>0</v>
      </c>
      <c r="AA42" s="32">
        <v>15.387666666666668</v>
      </c>
      <c r="AB42" s="32">
        <v>0</v>
      </c>
      <c r="AC42" s="32">
        <v>3.5777777777777779</v>
      </c>
      <c r="AD42" s="32">
        <v>0</v>
      </c>
      <c r="AE42" s="32">
        <v>0</v>
      </c>
      <c r="AF42" t="s">
        <v>151</v>
      </c>
      <c r="AG42">
        <v>1</v>
      </c>
      <c r="AH42"/>
    </row>
    <row r="43" spans="1:34" x14ac:dyDescent="0.25">
      <c r="A43" t="s">
        <v>517</v>
      </c>
      <c r="B43" t="s">
        <v>319</v>
      </c>
      <c r="C43" t="s">
        <v>451</v>
      </c>
      <c r="D43" t="s">
        <v>504</v>
      </c>
      <c r="E43" s="32">
        <v>117.26666666666667</v>
      </c>
      <c r="F43" s="32">
        <v>3.8846778472617016</v>
      </c>
      <c r="G43" s="32">
        <v>3.6814572673867731</v>
      </c>
      <c r="H43" s="32">
        <v>0.54896721622133782</v>
      </c>
      <c r="I43" s="32">
        <v>0.40151696039416335</v>
      </c>
      <c r="J43" s="32">
        <v>455.5432222222222</v>
      </c>
      <c r="K43" s="32">
        <v>431.71222222222224</v>
      </c>
      <c r="L43" s="32">
        <v>64.37555555555555</v>
      </c>
      <c r="M43" s="32">
        <v>47.084555555555553</v>
      </c>
      <c r="N43" s="32">
        <v>9.7632222222222218</v>
      </c>
      <c r="O43" s="32">
        <v>7.5277777777777777</v>
      </c>
      <c r="P43" s="32">
        <v>110.17833333333331</v>
      </c>
      <c r="Q43" s="32">
        <v>103.63833333333331</v>
      </c>
      <c r="R43" s="32">
        <v>6.54</v>
      </c>
      <c r="S43" s="32">
        <v>280.98933333333338</v>
      </c>
      <c r="T43" s="32">
        <v>280.98933333333338</v>
      </c>
      <c r="U43" s="32">
        <v>0</v>
      </c>
      <c r="V43" s="32">
        <v>0</v>
      </c>
      <c r="W43" s="32">
        <v>0</v>
      </c>
      <c r="X43" s="32">
        <v>0</v>
      </c>
      <c r="Y43" s="32">
        <v>0</v>
      </c>
      <c r="Z43" s="32">
        <v>0</v>
      </c>
      <c r="AA43" s="32">
        <v>0</v>
      </c>
      <c r="AB43" s="32">
        <v>0</v>
      </c>
      <c r="AC43" s="32">
        <v>0</v>
      </c>
      <c r="AD43" s="32">
        <v>0</v>
      </c>
      <c r="AE43" s="32">
        <v>0</v>
      </c>
      <c r="AF43" t="s">
        <v>117</v>
      </c>
      <c r="AG43">
        <v>1</v>
      </c>
      <c r="AH43"/>
    </row>
    <row r="44" spans="1:34" x14ac:dyDescent="0.25">
      <c r="A44" t="s">
        <v>517</v>
      </c>
      <c r="B44" t="s">
        <v>299</v>
      </c>
      <c r="C44" t="s">
        <v>434</v>
      </c>
      <c r="D44" t="s">
        <v>504</v>
      </c>
      <c r="E44" s="32">
        <v>50.988888888888887</v>
      </c>
      <c r="F44" s="32">
        <v>6.4303334059708011</v>
      </c>
      <c r="G44" s="32">
        <v>5.6710176509043366</v>
      </c>
      <c r="H44" s="32">
        <v>1.8723033340597077</v>
      </c>
      <c r="I44" s="32">
        <v>1.2222161691000217</v>
      </c>
      <c r="J44" s="32">
        <v>327.87555555555559</v>
      </c>
      <c r="K44" s="32">
        <v>289.1588888888889</v>
      </c>
      <c r="L44" s="32">
        <v>95.466666666666654</v>
      </c>
      <c r="M44" s="32">
        <v>62.319444444444443</v>
      </c>
      <c r="N44" s="32">
        <v>27.458333333333332</v>
      </c>
      <c r="O44" s="32">
        <v>5.6888888888888891</v>
      </c>
      <c r="P44" s="32">
        <v>33.067222222222227</v>
      </c>
      <c r="Q44" s="32">
        <v>27.497777777777781</v>
      </c>
      <c r="R44" s="32">
        <v>5.5694444444444446</v>
      </c>
      <c r="S44" s="32">
        <v>199.34166666666667</v>
      </c>
      <c r="T44" s="32">
        <v>199.34166666666667</v>
      </c>
      <c r="U44" s="32">
        <v>0</v>
      </c>
      <c r="V44" s="32">
        <v>0</v>
      </c>
      <c r="W44" s="32">
        <v>0</v>
      </c>
      <c r="X44" s="32">
        <v>0</v>
      </c>
      <c r="Y44" s="32">
        <v>0</v>
      </c>
      <c r="Z44" s="32">
        <v>0</v>
      </c>
      <c r="AA44" s="32">
        <v>0</v>
      </c>
      <c r="AB44" s="32">
        <v>0</v>
      </c>
      <c r="AC44" s="32">
        <v>0</v>
      </c>
      <c r="AD44" s="32">
        <v>0</v>
      </c>
      <c r="AE44" s="32">
        <v>0</v>
      </c>
      <c r="AF44" t="s">
        <v>97</v>
      </c>
      <c r="AG44">
        <v>1</v>
      </c>
      <c r="AH44"/>
    </row>
    <row r="45" spans="1:34" x14ac:dyDescent="0.25">
      <c r="A45" t="s">
        <v>517</v>
      </c>
      <c r="B45" t="s">
        <v>314</v>
      </c>
      <c r="C45" t="s">
        <v>410</v>
      </c>
      <c r="D45" t="s">
        <v>503</v>
      </c>
      <c r="E45" s="32">
        <v>134.55555555555554</v>
      </c>
      <c r="F45" s="32">
        <v>3.4196531791907518</v>
      </c>
      <c r="G45" s="32">
        <v>3.2811312964492161</v>
      </c>
      <c r="H45" s="32">
        <v>0.47357555739058632</v>
      </c>
      <c r="I45" s="32">
        <v>0.33505367464905045</v>
      </c>
      <c r="J45" s="32">
        <v>460.13333333333333</v>
      </c>
      <c r="K45" s="32">
        <v>441.49444444444447</v>
      </c>
      <c r="L45" s="32">
        <v>63.722222222222221</v>
      </c>
      <c r="M45" s="32">
        <v>45.083333333333336</v>
      </c>
      <c r="N45" s="32">
        <v>12.416666666666666</v>
      </c>
      <c r="O45" s="32">
        <v>6.2222222222222223</v>
      </c>
      <c r="P45" s="32">
        <v>115.10833333333333</v>
      </c>
      <c r="Q45" s="32">
        <v>115.10833333333333</v>
      </c>
      <c r="R45" s="32">
        <v>0</v>
      </c>
      <c r="S45" s="32">
        <v>281.30277777777781</v>
      </c>
      <c r="T45" s="32">
        <v>281.30277777777781</v>
      </c>
      <c r="U45" s="32">
        <v>0</v>
      </c>
      <c r="V45" s="32">
        <v>0</v>
      </c>
      <c r="W45" s="32">
        <v>20.774999999999999</v>
      </c>
      <c r="X45" s="32">
        <v>9.0416666666666661</v>
      </c>
      <c r="Y45" s="32">
        <v>0.62777777777777777</v>
      </c>
      <c r="Z45" s="32">
        <v>0</v>
      </c>
      <c r="AA45" s="32">
        <v>9.9361111111111118</v>
      </c>
      <c r="AB45" s="32">
        <v>0</v>
      </c>
      <c r="AC45" s="32">
        <v>1.1694444444444445</v>
      </c>
      <c r="AD45" s="32">
        <v>0</v>
      </c>
      <c r="AE45" s="32">
        <v>0</v>
      </c>
      <c r="AF45" t="s">
        <v>112</v>
      </c>
      <c r="AG45">
        <v>1</v>
      </c>
      <c r="AH45"/>
    </row>
    <row r="46" spans="1:34" x14ac:dyDescent="0.25">
      <c r="A46" t="s">
        <v>517</v>
      </c>
      <c r="B46" t="s">
        <v>385</v>
      </c>
      <c r="C46" t="s">
        <v>447</v>
      </c>
      <c r="D46" t="s">
        <v>509</v>
      </c>
      <c r="E46" s="32">
        <v>115.27777777777777</v>
      </c>
      <c r="F46" s="32">
        <v>3.479397590361446</v>
      </c>
      <c r="G46" s="32">
        <v>3.2231325301204818</v>
      </c>
      <c r="H46" s="32">
        <v>0.81166265060240961</v>
      </c>
      <c r="I46" s="32">
        <v>0.55539759036144587</v>
      </c>
      <c r="J46" s="32">
        <v>401.09722222222223</v>
      </c>
      <c r="K46" s="32">
        <v>371.55555555555554</v>
      </c>
      <c r="L46" s="32">
        <v>93.566666666666663</v>
      </c>
      <c r="M46" s="32">
        <v>64.025000000000006</v>
      </c>
      <c r="N46" s="32">
        <v>25.363888888888887</v>
      </c>
      <c r="O46" s="32">
        <v>4.177777777777778</v>
      </c>
      <c r="P46" s="32">
        <v>101.46666666666667</v>
      </c>
      <c r="Q46" s="32">
        <v>101.46666666666667</v>
      </c>
      <c r="R46" s="32">
        <v>0</v>
      </c>
      <c r="S46" s="32">
        <v>206.0638888888889</v>
      </c>
      <c r="T46" s="32">
        <v>206.0638888888889</v>
      </c>
      <c r="U46" s="32">
        <v>0</v>
      </c>
      <c r="V46" s="32">
        <v>0</v>
      </c>
      <c r="W46" s="32">
        <v>2.7666666666666666</v>
      </c>
      <c r="X46" s="32">
        <v>0</v>
      </c>
      <c r="Y46" s="32">
        <v>1.8666666666666667</v>
      </c>
      <c r="Z46" s="32">
        <v>0</v>
      </c>
      <c r="AA46" s="32">
        <v>0</v>
      </c>
      <c r="AB46" s="32">
        <v>0</v>
      </c>
      <c r="AC46" s="32">
        <v>0.9</v>
      </c>
      <c r="AD46" s="32">
        <v>0</v>
      </c>
      <c r="AE46" s="32">
        <v>0</v>
      </c>
      <c r="AF46" t="s">
        <v>183</v>
      </c>
      <c r="AG46">
        <v>1</v>
      </c>
      <c r="AH46"/>
    </row>
    <row r="47" spans="1:34" x14ac:dyDescent="0.25">
      <c r="A47" t="s">
        <v>517</v>
      </c>
      <c r="B47" t="s">
        <v>235</v>
      </c>
      <c r="C47" t="s">
        <v>412</v>
      </c>
      <c r="D47" t="s">
        <v>503</v>
      </c>
      <c r="E47" s="32">
        <v>111.32222222222222</v>
      </c>
      <c r="F47" s="32">
        <v>3.4444056293043217</v>
      </c>
      <c r="G47" s="32">
        <v>3.322337558638587</v>
      </c>
      <c r="H47" s="32">
        <v>0.48582692883521311</v>
      </c>
      <c r="I47" s="32">
        <v>0.36375885816947801</v>
      </c>
      <c r="J47" s="32">
        <v>383.43888888888887</v>
      </c>
      <c r="K47" s="32">
        <v>369.85</v>
      </c>
      <c r="L47" s="32">
        <v>54.083333333333336</v>
      </c>
      <c r="M47" s="32">
        <v>40.494444444444447</v>
      </c>
      <c r="N47" s="32">
        <v>12.172222222222222</v>
      </c>
      <c r="O47" s="32">
        <v>1.4166666666666667</v>
      </c>
      <c r="P47" s="32">
        <v>95.927777777777777</v>
      </c>
      <c r="Q47" s="32">
        <v>95.927777777777777</v>
      </c>
      <c r="R47" s="32">
        <v>0</v>
      </c>
      <c r="S47" s="32">
        <v>233.42777777777778</v>
      </c>
      <c r="T47" s="32">
        <v>233.42777777777778</v>
      </c>
      <c r="U47" s="32">
        <v>0</v>
      </c>
      <c r="V47" s="32">
        <v>0</v>
      </c>
      <c r="W47" s="32">
        <v>22.094444444444441</v>
      </c>
      <c r="X47" s="32">
        <v>8.7361111111111107</v>
      </c>
      <c r="Y47" s="32">
        <v>0</v>
      </c>
      <c r="Z47" s="32">
        <v>0</v>
      </c>
      <c r="AA47" s="32">
        <v>2.4166666666666665</v>
      </c>
      <c r="AB47" s="32">
        <v>0</v>
      </c>
      <c r="AC47" s="32">
        <v>10.941666666666666</v>
      </c>
      <c r="AD47" s="32">
        <v>0</v>
      </c>
      <c r="AE47" s="32">
        <v>0</v>
      </c>
      <c r="AF47" t="s">
        <v>33</v>
      </c>
      <c r="AG47">
        <v>1</v>
      </c>
      <c r="AH47"/>
    </row>
    <row r="48" spans="1:34" x14ac:dyDescent="0.25">
      <c r="A48" t="s">
        <v>517</v>
      </c>
      <c r="B48" t="s">
        <v>211</v>
      </c>
      <c r="C48" t="s">
        <v>422</v>
      </c>
      <c r="D48" t="s">
        <v>503</v>
      </c>
      <c r="E48" s="32">
        <v>117.53333333333333</v>
      </c>
      <c r="F48" s="32">
        <v>3.5411230856494615</v>
      </c>
      <c r="G48" s="32">
        <v>3.3301427491019102</v>
      </c>
      <c r="H48" s="32">
        <v>0.56345717526942707</v>
      </c>
      <c r="I48" s="32">
        <v>0.35247683872187557</v>
      </c>
      <c r="J48" s="32">
        <v>416.20000000000005</v>
      </c>
      <c r="K48" s="32">
        <v>391.40277777777783</v>
      </c>
      <c r="L48" s="32">
        <v>66.224999999999994</v>
      </c>
      <c r="M48" s="32">
        <v>41.427777777777777</v>
      </c>
      <c r="N48" s="32">
        <v>24.797222222222221</v>
      </c>
      <c r="O48" s="32">
        <v>0</v>
      </c>
      <c r="P48" s="32">
        <v>80.394444444444446</v>
      </c>
      <c r="Q48" s="32">
        <v>80.394444444444446</v>
      </c>
      <c r="R48" s="32">
        <v>0</v>
      </c>
      <c r="S48" s="32">
        <v>269.58055555555558</v>
      </c>
      <c r="T48" s="32">
        <v>268.76944444444445</v>
      </c>
      <c r="U48" s="32">
        <v>0.81111111111111112</v>
      </c>
      <c r="V48" s="32">
        <v>0</v>
      </c>
      <c r="W48" s="32">
        <v>18.008333333333333</v>
      </c>
      <c r="X48" s="32">
        <v>13.616666666666667</v>
      </c>
      <c r="Y48" s="32">
        <v>0</v>
      </c>
      <c r="Z48" s="32">
        <v>0</v>
      </c>
      <c r="AA48" s="32">
        <v>0</v>
      </c>
      <c r="AB48" s="32">
        <v>0</v>
      </c>
      <c r="AC48" s="32">
        <v>3.5805555555555557</v>
      </c>
      <c r="AD48" s="32">
        <v>0.81111111111111112</v>
      </c>
      <c r="AE48" s="32">
        <v>0</v>
      </c>
      <c r="AF48" t="s">
        <v>9</v>
      </c>
      <c r="AG48">
        <v>1</v>
      </c>
      <c r="AH48"/>
    </row>
    <row r="49" spans="1:34" x14ac:dyDescent="0.25">
      <c r="A49" t="s">
        <v>517</v>
      </c>
      <c r="B49" t="s">
        <v>297</v>
      </c>
      <c r="C49" t="s">
        <v>407</v>
      </c>
      <c r="D49" t="s">
        <v>504</v>
      </c>
      <c r="E49" s="32">
        <v>200.32222222222222</v>
      </c>
      <c r="F49" s="32">
        <v>2.8709462532586389</v>
      </c>
      <c r="G49" s="32">
        <v>2.5522652393366245</v>
      </c>
      <c r="H49" s="32">
        <v>0.40628986632647401</v>
      </c>
      <c r="I49" s="32">
        <v>8.7608852404459481E-2</v>
      </c>
      <c r="J49" s="32">
        <v>575.11433333333332</v>
      </c>
      <c r="K49" s="32">
        <v>511.27544444444447</v>
      </c>
      <c r="L49" s="32">
        <v>81.388888888888886</v>
      </c>
      <c r="M49" s="32">
        <v>17.55</v>
      </c>
      <c r="N49" s="32">
        <v>58.65</v>
      </c>
      <c r="O49" s="32">
        <v>5.1888888888888891</v>
      </c>
      <c r="P49" s="32">
        <v>154.15833333333333</v>
      </c>
      <c r="Q49" s="32">
        <v>154.15833333333333</v>
      </c>
      <c r="R49" s="32">
        <v>0</v>
      </c>
      <c r="S49" s="32">
        <v>339.5671111111111</v>
      </c>
      <c r="T49" s="32">
        <v>339.5671111111111</v>
      </c>
      <c r="U49" s="32">
        <v>0</v>
      </c>
      <c r="V49" s="32">
        <v>0</v>
      </c>
      <c r="W49" s="32">
        <v>0</v>
      </c>
      <c r="X49" s="32">
        <v>0</v>
      </c>
      <c r="Y49" s="32">
        <v>0</v>
      </c>
      <c r="Z49" s="32">
        <v>0</v>
      </c>
      <c r="AA49" s="32">
        <v>0</v>
      </c>
      <c r="AB49" s="32">
        <v>0</v>
      </c>
      <c r="AC49" s="32">
        <v>0</v>
      </c>
      <c r="AD49" s="32">
        <v>0</v>
      </c>
      <c r="AE49" s="32">
        <v>0</v>
      </c>
      <c r="AF49" t="s">
        <v>95</v>
      </c>
      <c r="AG49">
        <v>1</v>
      </c>
      <c r="AH49"/>
    </row>
    <row r="50" spans="1:34" x14ac:dyDescent="0.25">
      <c r="A50" t="s">
        <v>517</v>
      </c>
      <c r="B50" t="s">
        <v>370</v>
      </c>
      <c r="C50" t="s">
        <v>404</v>
      </c>
      <c r="D50" t="s">
        <v>504</v>
      </c>
      <c r="E50" s="32">
        <v>80.75555555555556</v>
      </c>
      <c r="F50" s="32">
        <v>3.1480462300495322</v>
      </c>
      <c r="G50" s="32">
        <v>2.7562603192074846</v>
      </c>
      <c r="H50" s="32">
        <v>0.61175701706108965</v>
      </c>
      <c r="I50" s="32">
        <v>0.24160704457897633</v>
      </c>
      <c r="J50" s="32">
        <v>254.22222222222223</v>
      </c>
      <c r="K50" s="32">
        <v>222.58333333333331</v>
      </c>
      <c r="L50" s="32">
        <v>49.402777777777779</v>
      </c>
      <c r="M50" s="32">
        <v>19.511111111111113</v>
      </c>
      <c r="N50" s="32">
        <v>27.027777777777779</v>
      </c>
      <c r="O50" s="32">
        <v>2.8638888888888889</v>
      </c>
      <c r="P50" s="32">
        <v>71.580555555555549</v>
      </c>
      <c r="Q50" s="32">
        <v>69.833333333333329</v>
      </c>
      <c r="R50" s="32">
        <v>1.7472222222222222</v>
      </c>
      <c r="S50" s="32">
        <v>133.23888888888888</v>
      </c>
      <c r="T50" s="32">
        <v>133.23888888888888</v>
      </c>
      <c r="U50" s="32">
        <v>0</v>
      </c>
      <c r="V50" s="32">
        <v>0</v>
      </c>
      <c r="W50" s="32">
        <v>19.600000000000001</v>
      </c>
      <c r="X50" s="32">
        <v>0</v>
      </c>
      <c r="Y50" s="32">
        <v>0</v>
      </c>
      <c r="Z50" s="32">
        <v>0</v>
      </c>
      <c r="AA50" s="32">
        <v>7.7</v>
      </c>
      <c r="AB50" s="32">
        <v>0</v>
      </c>
      <c r="AC50" s="32">
        <v>11.9</v>
      </c>
      <c r="AD50" s="32">
        <v>0</v>
      </c>
      <c r="AE50" s="32">
        <v>0</v>
      </c>
      <c r="AF50" t="s">
        <v>168</v>
      </c>
      <c r="AG50">
        <v>1</v>
      </c>
      <c r="AH50"/>
    </row>
    <row r="51" spans="1:34" x14ac:dyDescent="0.25">
      <c r="A51" t="s">
        <v>517</v>
      </c>
      <c r="B51" t="s">
        <v>352</v>
      </c>
      <c r="C51" t="s">
        <v>430</v>
      </c>
      <c r="D51" t="s">
        <v>505</v>
      </c>
      <c r="E51" s="32">
        <v>65.044444444444451</v>
      </c>
      <c r="F51" s="32">
        <v>3.9402203621455407</v>
      </c>
      <c r="G51" s="32">
        <v>3.6956012982576012</v>
      </c>
      <c r="H51" s="32">
        <v>0.74061838059446528</v>
      </c>
      <c r="I51" s="32">
        <v>0.49599931670652542</v>
      </c>
      <c r="J51" s="32">
        <v>256.28944444444443</v>
      </c>
      <c r="K51" s="32">
        <v>240.37833333333333</v>
      </c>
      <c r="L51" s="32">
        <v>48.173111111111112</v>
      </c>
      <c r="M51" s="32">
        <v>32.262</v>
      </c>
      <c r="N51" s="32">
        <v>10.855555555555556</v>
      </c>
      <c r="O51" s="32">
        <v>5.0555555555555554</v>
      </c>
      <c r="P51" s="32">
        <v>61.798333333333339</v>
      </c>
      <c r="Q51" s="32">
        <v>61.798333333333339</v>
      </c>
      <c r="R51" s="32">
        <v>0</v>
      </c>
      <c r="S51" s="32">
        <v>146.31799999999998</v>
      </c>
      <c r="T51" s="32">
        <v>146.31799999999998</v>
      </c>
      <c r="U51" s="32">
        <v>0</v>
      </c>
      <c r="V51" s="32">
        <v>0</v>
      </c>
      <c r="W51" s="32">
        <v>10.553333333333333</v>
      </c>
      <c r="X51" s="32">
        <v>4.6397777777777778</v>
      </c>
      <c r="Y51" s="32">
        <v>0</v>
      </c>
      <c r="Z51" s="32">
        <v>0</v>
      </c>
      <c r="AA51" s="32">
        <v>2.9983333333333322</v>
      </c>
      <c r="AB51" s="32">
        <v>0</v>
      </c>
      <c r="AC51" s="32">
        <v>2.9152222222222224</v>
      </c>
      <c r="AD51" s="32">
        <v>0</v>
      </c>
      <c r="AE51" s="32">
        <v>0</v>
      </c>
      <c r="AF51" t="s">
        <v>150</v>
      </c>
      <c r="AG51">
        <v>1</v>
      </c>
      <c r="AH51"/>
    </row>
    <row r="52" spans="1:34" x14ac:dyDescent="0.25">
      <c r="A52" t="s">
        <v>517</v>
      </c>
      <c r="B52" t="s">
        <v>255</v>
      </c>
      <c r="C52" t="s">
        <v>452</v>
      </c>
      <c r="D52" t="s">
        <v>505</v>
      </c>
      <c r="E52" s="32">
        <v>80.033333333333331</v>
      </c>
      <c r="F52" s="32">
        <v>3.0790642787727336</v>
      </c>
      <c r="G52" s="32">
        <v>2.9481813133416632</v>
      </c>
      <c r="H52" s="32">
        <v>0.47445508815771215</v>
      </c>
      <c r="I52" s="32">
        <v>0.34561988060530335</v>
      </c>
      <c r="J52" s="32">
        <v>246.42777777777778</v>
      </c>
      <c r="K52" s="32">
        <v>235.95277777777778</v>
      </c>
      <c r="L52" s="32">
        <v>37.972222222222229</v>
      </c>
      <c r="M52" s="32">
        <v>27.661111111111111</v>
      </c>
      <c r="N52" s="32">
        <v>5.333333333333333</v>
      </c>
      <c r="O52" s="32">
        <v>4.9777777777777779</v>
      </c>
      <c r="P52" s="32">
        <v>75.763888888888886</v>
      </c>
      <c r="Q52" s="32">
        <v>75.599999999999994</v>
      </c>
      <c r="R52" s="32">
        <v>0.16388888888888889</v>
      </c>
      <c r="S52" s="32">
        <v>132.69166666666666</v>
      </c>
      <c r="T52" s="32">
        <v>132.69166666666666</v>
      </c>
      <c r="U52" s="32">
        <v>0</v>
      </c>
      <c r="V52" s="32">
        <v>0</v>
      </c>
      <c r="W52" s="32">
        <v>8.1777777777777771</v>
      </c>
      <c r="X52" s="32">
        <v>0.44444444444444442</v>
      </c>
      <c r="Y52" s="32">
        <v>0</v>
      </c>
      <c r="Z52" s="32">
        <v>0</v>
      </c>
      <c r="AA52" s="32">
        <v>5.0666666666666664</v>
      </c>
      <c r="AB52" s="32">
        <v>0</v>
      </c>
      <c r="AC52" s="32">
        <v>2.6666666666666665</v>
      </c>
      <c r="AD52" s="32">
        <v>0</v>
      </c>
      <c r="AE52" s="32">
        <v>0</v>
      </c>
      <c r="AF52" t="s">
        <v>53</v>
      </c>
      <c r="AG52">
        <v>1</v>
      </c>
      <c r="AH52"/>
    </row>
    <row r="53" spans="1:34" x14ac:dyDescent="0.25">
      <c r="A53" t="s">
        <v>517</v>
      </c>
      <c r="B53" t="s">
        <v>301</v>
      </c>
      <c r="C53" t="s">
        <v>473</v>
      </c>
      <c r="D53" t="s">
        <v>506</v>
      </c>
      <c r="E53" s="32">
        <v>73.355555555555554</v>
      </c>
      <c r="F53" s="32">
        <v>3.822435625568009</v>
      </c>
      <c r="G53" s="32">
        <v>3.5363480763405026</v>
      </c>
      <c r="H53" s="32">
        <v>0.91518630717964256</v>
      </c>
      <c r="I53" s="32">
        <v>0.66715540745228707</v>
      </c>
      <c r="J53" s="32">
        <v>280.39688888888884</v>
      </c>
      <c r="K53" s="32">
        <v>259.41077777777775</v>
      </c>
      <c r="L53" s="32">
        <v>67.134</v>
      </c>
      <c r="M53" s="32">
        <v>48.93955555555555</v>
      </c>
      <c r="N53" s="32">
        <v>12.927777777777777</v>
      </c>
      <c r="O53" s="32">
        <v>5.2666666666666666</v>
      </c>
      <c r="P53" s="32">
        <v>30.069444444444446</v>
      </c>
      <c r="Q53" s="32">
        <v>27.277777777777779</v>
      </c>
      <c r="R53" s="32">
        <v>2.7916666666666665</v>
      </c>
      <c r="S53" s="32">
        <v>183.1934444444444</v>
      </c>
      <c r="T53" s="32">
        <v>183.1934444444444</v>
      </c>
      <c r="U53" s="32">
        <v>0</v>
      </c>
      <c r="V53" s="32">
        <v>0</v>
      </c>
      <c r="W53" s="32">
        <v>14.985777777777779</v>
      </c>
      <c r="X53" s="32">
        <v>3.8201111111111112</v>
      </c>
      <c r="Y53" s="32">
        <v>1.1111111111111112</v>
      </c>
      <c r="Z53" s="32">
        <v>0</v>
      </c>
      <c r="AA53" s="32">
        <v>1.0111111111111111</v>
      </c>
      <c r="AB53" s="32">
        <v>0</v>
      </c>
      <c r="AC53" s="32">
        <v>9.0434444444444448</v>
      </c>
      <c r="AD53" s="32">
        <v>0</v>
      </c>
      <c r="AE53" s="32">
        <v>0</v>
      </c>
      <c r="AF53" t="s">
        <v>99</v>
      </c>
      <c r="AG53">
        <v>1</v>
      </c>
      <c r="AH53"/>
    </row>
    <row r="54" spans="1:34" x14ac:dyDescent="0.25">
      <c r="A54" t="s">
        <v>517</v>
      </c>
      <c r="B54" t="s">
        <v>206</v>
      </c>
      <c r="C54" t="s">
        <v>417</v>
      </c>
      <c r="D54" t="s">
        <v>506</v>
      </c>
      <c r="E54" s="32">
        <v>36.322222222222223</v>
      </c>
      <c r="F54" s="32">
        <v>3.5569746099724684</v>
      </c>
      <c r="G54" s="32">
        <v>3.3826858366472927</v>
      </c>
      <c r="H54" s="32">
        <v>0.79014989293361881</v>
      </c>
      <c r="I54" s="32">
        <v>0.64255123891098198</v>
      </c>
      <c r="J54" s="32">
        <v>129.19722222222222</v>
      </c>
      <c r="K54" s="32">
        <v>122.86666666666667</v>
      </c>
      <c r="L54" s="32">
        <v>28.7</v>
      </c>
      <c r="M54" s="32">
        <v>23.338888888888889</v>
      </c>
      <c r="N54" s="32">
        <v>0</v>
      </c>
      <c r="O54" s="32">
        <v>5.3611111111111107</v>
      </c>
      <c r="P54" s="32">
        <v>25.836111111111112</v>
      </c>
      <c r="Q54" s="32">
        <v>24.866666666666667</v>
      </c>
      <c r="R54" s="32">
        <v>0.96944444444444444</v>
      </c>
      <c r="S54" s="32">
        <v>74.661111111111111</v>
      </c>
      <c r="T54" s="32">
        <v>53.994444444444447</v>
      </c>
      <c r="U54" s="32">
        <v>20.666666666666668</v>
      </c>
      <c r="V54" s="32">
        <v>0</v>
      </c>
      <c r="W54" s="32">
        <v>1.5833333333333333</v>
      </c>
      <c r="X54" s="32">
        <v>0</v>
      </c>
      <c r="Y54" s="32">
        <v>0</v>
      </c>
      <c r="Z54" s="32">
        <v>1.5833333333333333</v>
      </c>
      <c r="AA54" s="32">
        <v>0</v>
      </c>
      <c r="AB54" s="32">
        <v>0</v>
      </c>
      <c r="AC54" s="32">
        <v>0</v>
      </c>
      <c r="AD54" s="32">
        <v>0</v>
      </c>
      <c r="AE54" s="32">
        <v>0</v>
      </c>
      <c r="AF54" t="s">
        <v>4</v>
      </c>
      <c r="AG54">
        <v>1</v>
      </c>
      <c r="AH54"/>
    </row>
    <row r="55" spans="1:34" x14ac:dyDescent="0.25">
      <c r="A55" t="s">
        <v>517</v>
      </c>
      <c r="B55" t="s">
        <v>259</v>
      </c>
      <c r="C55" t="s">
        <v>456</v>
      </c>
      <c r="D55" t="s">
        <v>506</v>
      </c>
      <c r="E55" s="32">
        <v>29</v>
      </c>
      <c r="F55" s="32">
        <v>3.5289463601532574</v>
      </c>
      <c r="G55" s="32">
        <v>3.3358429118773953</v>
      </c>
      <c r="H55" s="32">
        <v>1.0763984674329505</v>
      </c>
      <c r="I55" s="32">
        <v>0.88329501915708852</v>
      </c>
      <c r="J55" s="32">
        <v>102.33944444444447</v>
      </c>
      <c r="K55" s="32">
        <v>96.739444444444459</v>
      </c>
      <c r="L55" s="32">
        <v>31.215555555555568</v>
      </c>
      <c r="M55" s="32">
        <v>25.615555555555567</v>
      </c>
      <c r="N55" s="32">
        <v>0</v>
      </c>
      <c r="O55" s="32">
        <v>5.6</v>
      </c>
      <c r="P55" s="32">
        <v>16.064444444444444</v>
      </c>
      <c r="Q55" s="32">
        <v>16.064444444444444</v>
      </c>
      <c r="R55" s="32">
        <v>0</v>
      </c>
      <c r="S55" s="32">
        <v>55.059444444444452</v>
      </c>
      <c r="T55" s="32">
        <v>55.059444444444452</v>
      </c>
      <c r="U55" s="32">
        <v>0</v>
      </c>
      <c r="V55" s="32">
        <v>0</v>
      </c>
      <c r="W55" s="32">
        <v>0</v>
      </c>
      <c r="X55" s="32">
        <v>0</v>
      </c>
      <c r="Y55" s="32">
        <v>0</v>
      </c>
      <c r="Z55" s="32">
        <v>0</v>
      </c>
      <c r="AA55" s="32">
        <v>0</v>
      </c>
      <c r="AB55" s="32">
        <v>0</v>
      </c>
      <c r="AC55" s="32">
        <v>0</v>
      </c>
      <c r="AD55" s="32">
        <v>0</v>
      </c>
      <c r="AE55" s="32">
        <v>0</v>
      </c>
      <c r="AF55" t="s">
        <v>57</v>
      </c>
      <c r="AG55">
        <v>1</v>
      </c>
      <c r="AH55"/>
    </row>
    <row r="56" spans="1:34" x14ac:dyDescent="0.25">
      <c r="A56" t="s">
        <v>517</v>
      </c>
      <c r="B56" t="s">
        <v>303</v>
      </c>
      <c r="C56" t="s">
        <v>428</v>
      </c>
      <c r="D56" t="s">
        <v>507</v>
      </c>
      <c r="E56" s="32">
        <v>81.966666666666669</v>
      </c>
      <c r="F56" s="32">
        <v>3.7905042700284661</v>
      </c>
      <c r="G56" s="32">
        <v>3.4462247526094609</v>
      </c>
      <c r="H56" s="32">
        <v>0.90260675071167151</v>
      </c>
      <c r="I56" s="32">
        <v>0.55832723329266642</v>
      </c>
      <c r="J56" s="32">
        <v>310.69499999999994</v>
      </c>
      <c r="K56" s="32">
        <v>282.4755555555555</v>
      </c>
      <c r="L56" s="32">
        <v>73.983666666666679</v>
      </c>
      <c r="M56" s="32">
        <v>45.76422222222223</v>
      </c>
      <c r="N56" s="32">
        <v>22.380555555555556</v>
      </c>
      <c r="O56" s="32">
        <v>5.8388888888888886</v>
      </c>
      <c r="P56" s="32">
        <v>49.444444444444443</v>
      </c>
      <c r="Q56" s="32">
        <v>49.444444444444443</v>
      </c>
      <c r="R56" s="32">
        <v>0</v>
      </c>
      <c r="S56" s="32">
        <v>187.26688888888884</v>
      </c>
      <c r="T56" s="32">
        <v>187.26688888888884</v>
      </c>
      <c r="U56" s="32">
        <v>0</v>
      </c>
      <c r="V56" s="32">
        <v>0</v>
      </c>
      <c r="W56" s="32">
        <v>26.641888888888889</v>
      </c>
      <c r="X56" s="32">
        <v>0</v>
      </c>
      <c r="Y56" s="32">
        <v>0</v>
      </c>
      <c r="Z56" s="32">
        <v>0</v>
      </c>
      <c r="AA56" s="32">
        <v>2.0055555555555555</v>
      </c>
      <c r="AB56" s="32">
        <v>0</v>
      </c>
      <c r="AC56" s="32">
        <v>24.636333333333333</v>
      </c>
      <c r="AD56" s="32">
        <v>0</v>
      </c>
      <c r="AE56" s="32">
        <v>0</v>
      </c>
      <c r="AF56" t="s">
        <v>101</v>
      </c>
      <c r="AG56">
        <v>1</v>
      </c>
      <c r="AH56"/>
    </row>
    <row r="57" spans="1:34" x14ac:dyDescent="0.25">
      <c r="A57" t="s">
        <v>517</v>
      </c>
      <c r="B57" t="s">
        <v>240</v>
      </c>
      <c r="C57" t="s">
        <v>440</v>
      </c>
      <c r="D57" t="s">
        <v>505</v>
      </c>
      <c r="E57" s="32">
        <v>97.477777777777774</v>
      </c>
      <c r="F57" s="32">
        <v>3.3849447167445574</v>
      </c>
      <c r="G57" s="32">
        <v>3.1085284395303772</v>
      </c>
      <c r="H57" s="32">
        <v>0.54548045138493106</v>
      </c>
      <c r="I57" s="32">
        <v>0.26906417417075118</v>
      </c>
      <c r="J57" s="32">
        <v>329.9568888888889</v>
      </c>
      <c r="K57" s="32">
        <v>303.01244444444444</v>
      </c>
      <c r="L57" s="32">
        <v>53.172222222222224</v>
      </c>
      <c r="M57" s="32">
        <v>26.227777777777778</v>
      </c>
      <c r="N57" s="32">
        <v>18.541666666666668</v>
      </c>
      <c r="O57" s="32">
        <v>8.4027777777777786</v>
      </c>
      <c r="P57" s="32">
        <v>84.043222222222226</v>
      </c>
      <c r="Q57" s="32">
        <v>84.043222222222226</v>
      </c>
      <c r="R57" s="32">
        <v>0</v>
      </c>
      <c r="S57" s="32">
        <v>192.74144444444443</v>
      </c>
      <c r="T57" s="32">
        <v>192.74144444444443</v>
      </c>
      <c r="U57" s="32">
        <v>0</v>
      </c>
      <c r="V57" s="32">
        <v>0</v>
      </c>
      <c r="W57" s="32">
        <v>18.593777777777778</v>
      </c>
      <c r="X57" s="32">
        <v>1.6777777777777778</v>
      </c>
      <c r="Y57" s="32">
        <v>9.4444444444444442E-2</v>
      </c>
      <c r="Z57" s="32">
        <v>0</v>
      </c>
      <c r="AA57" s="32">
        <v>0.99599999999999989</v>
      </c>
      <c r="AB57" s="32">
        <v>0</v>
      </c>
      <c r="AC57" s="32">
        <v>15.825555555555557</v>
      </c>
      <c r="AD57" s="32">
        <v>0</v>
      </c>
      <c r="AE57" s="32">
        <v>0</v>
      </c>
      <c r="AF57" t="s">
        <v>38</v>
      </c>
      <c r="AG57">
        <v>1</v>
      </c>
      <c r="AH57"/>
    </row>
    <row r="58" spans="1:34" x14ac:dyDescent="0.25">
      <c r="A58" t="s">
        <v>517</v>
      </c>
      <c r="B58" t="s">
        <v>338</v>
      </c>
      <c r="C58" t="s">
        <v>440</v>
      </c>
      <c r="D58" t="s">
        <v>505</v>
      </c>
      <c r="E58" s="32">
        <v>54.388888888888886</v>
      </c>
      <c r="F58" s="32">
        <v>3.5037282941777321</v>
      </c>
      <c r="G58" s="32">
        <v>3.2633810010214508</v>
      </c>
      <c r="H58" s="32">
        <v>0.90755873340143012</v>
      </c>
      <c r="I58" s="32">
        <v>0.66721144024514822</v>
      </c>
      <c r="J58" s="32">
        <v>190.56388888888887</v>
      </c>
      <c r="K58" s="32">
        <v>177.49166666666667</v>
      </c>
      <c r="L58" s="32">
        <v>49.361111111111114</v>
      </c>
      <c r="M58" s="32">
        <v>36.288888888888891</v>
      </c>
      <c r="N58" s="32">
        <v>8.094444444444445</v>
      </c>
      <c r="O58" s="32">
        <v>4.9777777777777779</v>
      </c>
      <c r="P58" s="32">
        <v>22.708333333333332</v>
      </c>
      <c r="Q58" s="32">
        <v>22.708333333333332</v>
      </c>
      <c r="R58" s="32">
        <v>0</v>
      </c>
      <c r="S58" s="32">
        <v>118.49444444444444</v>
      </c>
      <c r="T58" s="32">
        <v>118.49444444444444</v>
      </c>
      <c r="U58" s="32">
        <v>0</v>
      </c>
      <c r="V58" s="32">
        <v>0</v>
      </c>
      <c r="W58" s="32">
        <v>4.1083333333333334</v>
      </c>
      <c r="X58" s="32">
        <v>0</v>
      </c>
      <c r="Y58" s="32">
        <v>0</v>
      </c>
      <c r="Z58" s="32">
        <v>0</v>
      </c>
      <c r="AA58" s="32">
        <v>0</v>
      </c>
      <c r="AB58" s="32">
        <v>0</v>
      </c>
      <c r="AC58" s="32">
        <v>4.1083333333333334</v>
      </c>
      <c r="AD58" s="32">
        <v>0</v>
      </c>
      <c r="AE58" s="32">
        <v>0</v>
      </c>
      <c r="AF58" t="s">
        <v>136</v>
      </c>
      <c r="AG58">
        <v>1</v>
      </c>
      <c r="AH58"/>
    </row>
    <row r="59" spans="1:34" x14ac:dyDescent="0.25">
      <c r="A59" t="s">
        <v>517</v>
      </c>
      <c r="B59" t="s">
        <v>335</v>
      </c>
      <c r="C59" t="s">
        <v>482</v>
      </c>
      <c r="D59" t="s">
        <v>509</v>
      </c>
      <c r="E59" s="32">
        <v>52.31111111111111</v>
      </c>
      <c r="F59" s="32">
        <v>3.6675339847068815</v>
      </c>
      <c r="G59" s="32">
        <v>3.3721856414613423</v>
      </c>
      <c r="H59" s="32">
        <v>0.91657816482582832</v>
      </c>
      <c r="I59" s="32">
        <v>0.62122982158028883</v>
      </c>
      <c r="J59" s="32">
        <v>191.85277777777776</v>
      </c>
      <c r="K59" s="32">
        <v>176.40277777777777</v>
      </c>
      <c r="L59" s="32">
        <v>47.947222222222216</v>
      </c>
      <c r="M59" s="32">
        <v>32.49722222222222</v>
      </c>
      <c r="N59" s="32">
        <v>9.8194444444444446</v>
      </c>
      <c r="O59" s="32">
        <v>5.6305555555555555</v>
      </c>
      <c r="P59" s="32">
        <v>34.588888888888889</v>
      </c>
      <c r="Q59" s="32">
        <v>34.588888888888889</v>
      </c>
      <c r="R59" s="32">
        <v>0</v>
      </c>
      <c r="S59" s="32">
        <v>109.31666666666666</v>
      </c>
      <c r="T59" s="32">
        <v>109.31666666666666</v>
      </c>
      <c r="U59" s="32">
        <v>0</v>
      </c>
      <c r="V59" s="32">
        <v>0</v>
      </c>
      <c r="W59" s="32">
        <v>0</v>
      </c>
      <c r="X59" s="32">
        <v>0</v>
      </c>
      <c r="Y59" s="32">
        <v>0</v>
      </c>
      <c r="Z59" s="32">
        <v>0</v>
      </c>
      <c r="AA59" s="32">
        <v>0</v>
      </c>
      <c r="AB59" s="32">
        <v>0</v>
      </c>
      <c r="AC59" s="32">
        <v>0</v>
      </c>
      <c r="AD59" s="32">
        <v>0</v>
      </c>
      <c r="AE59" s="32">
        <v>0</v>
      </c>
      <c r="AF59" t="s">
        <v>133</v>
      </c>
      <c r="AG59">
        <v>1</v>
      </c>
      <c r="AH59"/>
    </row>
    <row r="60" spans="1:34" x14ac:dyDescent="0.25">
      <c r="A60" t="s">
        <v>517</v>
      </c>
      <c r="B60" t="s">
        <v>384</v>
      </c>
      <c r="C60" t="s">
        <v>451</v>
      </c>
      <c r="D60" t="s">
        <v>504</v>
      </c>
      <c r="E60" s="32">
        <v>81.177777777777777</v>
      </c>
      <c r="F60" s="32">
        <v>3.7033274021352307</v>
      </c>
      <c r="G60" s="32">
        <v>3.2911319463454687</v>
      </c>
      <c r="H60" s="32">
        <v>0.69655078018067329</v>
      </c>
      <c r="I60" s="32">
        <v>0.28825622775800708</v>
      </c>
      <c r="J60" s="32">
        <v>300.62788888888883</v>
      </c>
      <c r="K60" s="32">
        <v>267.16677777777772</v>
      </c>
      <c r="L60" s="32">
        <v>56.544444444444437</v>
      </c>
      <c r="M60" s="32">
        <v>23.4</v>
      </c>
      <c r="N60" s="32">
        <v>29.505555555555556</v>
      </c>
      <c r="O60" s="32">
        <v>3.6388888888888888</v>
      </c>
      <c r="P60" s="32">
        <v>57.905555555555559</v>
      </c>
      <c r="Q60" s="32">
        <v>57.588888888888889</v>
      </c>
      <c r="R60" s="32">
        <v>0.31666666666666665</v>
      </c>
      <c r="S60" s="32">
        <v>186.17788888888887</v>
      </c>
      <c r="T60" s="32">
        <v>185.91122222222219</v>
      </c>
      <c r="U60" s="32">
        <v>0.26666666666666666</v>
      </c>
      <c r="V60" s="32">
        <v>0</v>
      </c>
      <c r="W60" s="32">
        <v>53.866777777777784</v>
      </c>
      <c r="X60" s="32">
        <v>9.166666666666666E-2</v>
      </c>
      <c r="Y60" s="32">
        <v>0</v>
      </c>
      <c r="Z60" s="32">
        <v>0</v>
      </c>
      <c r="AA60" s="32">
        <v>10.997222222222222</v>
      </c>
      <c r="AB60" s="32">
        <v>0.31666666666666665</v>
      </c>
      <c r="AC60" s="32">
        <v>42.19455555555556</v>
      </c>
      <c r="AD60" s="32">
        <v>0.26666666666666666</v>
      </c>
      <c r="AE60" s="32">
        <v>0</v>
      </c>
      <c r="AF60" t="s">
        <v>182</v>
      </c>
      <c r="AG60">
        <v>1</v>
      </c>
      <c r="AH60"/>
    </row>
    <row r="61" spans="1:34" x14ac:dyDescent="0.25">
      <c r="A61" t="s">
        <v>517</v>
      </c>
      <c r="B61" t="s">
        <v>204</v>
      </c>
      <c r="C61" t="s">
        <v>415</v>
      </c>
      <c r="D61" t="s">
        <v>504</v>
      </c>
      <c r="E61" s="32">
        <v>109.61111111111111</v>
      </c>
      <c r="F61" s="32">
        <v>3.5370957932083127</v>
      </c>
      <c r="G61" s="32">
        <v>3.126933603649265</v>
      </c>
      <c r="H61" s="32">
        <v>0.36191079574252405</v>
      </c>
      <c r="I61" s="32">
        <v>2.6355803345159651E-3</v>
      </c>
      <c r="J61" s="32">
        <v>387.70500000000004</v>
      </c>
      <c r="K61" s="32">
        <v>342.74666666666667</v>
      </c>
      <c r="L61" s="32">
        <v>39.669444444444444</v>
      </c>
      <c r="M61" s="32">
        <v>0.28888888888888886</v>
      </c>
      <c r="N61" s="32">
        <v>31.927777777777777</v>
      </c>
      <c r="O61" s="32">
        <v>7.4527777777777775</v>
      </c>
      <c r="P61" s="32">
        <v>101.81944444444444</v>
      </c>
      <c r="Q61" s="32">
        <v>96.24166666666666</v>
      </c>
      <c r="R61" s="32">
        <v>5.5777777777777775</v>
      </c>
      <c r="S61" s="32">
        <v>246.21611111111113</v>
      </c>
      <c r="T61" s="32">
        <v>246.21611111111113</v>
      </c>
      <c r="U61" s="32">
        <v>0</v>
      </c>
      <c r="V61" s="32">
        <v>0</v>
      </c>
      <c r="W61" s="32">
        <v>44.635555555555555</v>
      </c>
      <c r="X61" s="32">
        <v>0</v>
      </c>
      <c r="Y61" s="32">
        <v>1.6083333333333334</v>
      </c>
      <c r="Z61" s="32">
        <v>0</v>
      </c>
      <c r="AA61" s="32">
        <v>0.76944444444444449</v>
      </c>
      <c r="AB61" s="32">
        <v>0</v>
      </c>
      <c r="AC61" s="32">
        <v>42.257777777777775</v>
      </c>
      <c r="AD61" s="32">
        <v>0</v>
      </c>
      <c r="AE61" s="32">
        <v>0</v>
      </c>
      <c r="AF61" t="s">
        <v>2</v>
      </c>
      <c r="AG61">
        <v>1</v>
      </c>
      <c r="AH61"/>
    </row>
    <row r="62" spans="1:34" x14ac:dyDescent="0.25">
      <c r="A62" t="s">
        <v>517</v>
      </c>
      <c r="B62" t="s">
        <v>347</v>
      </c>
      <c r="C62" t="s">
        <v>440</v>
      </c>
      <c r="D62" t="s">
        <v>505</v>
      </c>
      <c r="E62" s="32">
        <v>54.7</v>
      </c>
      <c r="F62" s="32">
        <v>4.0430530164533813</v>
      </c>
      <c r="G62" s="32">
        <v>3.8557343083485676</v>
      </c>
      <c r="H62" s="32">
        <v>0.79609384521633131</v>
      </c>
      <c r="I62" s="32">
        <v>0.61246597603087538</v>
      </c>
      <c r="J62" s="32">
        <v>221.15499999999997</v>
      </c>
      <c r="K62" s="32">
        <v>210.90866666666665</v>
      </c>
      <c r="L62" s="32">
        <v>43.546333333333322</v>
      </c>
      <c r="M62" s="32">
        <v>33.501888888888885</v>
      </c>
      <c r="N62" s="32">
        <v>5.0666666666666664</v>
      </c>
      <c r="O62" s="32">
        <v>4.9777777777777779</v>
      </c>
      <c r="P62" s="32">
        <v>43.999999999999986</v>
      </c>
      <c r="Q62" s="32">
        <v>43.798111111111098</v>
      </c>
      <c r="R62" s="32">
        <v>0.2018888888888889</v>
      </c>
      <c r="S62" s="32">
        <v>133.60866666666666</v>
      </c>
      <c r="T62" s="32">
        <v>90.948555555555558</v>
      </c>
      <c r="U62" s="32">
        <v>0</v>
      </c>
      <c r="V62" s="32">
        <v>42.660111111111114</v>
      </c>
      <c r="W62" s="32">
        <v>49.942222222222227</v>
      </c>
      <c r="X62" s="32">
        <v>2.5447777777777776</v>
      </c>
      <c r="Y62" s="32">
        <v>0</v>
      </c>
      <c r="Z62" s="32">
        <v>0</v>
      </c>
      <c r="AA62" s="32">
        <v>1.8416666666666666</v>
      </c>
      <c r="AB62" s="32">
        <v>0</v>
      </c>
      <c r="AC62" s="32">
        <v>45.555777777777784</v>
      </c>
      <c r="AD62" s="32">
        <v>0</v>
      </c>
      <c r="AE62" s="32">
        <v>0</v>
      </c>
      <c r="AF62" t="s">
        <v>145</v>
      </c>
      <c r="AG62">
        <v>1</v>
      </c>
      <c r="AH62"/>
    </row>
    <row r="63" spans="1:34" x14ac:dyDescent="0.25">
      <c r="A63" t="s">
        <v>517</v>
      </c>
      <c r="B63" t="s">
        <v>390</v>
      </c>
      <c r="C63" t="s">
        <v>498</v>
      </c>
      <c r="D63" t="s">
        <v>507</v>
      </c>
      <c r="E63" s="32">
        <v>129.36666666666667</v>
      </c>
      <c r="F63" s="32">
        <v>4.0012531134587306</v>
      </c>
      <c r="G63" s="32">
        <v>3.8316232929657303</v>
      </c>
      <c r="H63" s="32">
        <v>0.6966297346044833</v>
      </c>
      <c r="I63" s="32">
        <v>0.52699991411148328</v>
      </c>
      <c r="J63" s="32">
        <v>517.62877777777783</v>
      </c>
      <c r="K63" s="32">
        <v>495.68433333333337</v>
      </c>
      <c r="L63" s="32">
        <v>90.120666666666665</v>
      </c>
      <c r="M63" s="32">
        <v>68.176222222222222</v>
      </c>
      <c r="N63" s="32">
        <v>16.269444444444446</v>
      </c>
      <c r="O63" s="32">
        <v>5.6749999999999998</v>
      </c>
      <c r="P63" s="32">
        <v>114.86488888888888</v>
      </c>
      <c r="Q63" s="32">
        <v>114.86488888888888</v>
      </c>
      <c r="R63" s="32">
        <v>0</v>
      </c>
      <c r="S63" s="32">
        <v>312.64322222222228</v>
      </c>
      <c r="T63" s="32">
        <v>312.64322222222228</v>
      </c>
      <c r="U63" s="32">
        <v>0</v>
      </c>
      <c r="V63" s="32">
        <v>0</v>
      </c>
      <c r="W63" s="32">
        <v>0.66666666666666663</v>
      </c>
      <c r="X63" s="32">
        <v>0</v>
      </c>
      <c r="Y63" s="32">
        <v>0.66666666666666663</v>
      </c>
      <c r="Z63" s="32">
        <v>0</v>
      </c>
      <c r="AA63" s="32">
        <v>0</v>
      </c>
      <c r="AB63" s="32">
        <v>0</v>
      </c>
      <c r="AC63" s="32">
        <v>0</v>
      </c>
      <c r="AD63" s="32">
        <v>0</v>
      </c>
      <c r="AE63" s="32">
        <v>0</v>
      </c>
      <c r="AF63" t="s">
        <v>188</v>
      </c>
      <c r="AG63">
        <v>1</v>
      </c>
      <c r="AH63"/>
    </row>
    <row r="64" spans="1:34" x14ac:dyDescent="0.25">
      <c r="A64" t="s">
        <v>517</v>
      </c>
      <c r="B64" t="s">
        <v>275</v>
      </c>
      <c r="C64" t="s">
        <v>464</v>
      </c>
      <c r="D64" t="s">
        <v>507</v>
      </c>
      <c r="E64" s="32">
        <v>77.033333333333331</v>
      </c>
      <c r="F64" s="32">
        <v>3.623178998990336</v>
      </c>
      <c r="G64" s="32">
        <v>3.5599668253281407</v>
      </c>
      <c r="H64" s="32">
        <v>0.62876821001009675</v>
      </c>
      <c r="I64" s="32">
        <v>0.56555603634790141</v>
      </c>
      <c r="J64" s="32">
        <v>279.10555555555555</v>
      </c>
      <c r="K64" s="32">
        <v>274.23611111111109</v>
      </c>
      <c r="L64" s="32">
        <v>48.436111111111117</v>
      </c>
      <c r="M64" s="32">
        <v>43.56666666666667</v>
      </c>
      <c r="N64" s="32">
        <v>0.25833333333333336</v>
      </c>
      <c r="O64" s="32">
        <v>4.6111111111111107</v>
      </c>
      <c r="P64" s="32">
        <v>71.75</v>
      </c>
      <c r="Q64" s="32">
        <v>71.75</v>
      </c>
      <c r="R64" s="32">
        <v>0</v>
      </c>
      <c r="S64" s="32">
        <v>158.91944444444445</v>
      </c>
      <c r="T64" s="32">
        <v>158.91944444444445</v>
      </c>
      <c r="U64" s="32">
        <v>0</v>
      </c>
      <c r="V64" s="32">
        <v>0</v>
      </c>
      <c r="W64" s="32">
        <v>13.072222222222223</v>
      </c>
      <c r="X64" s="32">
        <v>0.80833333333333335</v>
      </c>
      <c r="Y64" s="32">
        <v>0.16666666666666666</v>
      </c>
      <c r="Z64" s="32">
        <v>0</v>
      </c>
      <c r="AA64" s="32">
        <v>6.8527777777777779</v>
      </c>
      <c r="AB64" s="32">
        <v>0</v>
      </c>
      <c r="AC64" s="32">
        <v>5.2444444444444445</v>
      </c>
      <c r="AD64" s="32">
        <v>0</v>
      </c>
      <c r="AE64" s="32">
        <v>0</v>
      </c>
      <c r="AF64" t="s">
        <v>73</v>
      </c>
      <c r="AG64">
        <v>1</v>
      </c>
      <c r="AH64"/>
    </row>
    <row r="65" spans="1:34" x14ac:dyDescent="0.25">
      <c r="A65" t="s">
        <v>517</v>
      </c>
      <c r="B65" t="s">
        <v>389</v>
      </c>
      <c r="C65" t="s">
        <v>422</v>
      </c>
      <c r="D65" t="s">
        <v>503</v>
      </c>
      <c r="E65" s="32">
        <v>31.233333333333334</v>
      </c>
      <c r="F65" s="32">
        <v>5.4198754891497698</v>
      </c>
      <c r="G65" s="32">
        <v>4.7249804340092494</v>
      </c>
      <c r="H65" s="32">
        <v>1.5704517965136966</v>
      </c>
      <c r="I65" s="32">
        <v>1.0995339736748491</v>
      </c>
      <c r="J65" s="32">
        <v>169.28077777777781</v>
      </c>
      <c r="K65" s="32">
        <v>147.5768888888889</v>
      </c>
      <c r="L65" s="32">
        <v>49.050444444444459</v>
      </c>
      <c r="M65" s="32">
        <v>34.342111111111123</v>
      </c>
      <c r="N65" s="32">
        <v>9.9583333333333339</v>
      </c>
      <c r="O65" s="32">
        <v>4.75</v>
      </c>
      <c r="P65" s="32">
        <v>33.058</v>
      </c>
      <c r="Q65" s="32">
        <v>26.062444444444445</v>
      </c>
      <c r="R65" s="32">
        <v>6.9955555555555557</v>
      </c>
      <c r="S65" s="32">
        <v>87.172333333333341</v>
      </c>
      <c r="T65" s="32">
        <v>87.172333333333341</v>
      </c>
      <c r="U65" s="32">
        <v>0</v>
      </c>
      <c r="V65" s="32">
        <v>0</v>
      </c>
      <c r="W65" s="32">
        <v>2.2392222222222222</v>
      </c>
      <c r="X65" s="32">
        <v>0</v>
      </c>
      <c r="Y65" s="32">
        <v>0</v>
      </c>
      <c r="Z65" s="32">
        <v>0</v>
      </c>
      <c r="AA65" s="32">
        <v>8.8888888888888892E-2</v>
      </c>
      <c r="AB65" s="32">
        <v>2.1503333333333332</v>
      </c>
      <c r="AC65" s="32">
        <v>0</v>
      </c>
      <c r="AD65" s="32">
        <v>0</v>
      </c>
      <c r="AE65" s="32">
        <v>0</v>
      </c>
      <c r="AF65" t="s">
        <v>187</v>
      </c>
      <c r="AG65">
        <v>1</v>
      </c>
      <c r="AH65"/>
    </row>
    <row r="66" spans="1:34" x14ac:dyDescent="0.25">
      <c r="A66" t="s">
        <v>517</v>
      </c>
      <c r="B66" t="s">
        <v>279</v>
      </c>
      <c r="C66" t="s">
        <v>452</v>
      </c>
      <c r="D66" t="s">
        <v>505</v>
      </c>
      <c r="E66" s="32">
        <v>71.855555555555554</v>
      </c>
      <c r="F66" s="32">
        <v>4.1441162826658422</v>
      </c>
      <c r="G66" s="32">
        <v>3.8427400649451058</v>
      </c>
      <c r="H66" s="32">
        <v>1.3715787845987322</v>
      </c>
      <c r="I66" s="32">
        <v>1.0755373434359055</v>
      </c>
      <c r="J66" s="32">
        <v>297.77777777777777</v>
      </c>
      <c r="K66" s="32">
        <v>276.12222222222221</v>
      </c>
      <c r="L66" s="32">
        <v>98.555555555555557</v>
      </c>
      <c r="M66" s="32">
        <v>77.283333333333331</v>
      </c>
      <c r="N66" s="32">
        <v>17.18888888888889</v>
      </c>
      <c r="O66" s="32">
        <v>4.083333333333333</v>
      </c>
      <c r="P66" s="32">
        <v>40.916666666666664</v>
      </c>
      <c r="Q66" s="32">
        <v>40.533333333333331</v>
      </c>
      <c r="R66" s="32">
        <v>0.38333333333333336</v>
      </c>
      <c r="S66" s="32">
        <v>158.30555555555554</v>
      </c>
      <c r="T66" s="32">
        <v>158.30555555555554</v>
      </c>
      <c r="U66" s="32">
        <v>0</v>
      </c>
      <c r="V66" s="32">
        <v>0</v>
      </c>
      <c r="W66" s="32">
        <v>13.302777777777779</v>
      </c>
      <c r="X66" s="32">
        <v>0.13333333333333333</v>
      </c>
      <c r="Y66" s="32">
        <v>2.8472222222222223</v>
      </c>
      <c r="Z66" s="32">
        <v>0</v>
      </c>
      <c r="AA66" s="32">
        <v>10.322222222222223</v>
      </c>
      <c r="AB66" s="32">
        <v>0</v>
      </c>
      <c r="AC66" s="32">
        <v>0</v>
      </c>
      <c r="AD66" s="32">
        <v>0</v>
      </c>
      <c r="AE66" s="32">
        <v>0</v>
      </c>
      <c r="AF66" t="s">
        <v>77</v>
      </c>
      <c r="AG66">
        <v>1</v>
      </c>
      <c r="AH66"/>
    </row>
    <row r="67" spans="1:34" x14ac:dyDescent="0.25">
      <c r="A67" t="s">
        <v>517</v>
      </c>
      <c r="B67" t="s">
        <v>313</v>
      </c>
      <c r="C67" t="s">
        <v>476</v>
      </c>
      <c r="D67" t="s">
        <v>506</v>
      </c>
      <c r="E67" s="32">
        <v>37.233333333333334</v>
      </c>
      <c r="F67" s="32">
        <v>4.8007967770814686</v>
      </c>
      <c r="G67" s="32">
        <v>4.4025514771709942</v>
      </c>
      <c r="H67" s="32">
        <v>1.6204177857356012</v>
      </c>
      <c r="I67" s="32">
        <v>1.2221724858251268</v>
      </c>
      <c r="J67" s="32">
        <v>178.74966666666668</v>
      </c>
      <c r="K67" s="32">
        <v>163.92166666666668</v>
      </c>
      <c r="L67" s="32">
        <v>60.333555555555556</v>
      </c>
      <c r="M67" s="32">
        <v>45.505555555555553</v>
      </c>
      <c r="N67" s="32">
        <v>9.4946666666666673</v>
      </c>
      <c r="O67" s="32">
        <v>5.333333333333333</v>
      </c>
      <c r="P67" s="32">
        <v>14.783333333333335</v>
      </c>
      <c r="Q67" s="32">
        <v>14.783333333333335</v>
      </c>
      <c r="R67" s="32">
        <v>0</v>
      </c>
      <c r="S67" s="32">
        <v>103.63277777777779</v>
      </c>
      <c r="T67" s="32">
        <v>103.63277777777779</v>
      </c>
      <c r="U67" s="32">
        <v>0</v>
      </c>
      <c r="V67" s="32">
        <v>0</v>
      </c>
      <c r="W67" s="32">
        <v>4.2694444444444439</v>
      </c>
      <c r="X67" s="32">
        <v>0.47499999999999998</v>
      </c>
      <c r="Y67" s="32">
        <v>0</v>
      </c>
      <c r="Z67" s="32">
        <v>0</v>
      </c>
      <c r="AA67" s="32">
        <v>2.2944444444444443</v>
      </c>
      <c r="AB67" s="32">
        <v>0</v>
      </c>
      <c r="AC67" s="32">
        <v>1.5</v>
      </c>
      <c r="AD67" s="32">
        <v>0</v>
      </c>
      <c r="AE67" s="32">
        <v>0</v>
      </c>
      <c r="AF67" t="s">
        <v>111</v>
      </c>
      <c r="AG67">
        <v>1</v>
      </c>
      <c r="AH67"/>
    </row>
    <row r="68" spans="1:34" x14ac:dyDescent="0.25">
      <c r="A68" t="s">
        <v>517</v>
      </c>
      <c r="B68" t="s">
        <v>317</v>
      </c>
      <c r="C68" t="s">
        <v>477</v>
      </c>
      <c r="D68" t="s">
        <v>510</v>
      </c>
      <c r="E68" s="32">
        <v>151.72222222222223</v>
      </c>
      <c r="F68" s="32">
        <v>2.663731233980227</v>
      </c>
      <c r="G68" s="32">
        <v>2.3132552178689125</v>
      </c>
      <c r="H68" s="32">
        <v>0.39119370194068104</v>
      </c>
      <c r="I68" s="32">
        <v>4.071768582936653E-2</v>
      </c>
      <c r="J68" s="32">
        <v>404.14722222222224</v>
      </c>
      <c r="K68" s="32">
        <v>350.97222222222223</v>
      </c>
      <c r="L68" s="32">
        <v>59.352777777777774</v>
      </c>
      <c r="M68" s="32">
        <v>6.177777777777778</v>
      </c>
      <c r="N68" s="32">
        <v>47.55833333333333</v>
      </c>
      <c r="O68" s="32">
        <v>5.6166666666666663</v>
      </c>
      <c r="P68" s="32">
        <v>130.17777777777778</v>
      </c>
      <c r="Q68" s="32">
        <v>130.17777777777778</v>
      </c>
      <c r="R68" s="32">
        <v>0</v>
      </c>
      <c r="S68" s="32">
        <v>214.61666666666667</v>
      </c>
      <c r="T68" s="32">
        <v>214.61666666666667</v>
      </c>
      <c r="U68" s="32">
        <v>0</v>
      </c>
      <c r="V68" s="32">
        <v>0</v>
      </c>
      <c r="W68" s="32">
        <v>0</v>
      </c>
      <c r="X68" s="32">
        <v>0</v>
      </c>
      <c r="Y68" s="32">
        <v>0</v>
      </c>
      <c r="Z68" s="32">
        <v>0</v>
      </c>
      <c r="AA68" s="32">
        <v>0</v>
      </c>
      <c r="AB68" s="32">
        <v>0</v>
      </c>
      <c r="AC68" s="32">
        <v>0</v>
      </c>
      <c r="AD68" s="32">
        <v>0</v>
      </c>
      <c r="AE68" s="32">
        <v>0</v>
      </c>
      <c r="AF68" t="s">
        <v>115</v>
      </c>
      <c r="AG68">
        <v>1</v>
      </c>
      <c r="AH68"/>
    </row>
    <row r="69" spans="1:34" x14ac:dyDescent="0.25">
      <c r="A69" t="s">
        <v>517</v>
      </c>
      <c r="B69" t="s">
        <v>346</v>
      </c>
      <c r="C69" t="s">
        <v>487</v>
      </c>
      <c r="D69" t="s">
        <v>505</v>
      </c>
      <c r="E69" s="32">
        <v>22.322222222222223</v>
      </c>
      <c r="F69" s="32">
        <v>5.3381533101045298</v>
      </c>
      <c r="G69" s="32">
        <v>4.7639870582379285</v>
      </c>
      <c r="H69" s="32">
        <v>1.8729965156794424</v>
      </c>
      <c r="I69" s="32">
        <v>1.2988302638128422</v>
      </c>
      <c r="J69" s="32">
        <v>119.15944444444445</v>
      </c>
      <c r="K69" s="32">
        <v>106.34277777777777</v>
      </c>
      <c r="L69" s="32">
        <v>41.809444444444445</v>
      </c>
      <c r="M69" s="32">
        <v>28.992777777777778</v>
      </c>
      <c r="N69" s="32">
        <v>6.447222222222222</v>
      </c>
      <c r="O69" s="32">
        <v>6.3694444444444445</v>
      </c>
      <c r="P69" s="32">
        <v>19.427777777777777</v>
      </c>
      <c r="Q69" s="32">
        <v>19.427777777777777</v>
      </c>
      <c r="R69" s="32">
        <v>0</v>
      </c>
      <c r="S69" s="32">
        <v>57.922222222222224</v>
      </c>
      <c r="T69" s="32">
        <v>57.922222222222224</v>
      </c>
      <c r="U69" s="32">
        <v>0</v>
      </c>
      <c r="V69" s="32">
        <v>0</v>
      </c>
      <c r="W69" s="32">
        <v>10.103888888888889</v>
      </c>
      <c r="X69" s="32">
        <v>3.3511111111111114</v>
      </c>
      <c r="Y69" s="32">
        <v>0</v>
      </c>
      <c r="Z69" s="32">
        <v>0</v>
      </c>
      <c r="AA69" s="32">
        <v>6.7527777777777782</v>
      </c>
      <c r="AB69" s="32">
        <v>0</v>
      </c>
      <c r="AC69" s="32">
        <v>0</v>
      </c>
      <c r="AD69" s="32">
        <v>0</v>
      </c>
      <c r="AE69" s="32">
        <v>0</v>
      </c>
      <c r="AF69" t="s">
        <v>144</v>
      </c>
      <c r="AG69">
        <v>1</v>
      </c>
      <c r="AH69"/>
    </row>
    <row r="70" spans="1:34" x14ac:dyDescent="0.25">
      <c r="A70" t="s">
        <v>517</v>
      </c>
      <c r="B70" t="s">
        <v>290</v>
      </c>
      <c r="C70" t="s">
        <v>466</v>
      </c>
      <c r="D70" t="s">
        <v>508</v>
      </c>
      <c r="E70" s="32">
        <v>89.87777777777778</v>
      </c>
      <c r="F70" s="32">
        <v>4.4722400791197918</v>
      </c>
      <c r="G70" s="32">
        <v>4.1580479663740872</v>
      </c>
      <c r="H70" s="32">
        <v>0.96985288663617231</v>
      </c>
      <c r="I70" s="32">
        <v>0.6556607738904684</v>
      </c>
      <c r="J70" s="32">
        <v>401.95499999999993</v>
      </c>
      <c r="K70" s="32">
        <v>373.71611111111105</v>
      </c>
      <c r="L70" s="32">
        <v>87.168222222222198</v>
      </c>
      <c r="M70" s="32">
        <v>58.929333333333318</v>
      </c>
      <c r="N70" s="32">
        <v>22.816666666666666</v>
      </c>
      <c r="O70" s="32">
        <v>5.4222222222222225</v>
      </c>
      <c r="P70" s="32">
        <v>73.047555555555562</v>
      </c>
      <c r="Q70" s="32">
        <v>73.047555555555562</v>
      </c>
      <c r="R70" s="32">
        <v>0</v>
      </c>
      <c r="S70" s="32">
        <v>241.73922222222217</v>
      </c>
      <c r="T70" s="32">
        <v>241.73922222222217</v>
      </c>
      <c r="U70" s="32">
        <v>0</v>
      </c>
      <c r="V70" s="32">
        <v>0</v>
      </c>
      <c r="W70" s="32">
        <v>0</v>
      </c>
      <c r="X70" s="32">
        <v>0</v>
      </c>
      <c r="Y70" s="32">
        <v>0</v>
      </c>
      <c r="Z70" s="32">
        <v>0</v>
      </c>
      <c r="AA70" s="32">
        <v>0</v>
      </c>
      <c r="AB70" s="32">
        <v>0</v>
      </c>
      <c r="AC70" s="32">
        <v>0</v>
      </c>
      <c r="AD70" s="32">
        <v>0</v>
      </c>
      <c r="AE70" s="32">
        <v>0</v>
      </c>
      <c r="AF70" t="s">
        <v>88</v>
      </c>
      <c r="AG70">
        <v>1</v>
      </c>
      <c r="AH70"/>
    </row>
    <row r="71" spans="1:34" x14ac:dyDescent="0.25">
      <c r="A71" t="s">
        <v>517</v>
      </c>
      <c r="B71" t="s">
        <v>215</v>
      </c>
      <c r="C71" t="s">
        <v>418</v>
      </c>
      <c r="D71" t="s">
        <v>503</v>
      </c>
      <c r="E71" s="32">
        <v>44.93333333333333</v>
      </c>
      <c r="F71" s="32">
        <v>4.9729846686449068</v>
      </c>
      <c r="G71" s="32">
        <v>4.55087784371909</v>
      </c>
      <c r="H71" s="32">
        <v>1.0175568743818002</v>
      </c>
      <c r="I71" s="32">
        <v>0.69120919881305642</v>
      </c>
      <c r="J71" s="32">
        <v>223.45277777777778</v>
      </c>
      <c r="K71" s="32">
        <v>204.48611111111109</v>
      </c>
      <c r="L71" s="32">
        <v>45.722222222222221</v>
      </c>
      <c r="M71" s="32">
        <v>31.058333333333334</v>
      </c>
      <c r="N71" s="32">
        <v>8.35</v>
      </c>
      <c r="O71" s="32">
        <v>6.3138888888888891</v>
      </c>
      <c r="P71" s="32">
        <v>48.80833333333333</v>
      </c>
      <c r="Q71" s="32">
        <v>44.505555555555553</v>
      </c>
      <c r="R71" s="32">
        <v>4.302777777777778</v>
      </c>
      <c r="S71" s="32">
        <v>128.92222222222222</v>
      </c>
      <c r="T71" s="32">
        <v>128.92222222222222</v>
      </c>
      <c r="U71" s="32">
        <v>0</v>
      </c>
      <c r="V71" s="32">
        <v>0</v>
      </c>
      <c r="W71" s="32">
        <v>0</v>
      </c>
      <c r="X71" s="32">
        <v>0</v>
      </c>
      <c r="Y71" s="32">
        <v>0</v>
      </c>
      <c r="Z71" s="32">
        <v>0</v>
      </c>
      <c r="AA71" s="32">
        <v>0</v>
      </c>
      <c r="AB71" s="32">
        <v>0</v>
      </c>
      <c r="AC71" s="32">
        <v>0</v>
      </c>
      <c r="AD71" s="32">
        <v>0</v>
      </c>
      <c r="AE71" s="32">
        <v>0</v>
      </c>
      <c r="AF71" t="s">
        <v>13</v>
      </c>
      <c r="AG71">
        <v>1</v>
      </c>
      <c r="AH71"/>
    </row>
    <row r="72" spans="1:34" x14ac:dyDescent="0.25">
      <c r="A72" t="s">
        <v>517</v>
      </c>
      <c r="B72" t="s">
        <v>239</v>
      </c>
      <c r="C72" t="s">
        <v>439</v>
      </c>
      <c r="D72" t="s">
        <v>510</v>
      </c>
      <c r="E72" s="32">
        <v>102.72222222222223</v>
      </c>
      <c r="F72" s="32">
        <v>3.1195846403461331</v>
      </c>
      <c r="G72" s="32">
        <v>2.9044607896160084</v>
      </c>
      <c r="H72" s="32">
        <v>0.6294515954570038</v>
      </c>
      <c r="I72" s="32">
        <v>0.41876257436452136</v>
      </c>
      <c r="J72" s="32">
        <v>320.45066666666668</v>
      </c>
      <c r="K72" s="32">
        <v>298.35266666666666</v>
      </c>
      <c r="L72" s="32">
        <v>64.658666666666676</v>
      </c>
      <c r="M72" s="32">
        <v>43.016222222222225</v>
      </c>
      <c r="N72" s="32">
        <v>16.842444444444446</v>
      </c>
      <c r="O72" s="32">
        <v>4.8</v>
      </c>
      <c r="P72" s="32">
        <v>79.958333333333343</v>
      </c>
      <c r="Q72" s="32">
        <v>79.502777777777794</v>
      </c>
      <c r="R72" s="32">
        <v>0.45555555555555555</v>
      </c>
      <c r="S72" s="32">
        <v>175.83366666666666</v>
      </c>
      <c r="T72" s="32">
        <v>171.63411111111111</v>
      </c>
      <c r="U72" s="32">
        <v>4.1995555555555564</v>
      </c>
      <c r="V72" s="32">
        <v>0</v>
      </c>
      <c r="W72" s="32">
        <v>4.6877777777777778</v>
      </c>
      <c r="X72" s="32">
        <v>0</v>
      </c>
      <c r="Y72" s="32">
        <v>0</v>
      </c>
      <c r="Z72" s="32">
        <v>0</v>
      </c>
      <c r="AA72" s="32">
        <v>8.6999999999999994E-2</v>
      </c>
      <c r="AB72" s="32">
        <v>0</v>
      </c>
      <c r="AC72" s="32">
        <v>4.6007777777777781</v>
      </c>
      <c r="AD72" s="32">
        <v>0</v>
      </c>
      <c r="AE72" s="32">
        <v>0</v>
      </c>
      <c r="AF72" t="s">
        <v>37</v>
      </c>
      <c r="AG72">
        <v>1</v>
      </c>
      <c r="AH72"/>
    </row>
    <row r="73" spans="1:34" x14ac:dyDescent="0.25">
      <c r="A73" t="s">
        <v>517</v>
      </c>
      <c r="B73" t="s">
        <v>344</v>
      </c>
      <c r="C73" t="s">
        <v>485</v>
      </c>
      <c r="D73" t="s">
        <v>504</v>
      </c>
      <c r="E73" s="32">
        <v>116.22222222222223</v>
      </c>
      <c r="F73" s="32">
        <v>2.7893279158699809</v>
      </c>
      <c r="G73" s="32">
        <v>2.3633957934990444</v>
      </c>
      <c r="H73" s="32">
        <v>0.47657743785850853</v>
      </c>
      <c r="I73" s="32">
        <v>5.0645315487571702E-2</v>
      </c>
      <c r="J73" s="32">
        <v>324.18188888888892</v>
      </c>
      <c r="K73" s="32">
        <v>274.67911111111118</v>
      </c>
      <c r="L73" s="32">
        <v>55.388888888888886</v>
      </c>
      <c r="M73" s="32">
        <v>5.8861111111111111</v>
      </c>
      <c r="N73" s="32">
        <v>43.74722222222222</v>
      </c>
      <c r="O73" s="32">
        <v>5.7555555555555555</v>
      </c>
      <c r="P73" s="32">
        <v>68.972666666666683</v>
      </c>
      <c r="Q73" s="32">
        <v>68.972666666666683</v>
      </c>
      <c r="R73" s="32">
        <v>0</v>
      </c>
      <c r="S73" s="32">
        <v>199.82033333333337</v>
      </c>
      <c r="T73" s="32">
        <v>199.82033333333337</v>
      </c>
      <c r="U73" s="32">
        <v>0</v>
      </c>
      <c r="V73" s="32">
        <v>0</v>
      </c>
      <c r="W73" s="32">
        <v>7.2722222222222221</v>
      </c>
      <c r="X73" s="32">
        <v>0.12777777777777777</v>
      </c>
      <c r="Y73" s="32">
        <v>0.375</v>
      </c>
      <c r="Z73" s="32">
        <v>0</v>
      </c>
      <c r="AA73" s="32">
        <v>6.7694444444444448</v>
      </c>
      <c r="AB73" s="32">
        <v>0</v>
      </c>
      <c r="AC73" s="32">
        <v>0</v>
      </c>
      <c r="AD73" s="32">
        <v>0</v>
      </c>
      <c r="AE73" s="32">
        <v>0</v>
      </c>
      <c r="AF73" t="s">
        <v>142</v>
      </c>
      <c r="AG73">
        <v>1</v>
      </c>
      <c r="AH73"/>
    </row>
    <row r="74" spans="1:34" x14ac:dyDescent="0.25">
      <c r="A74" t="s">
        <v>517</v>
      </c>
      <c r="B74" t="s">
        <v>350</v>
      </c>
      <c r="C74" t="s">
        <v>420</v>
      </c>
      <c r="D74" t="s">
        <v>503</v>
      </c>
      <c r="E74" s="32">
        <v>97.111111111111114</v>
      </c>
      <c r="F74" s="32">
        <v>2.9348112128146453</v>
      </c>
      <c r="G74" s="32">
        <v>2.7773169336384438</v>
      </c>
      <c r="H74" s="32">
        <v>0.36052631578947369</v>
      </c>
      <c r="I74" s="32">
        <v>0.25583524027459953</v>
      </c>
      <c r="J74" s="32">
        <v>285.00277777777779</v>
      </c>
      <c r="K74" s="32">
        <v>269.70833333333331</v>
      </c>
      <c r="L74" s="32">
        <v>35.011111111111113</v>
      </c>
      <c r="M74" s="32">
        <v>24.844444444444445</v>
      </c>
      <c r="N74" s="32">
        <v>4.9444444444444446</v>
      </c>
      <c r="O74" s="32">
        <v>5.2222222222222223</v>
      </c>
      <c r="P74" s="32">
        <v>66.363888888888894</v>
      </c>
      <c r="Q74" s="32">
        <v>61.236111111111114</v>
      </c>
      <c r="R74" s="32">
        <v>5.1277777777777782</v>
      </c>
      <c r="S74" s="32">
        <v>183.62777777777777</v>
      </c>
      <c r="T74" s="32">
        <v>183.62777777777777</v>
      </c>
      <c r="U74" s="32">
        <v>0</v>
      </c>
      <c r="V74" s="32">
        <v>0</v>
      </c>
      <c r="W74" s="32">
        <v>0</v>
      </c>
      <c r="X74" s="32">
        <v>0</v>
      </c>
      <c r="Y74" s="32">
        <v>0</v>
      </c>
      <c r="Z74" s="32">
        <v>0</v>
      </c>
      <c r="AA74" s="32">
        <v>0</v>
      </c>
      <c r="AB74" s="32">
        <v>0</v>
      </c>
      <c r="AC74" s="32">
        <v>0</v>
      </c>
      <c r="AD74" s="32">
        <v>0</v>
      </c>
      <c r="AE74" s="32">
        <v>0</v>
      </c>
      <c r="AF74" t="s">
        <v>148</v>
      </c>
      <c r="AG74">
        <v>1</v>
      </c>
      <c r="AH74"/>
    </row>
    <row r="75" spans="1:34" x14ac:dyDescent="0.25">
      <c r="A75" t="s">
        <v>517</v>
      </c>
      <c r="B75" t="s">
        <v>246</v>
      </c>
      <c r="C75" t="s">
        <v>446</v>
      </c>
      <c r="D75" t="s">
        <v>509</v>
      </c>
      <c r="E75" s="32">
        <v>70.511111111111106</v>
      </c>
      <c r="F75" s="32">
        <v>3.8010463283958398</v>
      </c>
      <c r="G75" s="32">
        <v>3.5058367475575167</v>
      </c>
      <c r="H75" s="32">
        <v>0.81393003466750713</v>
      </c>
      <c r="I75" s="32">
        <v>0.51872045382918375</v>
      </c>
      <c r="J75" s="32">
        <v>268.01599999999996</v>
      </c>
      <c r="K75" s="32">
        <v>247.20044444444443</v>
      </c>
      <c r="L75" s="32">
        <v>57.391111111111108</v>
      </c>
      <c r="M75" s="32">
        <v>36.575555555555553</v>
      </c>
      <c r="N75" s="32">
        <v>15.315555555555557</v>
      </c>
      <c r="O75" s="32">
        <v>5.5</v>
      </c>
      <c r="P75" s="32">
        <v>45.015666666666661</v>
      </c>
      <c r="Q75" s="32">
        <v>45.015666666666661</v>
      </c>
      <c r="R75" s="32">
        <v>0</v>
      </c>
      <c r="S75" s="32">
        <v>165.6092222222222</v>
      </c>
      <c r="T75" s="32">
        <v>165.6092222222222</v>
      </c>
      <c r="U75" s="32">
        <v>0</v>
      </c>
      <c r="V75" s="32">
        <v>0</v>
      </c>
      <c r="W75" s="32">
        <v>29.936777777777785</v>
      </c>
      <c r="X75" s="32">
        <v>3.7523333333333344</v>
      </c>
      <c r="Y75" s="32">
        <v>0</v>
      </c>
      <c r="Z75" s="32">
        <v>0</v>
      </c>
      <c r="AA75" s="32">
        <v>0.253</v>
      </c>
      <c r="AB75" s="32">
        <v>0</v>
      </c>
      <c r="AC75" s="32">
        <v>25.931444444444448</v>
      </c>
      <c r="AD75" s="32">
        <v>0</v>
      </c>
      <c r="AE75" s="32">
        <v>0</v>
      </c>
      <c r="AF75" t="s">
        <v>44</v>
      </c>
      <c r="AG75">
        <v>1</v>
      </c>
      <c r="AH75"/>
    </row>
    <row r="76" spans="1:34" x14ac:dyDescent="0.25">
      <c r="A76" t="s">
        <v>517</v>
      </c>
      <c r="B76" t="s">
        <v>305</v>
      </c>
      <c r="C76" t="s">
        <v>424</v>
      </c>
      <c r="D76" t="s">
        <v>506</v>
      </c>
      <c r="E76" s="32">
        <v>94.955555555555549</v>
      </c>
      <c r="F76" s="32">
        <v>3.262295810905687</v>
      </c>
      <c r="G76" s="32">
        <v>2.9919061549262813</v>
      </c>
      <c r="H76" s="32">
        <v>0.57755090100631878</v>
      </c>
      <c r="I76" s="32">
        <v>0.35352796630002342</v>
      </c>
      <c r="J76" s="32">
        <v>309.77311111111112</v>
      </c>
      <c r="K76" s="32">
        <v>284.09811111111111</v>
      </c>
      <c r="L76" s="32">
        <v>54.841666666666669</v>
      </c>
      <c r="M76" s="32">
        <v>33.569444444444443</v>
      </c>
      <c r="N76" s="32">
        <v>16.261111111111113</v>
      </c>
      <c r="O76" s="32">
        <v>5.0111111111111111</v>
      </c>
      <c r="P76" s="32">
        <v>77.887666666666661</v>
      </c>
      <c r="Q76" s="32">
        <v>73.484888888888889</v>
      </c>
      <c r="R76" s="32">
        <v>4.4027777777777777</v>
      </c>
      <c r="S76" s="32">
        <v>177.04377777777779</v>
      </c>
      <c r="T76" s="32">
        <v>177.04377777777779</v>
      </c>
      <c r="U76" s="32">
        <v>0</v>
      </c>
      <c r="V76" s="32">
        <v>0</v>
      </c>
      <c r="W76" s="32">
        <v>34.029444444444437</v>
      </c>
      <c r="X76" s="32">
        <v>0.19166666666666668</v>
      </c>
      <c r="Y76" s="32">
        <v>1.0805555555555555</v>
      </c>
      <c r="Z76" s="32">
        <v>0</v>
      </c>
      <c r="AA76" s="32">
        <v>27.396222222222214</v>
      </c>
      <c r="AB76" s="32">
        <v>0.16944444444444445</v>
      </c>
      <c r="AC76" s="32">
        <v>5.1915555555555546</v>
      </c>
      <c r="AD76" s="32">
        <v>0</v>
      </c>
      <c r="AE76" s="32">
        <v>0</v>
      </c>
      <c r="AF76" t="s">
        <v>103</v>
      </c>
      <c r="AG76">
        <v>1</v>
      </c>
      <c r="AH76"/>
    </row>
    <row r="77" spans="1:34" x14ac:dyDescent="0.25">
      <c r="A77" t="s">
        <v>517</v>
      </c>
      <c r="B77" t="s">
        <v>307</v>
      </c>
      <c r="C77" t="s">
        <v>474</v>
      </c>
      <c r="D77" t="s">
        <v>504</v>
      </c>
      <c r="E77" s="32">
        <v>94.2</v>
      </c>
      <c r="F77" s="32">
        <v>3.1954175513092711</v>
      </c>
      <c r="G77" s="32">
        <v>2.7297416843595186</v>
      </c>
      <c r="H77" s="32">
        <v>0.86600613352205713</v>
      </c>
      <c r="I77" s="32">
        <v>0.52190964850200516</v>
      </c>
      <c r="J77" s="32">
        <v>301.00833333333333</v>
      </c>
      <c r="K77" s="32">
        <v>257.14166666666665</v>
      </c>
      <c r="L77" s="32">
        <v>81.577777777777783</v>
      </c>
      <c r="M77" s="32">
        <v>49.163888888888891</v>
      </c>
      <c r="N77" s="32">
        <v>29.675000000000001</v>
      </c>
      <c r="O77" s="32">
        <v>2.7388888888888889</v>
      </c>
      <c r="P77" s="32">
        <v>59.347222222222221</v>
      </c>
      <c r="Q77" s="32">
        <v>47.894444444444446</v>
      </c>
      <c r="R77" s="32">
        <v>11.452777777777778</v>
      </c>
      <c r="S77" s="32">
        <v>160.08333333333334</v>
      </c>
      <c r="T77" s="32">
        <v>160.08333333333334</v>
      </c>
      <c r="U77" s="32">
        <v>0</v>
      </c>
      <c r="V77" s="32">
        <v>0</v>
      </c>
      <c r="W77" s="32">
        <v>102.21111111111111</v>
      </c>
      <c r="X77" s="32">
        <v>33.666666666666664</v>
      </c>
      <c r="Y77" s="32">
        <v>0</v>
      </c>
      <c r="Z77" s="32">
        <v>0</v>
      </c>
      <c r="AA77" s="32">
        <v>7.9222222222222225</v>
      </c>
      <c r="AB77" s="32">
        <v>0</v>
      </c>
      <c r="AC77" s="32">
        <v>60.62222222222222</v>
      </c>
      <c r="AD77" s="32">
        <v>0</v>
      </c>
      <c r="AE77" s="32">
        <v>0</v>
      </c>
      <c r="AF77" t="s">
        <v>105</v>
      </c>
      <c r="AG77">
        <v>1</v>
      </c>
      <c r="AH77"/>
    </row>
    <row r="78" spans="1:34" x14ac:dyDescent="0.25">
      <c r="A78" t="s">
        <v>517</v>
      </c>
      <c r="B78" t="s">
        <v>207</v>
      </c>
      <c r="C78" t="s">
        <v>418</v>
      </c>
      <c r="D78" t="s">
        <v>503</v>
      </c>
      <c r="E78" s="32">
        <v>90.25555555555556</v>
      </c>
      <c r="F78" s="32">
        <v>3.5458820632771149</v>
      </c>
      <c r="G78" s="32">
        <v>3.1930715252985351</v>
      </c>
      <c r="H78" s="32">
        <v>0.87890680782961916</v>
      </c>
      <c r="I78" s="32">
        <v>0.57274159793179824</v>
      </c>
      <c r="J78" s="32">
        <v>320.03555555555562</v>
      </c>
      <c r="K78" s="32">
        <v>288.19244444444445</v>
      </c>
      <c r="L78" s="32">
        <v>79.326222222222185</v>
      </c>
      <c r="M78" s="32">
        <v>51.693111111111079</v>
      </c>
      <c r="N78" s="32">
        <v>22.388666666666666</v>
      </c>
      <c r="O78" s="32">
        <v>5.2444444444444445</v>
      </c>
      <c r="P78" s="32">
        <v>77.013555555555556</v>
      </c>
      <c r="Q78" s="32">
        <v>72.803555555555562</v>
      </c>
      <c r="R78" s="32">
        <v>4.2099999999999991</v>
      </c>
      <c r="S78" s="32">
        <v>163.69577777777781</v>
      </c>
      <c r="T78" s="32">
        <v>157.94388888888892</v>
      </c>
      <c r="U78" s="32">
        <v>5.7518888888888897</v>
      </c>
      <c r="V78" s="32">
        <v>0</v>
      </c>
      <c r="W78" s="32">
        <v>12.218000000000004</v>
      </c>
      <c r="X78" s="32">
        <v>0</v>
      </c>
      <c r="Y78" s="32">
        <v>0</v>
      </c>
      <c r="Z78" s="32">
        <v>0</v>
      </c>
      <c r="AA78" s="32">
        <v>0</v>
      </c>
      <c r="AB78" s="32">
        <v>0</v>
      </c>
      <c r="AC78" s="32">
        <v>12.218000000000004</v>
      </c>
      <c r="AD78" s="32">
        <v>0</v>
      </c>
      <c r="AE78" s="32">
        <v>0</v>
      </c>
      <c r="AF78" t="s">
        <v>5</v>
      </c>
      <c r="AG78">
        <v>1</v>
      </c>
      <c r="AH78"/>
    </row>
    <row r="79" spans="1:34" x14ac:dyDescent="0.25">
      <c r="A79" t="s">
        <v>517</v>
      </c>
      <c r="B79" t="s">
        <v>265</v>
      </c>
      <c r="C79" t="s">
        <v>458</v>
      </c>
      <c r="D79" t="s">
        <v>505</v>
      </c>
      <c r="E79" s="32">
        <v>111.51111111111111</v>
      </c>
      <c r="F79" s="32">
        <v>3.6219509764846554</v>
      </c>
      <c r="G79" s="32">
        <v>3.0873007174172979</v>
      </c>
      <c r="H79" s="32">
        <v>0.70376644081307305</v>
      </c>
      <c r="I79" s="32">
        <v>0.17061080111598245</v>
      </c>
      <c r="J79" s="32">
        <v>403.88777777777779</v>
      </c>
      <c r="K79" s="32">
        <v>344.26833333333332</v>
      </c>
      <c r="L79" s="32">
        <v>78.477777777777789</v>
      </c>
      <c r="M79" s="32">
        <v>19.024999999999999</v>
      </c>
      <c r="N79" s="32">
        <v>51.341666666666669</v>
      </c>
      <c r="O79" s="32">
        <v>8.1111111111111107</v>
      </c>
      <c r="P79" s="32">
        <v>96.25255555555556</v>
      </c>
      <c r="Q79" s="32">
        <v>96.085888888888888</v>
      </c>
      <c r="R79" s="32">
        <v>0.16666666666666666</v>
      </c>
      <c r="S79" s="32">
        <v>229.15744444444442</v>
      </c>
      <c r="T79" s="32">
        <v>228.91855555555554</v>
      </c>
      <c r="U79" s="32">
        <v>0.2388888888888889</v>
      </c>
      <c r="V79" s="32">
        <v>0</v>
      </c>
      <c r="W79" s="32">
        <v>35.977666666666664</v>
      </c>
      <c r="X79" s="32">
        <v>2.7333333333333334</v>
      </c>
      <c r="Y79" s="32">
        <v>0</v>
      </c>
      <c r="Z79" s="32">
        <v>0</v>
      </c>
      <c r="AA79" s="32">
        <v>16.281333333333333</v>
      </c>
      <c r="AB79" s="32">
        <v>0</v>
      </c>
      <c r="AC79" s="32">
        <v>16.963000000000001</v>
      </c>
      <c r="AD79" s="32">
        <v>0</v>
      </c>
      <c r="AE79" s="32">
        <v>0</v>
      </c>
      <c r="AF79" t="s">
        <v>63</v>
      </c>
      <c r="AG79">
        <v>1</v>
      </c>
      <c r="AH79"/>
    </row>
    <row r="80" spans="1:34" x14ac:dyDescent="0.25">
      <c r="A80" t="s">
        <v>517</v>
      </c>
      <c r="B80" t="s">
        <v>250</v>
      </c>
      <c r="C80" t="s">
        <v>423</v>
      </c>
      <c r="D80" t="s">
        <v>505</v>
      </c>
      <c r="E80" s="32">
        <v>95.922222222222217</v>
      </c>
      <c r="F80" s="32">
        <v>3.3551198887987952</v>
      </c>
      <c r="G80" s="32">
        <v>3.1732595853121746</v>
      </c>
      <c r="H80" s="32">
        <v>0.4460500405421059</v>
      </c>
      <c r="I80" s="32">
        <v>0.36638480250202715</v>
      </c>
      <c r="J80" s="32">
        <v>321.83055555555552</v>
      </c>
      <c r="K80" s="32">
        <v>304.38611111111112</v>
      </c>
      <c r="L80" s="32">
        <v>42.786111111111111</v>
      </c>
      <c r="M80" s="32">
        <v>35.144444444444446</v>
      </c>
      <c r="N80" s="32">
        <v>2.2194444444444446</v>
      </c>
      <c r="O80" s="32">
        <v>5.4222222222222225</v>
      </c>
      <c r="P80" s="32">
        <v>93.452777777777783</v>
      </c>
      <c r="Q80" s="32">
        <v>83.65</v>
      </c>
      <c r="R80" s="32">
        <v>9.8027777777777771</v>
      </c>
      <c r="S80" s="32">
        <v>185.59166666666667</v>
      </c>
      <c r="T80" s="32">
        <v>185.59166666666667</v>
      </c>
      <c r="U80" s="32">
        <v>0</v>
      </c>
      <c r="V80" s="32">
        <v>0</v>
      </c>
      <c r="W80" s="32">
        <v>98.438888888888897</v>
      </c>
      <c r="X80" s="32">
        <v>17.066666666666666</v>
      </c>
      <c r="Y80" s="32">
        <v>0</v>
      </c>
      <c r="Z80" s="32">
        <v>0</v>
      </c>
      <c r="AA80" s="32">
        <v>27.941666666666666</v>
      </c>
      <c r="AB80" s="32">
        <v>0</v>
      </c>
      <c r="AC80" s="32">
        <v>53.430555555555557</v>
      </c>
      <c r="AD80" s="32">
        <v>0</v>
      </c>
      <c r="AE80" s="32">
        <v>0</v>
      </c>
      <c r="AF80" t="s">
        <v>48</v>
      </c>
      <c r="AG80">
        <v>1</v>
      </c>
      <c r="AH80"/>
    </row>
    <row r="81" spans="1:34" x14ac:dyDescent="0.25">
      <c r="A81" t="s">
        <v>517</v>
      </c>
      <c r="B81" t="s">
        <v>238</v>
      </c>
      <c r="C81" t="s">
        <v>438</v>
      </c>
      <c r="D81" t="s">
        <v>504</v>
      </c>
      <c r="E81" s="32">
        <v>129.87777777777777</v>
      </c>
      <c r="F81" s="32">
        <v>3.1185379416545476</v>
      </c>
      <c r="G81" s="32">
        <v>3.0074292069467026</v>
      </c>
      <c r="H81" s="32">
        <v>0.34217469415689972</v>
      </c>
      <c r="I81" s="32">
        <v>0.2310659594490547</v>
      </c>
      <c r="J81" s="32">
        <v>405.0287777777778</v>
      </c>
      <c r="K81" s="32">
        <v>390.59822222222226</v>
      </c>
      <c r="L81" s="32">
        <v>44.440888888888892</v>
      </c>
      <c r="M81" s="32">
        <v>30.010333333333335</v>
      </c>
      <c r="N81" s="32">
        <v>9.1805555555555554</v>
      </c>
      <c r="O81" s="32">
        <v>5.25</v>
      </c>
      <c r="P81" s="32">
        <v>124.23733333333334</v>
      </c>
      <c r="Q81" s="32">
        <v>124.23733333333334</v>
      </c>
      <c r="R81" s="32">
        <v>0</v>
      </c>
      <c r="S81" s="32">
        <v>236.35055555555556</v>
      </c>
      <c r="T81" s="32">
        <v>236.35055555555556</v>
      </c>
      <c r="U81" s="32">
        <v>0</v>
      </c>
      <c r="V81" s="32">
        <v>0</v>
      </c>
      <c r="W81" s="32">
        <v>115.24022222222223</v>
      </c>
      <c r="X81" s="32">
        <v>8.4163333333333341</v>
      </c>
      <c r="Y81" s="32">
        <v>0</v>
      </c>
      <c r="Z81" s="32">
        <v>0</v>
      </c>
      <c r="AA81" s="32">
        <v>31.842666666666673</v>
      </c>
      <c r="AB81" s="32">
        <v>0</v>
      </c>
      <c r="AC81" s="32">
        <v>74.981222222222229</v>
      </c>
      <c r="AD81" s="32">
        <v>0</v>
      </c>
      <c r="AE81" s="32">
        <v>0</v>
      </c>
      <c r="AF81" t="s">
        <v>36</v>
      </c>
      <c r="AG81">
        <v>1</v>
      </c>
      <c r="AH81"/>
    </row>
    <row r="82" spans="1:34" x14ac:dyDescent="0.25">
      <c r="A82" t="s">
        <v>517</v>
      </c>
      <c r="B82" t="s">
        <v>227</v>
      </c>
      <c r="C82" t="s">
        <v>432</v>
      </c>
      <c r="D82" t="s">
        <v>508</v>
      </c>
      <c r="E82" s="32">
        <v>73.211111111111109</v>
      </c>
      <c r="F82" s="32">
        <v>3.1662224920321749</v>
      </c>
      <c r="G82" s="32">
        <v>2.8950887843375321</v>
      </c>
      <c r="H82" s="32">
        <v>0.76149643344968876</v>
      </c>
      <c r="I82" s="32">
        <v>0.4903627257550463</v>
      </c>
      <c r="J82" s="32">
        <v>231.80266666666665</v>
      </c>
      <c r="K82" s="32">
        <v>211.95266666666666</v>
      </c>
      <c r="L82" s="32">
        <v>55.749999999999993</v>
      </c>
      <c r="M82" s="32">
        <v>35.9</v>
      </c>
      <c r="N82" s="32">
        <v>15.469444444444445</v>
      </c>
      <c r="O82" s="32">
        <v>4.3805555555555555</v>
      </c>
      <c r="P82" s="32">
        <v>52.013777777777776</v>
      </c>
      <c r="Q82" s="32">
        <v>52.013777777777776</v>
      </c>
      <c r="R82" s="32">
        <v>0</v>
      </c>
      <c r="S82" s="32">
        <v>124.03888888888889</v>
      </c>
      <c r="T82" s="32">
        <v>124.03888888888889</v>
      </c>
      <c r="U82" s="32">
        <v>0</v>
      </c>
      <c r="V82" s="32">
        <v>0</v>
      </c>
      <c r="W82" s="32">
        <v>18.99711111111111</v>
      </c>
      <c r="X82" s="32">
        <v>0</v>
      </c>
      <c r="Y82" s="32">
        <v>0</v>
      </c>
      <c r="Z82" s="32">
        <v>0</v>
      </c>
      <c r="AA82" s="32">
        <v>4.0832222222222221</v>
      </c>
      <c r="AB82" s="32">
        <v>0</v>
      </c>
      <c r="AC82" s="32">
        <v>14.91388888888889</v>
      </c>
      <c r="AD82" s="32">
        <v>0</v>
      </c>
      <c r="AE82" s="32">
        <v>0</v>
      </c>
      <c r="AF82" t="s">
        <v>25</v>
      </c>
      <c r="AG82">
        <v>1</v>
      </c>
      <c r="AH82"/>
    </row>
    <row r="83" spans="1:34" x14ac:dyDescent="0.25">
      <c r="A83" t="s">
        <v>517</v>
      </c>
      <c r="B83" t="s">
        <v>302</v>
      </c>
      <c r="C83" t="s">
        <v>433</v>
      </c>
      <c r="D83" t="s">
        <v>503</v>
      </c>
      <c r="E83" s="32">
        <v>79.322222222222223</v>
      </c>
      <c r="F83" s="32">
        <v>3.6326936545734698</v>
      </c>
      <c r="G83" s="32">
        <v>3.4491245272447122</v>
      </c>
      <c r="H83" s="32">
        <v>0.55733295979829112</v>
      </c>
      <c r="I83" s="32">
        <v>0.37376383246953354</v>
      </c>
      <c r="J83" s="32">
        <v>288.15333333333336</v>
      </c>
      <c r="K83" s="32">
        <v>273.59222222222223</v>
      </c>
      <c r="L83" s="32">
        <v>44.208888888888893</v>
      </c>
      <c r="M83" s="32">
        <v>29.64777777777778</v>
      </c>
      <c r="N83" s="32">
        <v>10.061111111111112</v>
      </c>
      <c r="O83" s="32">
        <v>4.5</v>
      </c>
      <c r="P83" s="32">
        <v>57.875</v>
      </c>
      <c r="Q83" s="32">
        <v>57.875</v>
      </c>
      <c r="R83" s="32">
        <v>0</v>
      </c>
      <c r="S83" s="32">
        <v>186.06944444444446</v>
      </c>
      <c r="T83" s="32">
        <v>186.06944444444446</v>
      </c>
      <c r="U83" s="32">
        <v>0</v>
      </c>
      <c r="V83" s="32">
        <v>0</v>
      </c>
      <c r="W83" s="32">
        <v>2.5138888888888893</v>
      </c>
      <c r="X83" s="32">
        <v>0.33888888888888891</v>
      </c>
      <c r="Y83" s="32">
        <v>2.0833333333333335</v>
      </c>
      <c r="Z83" s="32">
        <v>0</v>
      </c>
      <c r="AA83" s="32">
        <v>9.166666666666666E-2</v>
      </c>
      <c r="AB83" s="32">
        <v>0</v>
      </c>
      <c r="AC83" s="32">
        <v>0</v>
      </c>
      <c r="AD83" s="32">
        <v>0</v>
      </c>
      <c r="AE83" s="32">
        <v>0</v>
      </c>
      <c r="AF83" t="s">
        <v>100</v>
      </c>
      <c r="AG83">
        <v>1</v>
      </c>
      <c r="AH83"/>
    </row>
    <row r="84" spans="1:34" x14ac:dyDescent="0.25">
      <c r="A84" t="s">
        <v>517</v>
      </c>
      <c r="B84" t="s">
        <v>285</v>
      </c>
      <c r="C84" t="s">
        <v>468</v>
      </c>
      <c r="D84" t="s">
        <v>505</v>
      </c>
      <c r="E84" s="32">
        <v>58.011111111111113</v>
      </c>
      <c r="F84" s="32">
        <v>6.6136276575368704</v>
      </c>
      <c r="G84" s="32">
        <v>5.5013886228691815</v>
      </c>
      <c r="H84" s="32">
        <v>2.1501628040605243</v>
      </c>
      <c r="I84" s="32">
        <v>1.0379237693928365</v>
      </c>
      <c r="J84" s="32">
        <v>383.66388888888889</v>
      </c>
      <c r="K84" s="32">
        <v>319.14166666666665</v>
      </c>
      <c r="L84" s="32">
        <v>124.73333333333332</v>
      </c>
      <c r="M84" s="32">
        <v>60.211111111111109</v>
      </c>
      <c r="N84" s="32">
        <v>58.922222222222224</v>
      </c>
      <c r="O84" s="32">
        <v>5.6</v>
      </c>
      <c r="P84" s="32">
        <v>74.486111111111114</v>
      </c>
      <c r="Q84" s="32">
        <v>74.486111111111114</v>
      </c>
      <c r="R84" s="32">
        <v>0</v>
      </c>
      <c r="S84" s="32">
        <v>184.44444444444446</v>
      </c>
      <c r="T84" s="32">
        <v>184.44444444444446</v>
      </c>
      <c r="U84" s="32">
        <v>0</v>
      </c>
      <c r="V84" s="32">
        <v>0</v>
      </c>
      <c r="W84" s="32">
        <v>0</v>
      </c>
      <c r="X84" s="32">
        <v>0</v>
      </c>
      <c r="Y84" s="32">
        <v>0</v>
      </c>
      <c r="Z84" s="32">
        <v>0</v>
      </c>
      <c r="AA84" s="32">
        <v>0</v>
      </c>
      <c r="AB84" s="32">
        <v>0</v>
      </c>
      <c r="AC84" s="32">
        <v>0</v>
      </c>
      <c r="AD84" s="32">
        <v>0</v>
      </c>
      <c r="AE84" s="32">
        <v>0</v>
      </c>
      <c r="AF84" t="s">
        <v>83</v>
      </c>
      <c r="AG84">
        <v>1</v>
      </c>
      <c r="AH84"/>
    </row>
    <row r="85" spans="1:34" x14ac:dyDescent="0.25">
      <c r="A85" t="s">
        <v>517</v>
      </c>
      <c r="B85" t="s">
        <v>281</v>
      </c>
      <c r="C85" t="s">
        <v>466</v>
      </c>
      <c r="D85" t="s">
        <v>508</v>
      </c>
      <c r="E85" s="32">
        <v>122.95555555555555</v>
      </c>
      <c r="F85" s="32">
        <v>3.643106813663473</v>
      </c>
      <c r="G85" s="32">
        <v>3.1404635821435019</v>
      </c>
      <c r="H85" s="32">
        <v>0.60753659859027653</v>
      </c>
      <c r="I85" s="32">
        <v>0.10489336707030544</v>
      </c>
      <c r="J85" s="32">
        <v>447.94022222222213</v>
      </c>
      <c r="K85" s="32">
        <v>386.13744444444433</v>
      </c>
      <c r="L85" s="32">
        <v>74.7</v>
      </c>
      <c r="M85" s="32">
        <v>12.897222222222222</v>
      </c>
      <c r="N85" s="32">
        <v>59.225000000000001</v>
      </c>
      <c r="O85" s="32">
        <v>2.5777777777777779</v>
      </c>
      <c r="P85" s="32">
        <v>76.160333333333327</v>
      </c>
      <c r="Q85" s="32">
        <v>76.160333333333327</v>
      </c>
      <c r="R85" s="32">
        <v>0</v>
      </c>
      <c r="S85" s="32">
        <v>297.07988888888883</v>
      </c>
      <c r="T85" s="32">
        <v>234.27155555555549</v>
      </c>
      <c r="U85" s="32">
        <v>2.6305555555555555</v>
      </c>
      <c r="V85" s="32">
        <v>60.177777777777777</v>
      </c>
      <c r="W85" s="32">
        <v>47.808222222222227</v>
      </c>
      <c r="X85" s="32">
        <v>0</v>
      </c>
      <c r="Y85" s="32">
        <v>0</v>
      </c>
      <c r="Z85" s="32">
        <v>0</v>
      </c>
      <c r="AA85" s="32">
        <v>23.210333333333331</v>
      </c>
      <c r="AB85" s="32">
        <v>0</v>
      </c>
      <c r="AC85" s="32">
        <v>24.597888888888892</v>
      </c>
      <c r="AD85" s="32">
        <v>0</v>
      </c>
      <c r="AE85" s="32">
        <v>0</v>
      </c>
      <c r="AF85" t="s">
        <v>79</v>
      </c>
      <c r="AG85">
        <v>1</v>
      </c>
      <c r="AH85"/>
    </row>
    <row r="86" spans="1:34" x14ac:dyDescent="0.25">
      <c r="A86" t="s">
        <v>517</v>
      </c>
      <c r="B86" t="s">
        <v>222</v>
      </c>
      <c r="C86" t="s">
        <v>430</v>
      </c>
      <c r="D86" t="s">
        <v>505</v>
      </c>
      <c r="E86" s="32">
        <v>36.477777777777774</v>
      </c>
      <c r="F86" s="32">
        <v>3.7515229972586055</v>
      </c>
      <c r="G86" s="32">
        <v>2.5889430399025288</v>
      </c>
      <c r="H86" s="32">
        <v>0.72411209259823339</v>
      </c>
      <c r="I86" s="32">
        <v>0.43664636003655199</v>
      </c>
      <c r="J86" s="32">
        <v>136.84722222222223</v>
      </c>
      <c r="K86" s="32">
        <v>94.438888888888897</v>
      </c>
      <c r="L86" s="32">
        <v>26.414000000000001</v>
      </c>
      <c r="M86" s="32">
        <v>15.927888888888889</v>
      </c>
      <c r="N86" s="32">
        <v>4.9222222222222225</v>
      </c>
      <c r="O86" s="32">
        <v>5.5638888888888891</v>
      </c>
      <c r="P86" s="32">
        <v>31.922222222222221</v>
      </c>
      <c r="Q86" s="32">
        <v>0</v>
      </c>
      <c r="R86" s="32">
        <v>31.922222222222221</v>
      </c>
      <c r="S86" s="32">
        <v>78.51100000000001</v>
      </c>
      <c r="T86" s="32">
        <v>78.51100000000001</v>
      </c>
      <c r="U86" s="32">
        <v>0</v>
      </c>
      <c r="V86" s="32">
        <v>0</v>
      </c>
      <c r="W86" s="32">
        <v>8.5805555555555557</v>
      </c>
      <c r="X86" s="32">
        <v>3.5056666666666665</v>
      </c>
      <c r="Y86" s="32">
        <v>0</v>
      </c>
      <c r="Z86" s="32">
        <v>0</v>
      </c>
      <c r="AA86" s="32">
        <v>0</v>
      </c>
      <c r="AB86" s="32">
        <v>0</v>
      </c>
      <c r="AC86" s="32">
        <v>5.0748888888888892</v>
      </c>
      <c r="AD86" s="32">
        <v>0</v>
      </c>
      <c r="AE86" s="32">
        <v>0</v>
      </c>
      <c r="AF86" t="s">
        <v>20</v>
      </c>
      <c r="AG86">
        <v>1</v>
      </c>
      <c r="AH86"/>
    </row>
    <row r="87" spans="1:34" x14ac:dyDescent="0.25">
      <c r="A87" t="s">
        <v>517</v>
      </c>
      <c r="B87" t="s">
        <v>261</v>
      </c>
      <c r="C87" t="s">
        <v>435</v>
      </c>
      <c r="D87" t="s">
        <v>505</v>
      </c>
      <c r="E87" s="32">
        <v>65.74444444444444</v>
      </c>
      <c r="F87" s="32">
        <v>4.6038702044955215</v>
      </c>
      <c r="G87" s="32">
        <v>4.3902484367077914</v>
      </c>
      <c r="H87" s="32">
        <v>0.86940848402906901</v>
      </c>
      <c r="I87" s="32">
        <v>0.65578671624133866</v>
      </c>
      <c r="J87" s="32">
        <v>302.67888888888888</v>
      </c>
      <c r="K87" s="32">
        <v>288.63444444444445</v>
      </c>
      <c r="L87" s="32">
        <v>57.158777777777786</v>
      </c>
      <c r="M87" s="32">
        <v>43.114333333333342</v>
      </c>
      <c r="N87" s="32">
        <v>8.3555555555555561</v>
      </c>
      <c r="O87" s="32">
        <v>5.6888888888888891</v>
      </c>
      <c r="P87" s="32">
        <v>85.746222222222215</v>
      </c>
      <c r="Q87" s="32">
        <v>85.746222222222215</v>
      </c>
      <c r="R87" s="32">
        <v>0</v>
      </c>
      <c r="S87" s="32">
        <v>159.77388888888891</v>
      </c>
      <c r="T87" s="32">
        <v>159.77388888888891</v>
      </c>
      <c r="U87" s="32">
        <v>0</v>
      </c>
      <c r="V87" s="32">
        <v>0</v>
      </c>
      <c r="W87" s="32">
        <v>12.296888888888887</v>
      </c>
      <c r="X87" s="32">
        <v>0</v>
      </c>
      <c r="Y87" s="32">
        <v>0</v>
      </c>
      <c r="Z87" s="32">
        <v>0</v>
      </c>
      <c r="AA87" s="32">
        <v>0</v>
      </c>
      <c r="AB87" s="32">
        <v>0</v>
      </c>
      <c r="AC87" s="32">
        <v>12.296888888888887</v>
      </c>
      <c r="AD87" s="32">
        <v>0</v>
      </c>
      <c r="AE87" s="32">
        <v>0</v>
      </c>
      <c r="AF87" t="s">
        <v>59</v>
      </c>
      <c r="AG87">
        <v>1</v>
      </c>
      <c r="AH87"/>
    </row>
    <row r="88" spans="1:34" x14ac:dyDescent="0.25">
      <c r="A88" t="s">
        <v>517</v>
      </c>
      <c r="B88" t="s">
        <v>348</v>
      </c>
      <c r="C88" t="s">
        <v>453</v>
      </c>
      <c r="D88" t="s">
        <v>505</v>
      </c>
      <c r="E88" s="32">
        <v>104.9</v>
      </c>
      <c r="F88" s="32">
        <v>3.5100095328884651</v>
      </c>
      <c r="G88" s="32">
        <v>3.329122974261201</v>
      </c>
      <c r="H88" s="32">
        <v>0.57893761254104437</v>
      </c>
      <c r="I88" s="32">
        <v>0.40199661052854568</v>
      </c>
      <c r="J88" s="32">
        <v>368.2</v>
      </c>
      <c r="K88" s="32">
        <v>349.22500000000002</v>
      </c>
      <c r="L88" s="32">
        <v>60.730555555555554</v>
      </c>
      <c r="M88" s="32">
        <v>42.169444444444444</v>
      </c>
      <c r="N88" s="32">
        <v>13.394444444444444</v>
      </c>
      <c r="O88" s="32">
        <v>5.166666666666667</v>
      </c>
      <c r="P88" s="32">
        <v>86.49722222222222</v>
      </c>
      <c r="Q88" s="32">
        <v>86.083333333333329</v>
      </c>
      <c r="R88" s="32">
        <v>0.41388888888888886</v>
      </c>
      <c r="S88" s="32">
        <v>220.97222222222223</v>
      </c>
      <c r="T88" s="32">
        <v>220.97222222222223</v>
      </c>
      <c r="U88" s="32">
        <v>0</v>
      </c>
      <c r="V88" s="32">
        <v>0</v>
      </c>
      <c r="W88" s="32">
        <v>7.8111111111111109</v>
      </c>
      <c r="X88" s="32">
        <v>0</v>
      </c>
      <c r="Y88" s="32">
        <v>1.55</v>
      </c>
      <c r="Z88" s="32">
        <v>0</v>
      </c>
      <c r="AA88" s="32">
        <v>0</v>
      </c>
      <c r="AB88" s="32">
        <v>0</v>
      </c>
      <c r="AC88" s="32">
        <v>6.2611111111111111</v>
      </c>
      <c r="AD88" s="32">
        <v>0</v>
      </c>
      <c r="AE88" s="32">
        <v>0</v>
      </c>
      <c r="AF88" t="s">
        <v>146</v>
      </c>
      <c r="AG88">
        <v>1</v>
      </c>
      <c r="AH88"/>
    </row>
    <row r="89" spans="1:34" x14ac:dyDescent="0.25">
      <c r="A89" t="s">
        <v>517</v>
      </c>
      <c r="B89" t="s">
        <v>383</v>
      </c>
      <c r="C89" t="s">
        <v>418</v>
      </c>
      <c r="D89" t="s">
        <v>503</v>
      </c>
      <c r="E89" s="32">
        <v>69.966666666666669</v>
      </c>
      <c r="F89" s="32">
        <v>4.8887756074321107</v>
      </c>
      <c r="G89" s="32">
        <v>4.4205764649833252</v>
      </c>
      <c r="H89" s="32">
        <v>1.034381451484834</v>
      </c>
      <c r="I89" s="32">
        <v>0.70458154676830242</v>
      </c>
      <c r="J89" s="32">
        <v>342.05133333333333</v>
      </c>
      <c r="K89" s="32">
        <v>309.29300000000001</v>
      </c>
      <c r="L89" s="32">
        <v>72.37222222222222</v>
      </c>
      <c r="M89" s="32">
        <v>49.297222222222224</v>
      </c>
      <c r="N89" s="32">
        <v>17.469444444444445</v>
      </c>
      <c r="O89" s="32">
        <v>5.6055555555555552</v>
      </c>
      <c r="P89" s="32">
        <v>67.886111111111106</v>
      </c>
      <c r="Q89" s="32">
        <v>58.202777777777776</v>
      </c>
      <c r="R89" s="32">
        <v>9.6833333333333336</v>
      </c>
      <c r="S89" s="32">
        <v>201.79300000000003</v>
      </c>
      <c r="T89" s="32">
        <v>201.79300000000003</v>
      </c>
      <c r="U89" s="32">
        <v>0</v>
      </c>
      <c r="V89" s="32">
        <v>0</v>
      </c>
      <c r="W89" s="32">
        <v>0</v>
      </c>
      <c r="X89" s="32">
        <v>0</v>
      </c>
      <c r="Y89" s="32">
        <v>0</v>
      </c>
      <c r="Z89" s="32">
        <v>0</v>
      </c>
      <c r="AA89" s="32">
        <v>0</v>
      </c>
      <c r="AB89" s="32">
        <v>0</v>
      </c>
      <c r="AC89" s="32">
        <v>0</v>
      </c>
      <c r="AD89" s="32">
        <v>0</v>
      </c>
      <c r="AE89" s="32">
        <v>0</v>
      </c>
      <c r="AF89" t="s">
        <v>181</v>
      </c>
      <c r="AG89">
        <v>1</v>
      </c>
      <c r="AH89"/>
    </row>
    <row r="90" spans="1:34" x14ac:dyDescent="0.25">
      <c r="A90" t="s">
        <v>517</v>
      </c>
      <c r="B90" t="s">
        <v>242</v>
      </c>
      <c r="C90" t="s">
        <v>442</v>
      </c>
      <c r="D90" t="s">
        <v>508</v>
      </c>
      <c r="E90" s="32">
        <v>114.12222222222222</v>
      </c>
      <c r="F90" s="32">
        <v>2.9688589231817741</v>
      </c>
      <c r="G90" s="32">
        <v>2.7609921137182361</v>
      </c>
      <c r="H90" s="32">
        <v>0.47850744815499946</v>
      </c>
      <c r="I90" s="32">
        <v>0.39521468211469185</v>
      </c>
      <c r="J90" s="32">
        <v>338.8127777777778</v>
      </c>
      <c r="K90" s="32">
        <v>315.09055555555557</v>
      </c>
      <c r="L90" s="32">
        <v>54.608333333333327</v>
      </c>
      <c r="M90" s="32">
        <v>45.102777777777774</v>
      </c>
      <c r="N90" s="32">
        <v>4.666666666666667</v>
      </c>
      <c r="O90" s="32">
        <v>4.8388888888888886</v>
      </c>
      <c r="P90" s="32">
        <v>87.468333333333334</v>
      </c>
      <c r="Q90" s="32">
        <v>73.251666666666665</v>
      </c>
      <c r="R90" s="32">
        <v>14.216666666666667</v>
      </c>
      <c r="S90" s="32">
        <v>196.73611111111111</v>
      </c>
      <c r="T90" s="32">
        <v>196.73611111111111</v>
      </c>
      <c r="U90" s="32">
        <v>0</v>
      </c>
      <c r="V90" s="32">
        <v>0</v>
      </c>
      <c r="W90" s="32">
        <v>3.4611111111111108</v>
      </c>
      <c r="X90" s="32">
        <v>0</v>
      </c>
      <c r="Y90" s="32">
        <v>0</v>
      </c>
      <c r="Z90" s="32">
        <v>0</v>
      </c>
      <c r="AA90" s="32">
        <v>2.6749999999999998</v>
      </c>
      <c r="AB90" s="32">
        <v>0</v>
      </c>
      <c r="AC90" s="32">
        <v>0.78611111111111109</v>
      </c>
      <c r="AD90" s="32">
        <v>0</v>
      </c>
      <c r="AE90" s="32">
        <v>0</v>
      </c>
      <c r="AF90" t="s">
        <v>40</v>
      </c>
      <c r="AG90">
        <v>1</v>
      </c>
      <c r="AH90"/>
    </row>
    <row r="91" spans="1:34" x14ac:dyDescent="0.25">
      <c r="A91" t="s">
        <v>517</v>
      </c>
      <c r="B91" t="s">
        <v>273</v>
      </c>
      <c r="C91" t="s">
        <v>455</v>
      </c>
      <c r="D91" t="s">
        <v>508</v>
      </c>
      <c r="E91" s="32">
        <v>101.71111111111111</v>
      </c>
      <c r="F91" s="32">
        <v>2.8649759667904742</v>
      </c>
      <c r="G91" s="32">
        <v>2.3690233777583574</v>
      </c>
      <c r="H91" s="32">
        <v>0.57124754205811668</v>
      </c>
      <c r="I91" s="32">
        <v>7.5294953025999561E-2</v>
      </c>
      <c r="J91" s="32">
        <v>291.39988888888888</v>
      </c>
      <c r="K91" s="32">
        <v>240.95600000000002</v>
      </c>
      <c r="L91" s="32">
        <v>58.102222222222217</v>
      </c>
      <c r="M91" s="32">
        <v>7.6583333333333332</v>
      </c>
      <c r="N91" s="32">
        <v>47.86611111111111</v>
      </c>
      <c r="O91" s="32">
        <v>2.5777777777777779</v>
      </c>
      <c r="P91" s="32">
        <v>74.699333333333342</v>
      </c>
      <c r="Q91" s="32">
        <v>74.699333333333342</v>
      </c>
      <c r="R91" s="32">
        <v>0</v>
      </c>
      <c r="S91" s="32">
        <v>158.59833333333333</v>
      </c>
      <c r="T91" s="32">
        <v>158.59833333333333</v>
      </c>
      <c r="U91" s="32">
        <v>0</v>
      </c>
      <c r="V91" s="32">
        <v>0</v>
      </c>
      <c r="W91" s="32">
        <v>30.55855555555555</v>
      </c>
      <c r="X91" s="32">
        <v>2.2805555555555554</v>
      </c>
      <c r="Y91" s="32">
        <v>0</v>
      </c>
      <c r="Z91" s="32">
        <v>0</v>
      </c>
      <c r="AA91" s="32">
        <v>10.801888888888888</v>
      </c>
      <c r="AB91" s="32">
        <v>0</v>
      </c>
      <c r="AC91" s="32">
        <v>17.476111111111109</v>
      </c>
      <c r="AD91" s="32">
        <v>0</v>
      </c>
      <c r="AE91" s="32">
        <v>0</v>
      </c>
      <c r="AF91" t="s">
        <v>71</v>
      </c>
      <c r="AG91">
        <v>1</v>
      </c>
      <c r="AH91"/>
    </row>
    <row r="92" spans="1:34" x14ac:dyDescent="0.25">
      <c r="A92" t="s">
        <v>517</v>
      </c>
      <c r="B92" t="s">
        <v>225</v>
      </c>
      <c r="C92" t="s">
        <v>427</v>
      </c>
      <c r="D92" t="s">
        <v>504</v>
      </c>
      <c r="E92" s="32">
        <v>213.01111111111112</v>
      </c>
      <c r="F92" s="32">
        <v>3.4579766313702991</v>
      </c>
      <c r="G92" s="32">
        <v>3.391548171717699</v>
      </c>
      <c r="H92" s="32">
        <v>0.4086302227322518</v>
      </c>
      <c r="I92" s="32">
        <v>0.34220176307965156</v>
      </c>
      <c r="J92" s="32">
        <v>736.58744444444449</v>
      </c>
      <c r="K92" s="32">
        <v>722.43744444444451</v>
      </c>
      <c r="L92" s="32">
        <v>87.042777777777772</v>
      </c>
      <c r="M92" s="32">
        <v>72.892777777777781</v>
      </c>
      <c r="N92" s="32">
        <v>9.8833333333333329</v>
      </c>
      <c r="O92" s="32">
        <v>4.2666666666666666</v>
      </c>
      <c r="P92" s="32">
        <v>177.54722222222222</v>
      </c>
      <c r="Q92" s="32">
        <v>177.54722222222222</v>
      </c>
      <c r="R92" s="32">
        <v>0</v>
      </c>
      <c r="S92" s="32">
        <v>471.99744444444451</v>
      </c>
      <c r="T92" s="32">
        <v>471.99744444444451</v>
      </c>
      <c r="U92" s="32">
        <v>0</v>
      </c>
      <c r="V92" s="32">
        <v>0</v>
      </c>
      <c r="W92" s="32">
        <v>38.102777777777774</v>
      </c>
      <c r="X92" s="32">
        <v>2.3916666666666666</v>
      </c>
      <c r="Y92" s="32">
        <v>0.21111111111111111</v>
      </c>
      <c r="Z92" s="32">
        <v>0</v>
      </c>
      <c r="AA92" s="32">
        <v>23.324999999999999</v>
      </c>
      <c r="AB92" s="32">
        <v>0</v>
      </c>
      <c r="AC92" s="32">
        <v>12.175000000000001</v>
      </c>
      <c r="AD92" s="32">
        <v>0</v>
      </c>
      <c r="AE92" s="32">
        <v>0</v>
      </c>
      <c r="AF92" t="s">
        <v>23</v>
      </c>
      <c r="AG92">
        <v>1</v>
      </c>
      <c r="AH92"/>
    </row>
    <row r="93" spans="1:34" x14ac:dyDescent="0.25">
      <c r="A93" t="s">
        <v>517</v>
      </c>
      <c r="B93" t="s">
        <v>209</v>
      </c>
      <c r="C93" t="s">
        <v>420</v>
      </c>
      <c r="D93" t="s">
        <v>503</v>
      </c>
      <c r="E93" s="32">
        <v>89.844444444444449</v>
      </c>
      <c r="F93" s="32">
        <v>2.831406134058867</v>
      </c>
      <c r="G93" s="32">
        <v>2.6092010883007668</v>
      </c>
      <c r="H93" s="32">
        <v>0.56316472916151372</v>
      </c>
      <c r="I93" s="32">
        <v>0.34095968340341326</v>
      </c>
      <c r="J93" s="32">
        <v>254.38611111111109</v>
      </c>
      <c r="K93" s="32">
        <v>234.42222222222222</v>
      </c>
      <c r="L93" s="32">
        <v>50.597222222222221</v>
      </c>
      <c r="M93" s="32">
        <v>30.633333333333333</v>
      </c>
      <c r="N93" s="32">
        <v>15.297222222222222</v>
      </c>
      <c r="O93" s="32">
        <v>4.666666666666667</v>
      </c>
      <c r="P93" s="32">
        <v>50.202777777777776</v>
      </c>
      <c r="Q93" s="32">
        <v>50.202777777777776</v>
      </c>
      <c r="R93" s="32">
        <v>0</v>
      </c>
      <c r="S93" s="32">
        <v>153.58611111111111</v>
      </c>
      <c r="T93" s="32">
        <v>151.88055555555556</v>
      </c>
      <c r="U93" s="32">
        <v>1.7055555555555555</v>
      </c>
      <c r="V93" s="32">
        <v>0</v>
      </c>
      <c r="W93" s="32">
        <v>0.91666666666666663</v>
      </c>
      <c r="X93" s="32">
        <v>0</v>
      </c>
      <c r="Y93" s="32">
        <v>0</v>
      </c>
      <c r="Z93" s="32">
        <v>0</v>
      </c>
      <c r="AA93" s="32">
        <v>0</v>
      </c>
      <c r="AB93" s="32">
        <v>0</v>
      </c>
      <c r="AC93" s="32">
        <v>0.91666666666666663</v>
      </c>
      <c r="AD93" s="32">
        <v>0</v>
      </c>
      <c r="AE93" s="32">
        <v>0</v>
      </c>
      <c r="AF93" t="s">
        <v>7</v>
      </c>
      <c r="AG93">
        <v>1</v>
      </c>
      <c r="AH93"/>
    </row>
    <row r="94" spans="1:34" x14ac:dyDescent="0.25">
      <c r="A94" t="s">
        <v>517</v>
      </c>
      <c r="B94" t="s">
        <v>218</v>
      </c>
      <c r="C94" t="s">
        <v>427</v>
      </c>
      <c r="D94" t="s">
        <v>504</v>
      </c>
      <c r="E94" s="32">
        <v>98.777777777777771</v>
      </c>
      <c r="F94" s="32">
        <v>4.1881046119235101</v>
      </c>
      <c r="G94" s="32">
        <v>3.678318335208099</v>
      </c>
      <c r="H94" s="32">
        <v>0.93177727784026987</v>
      </c>
      <c r="I94" s="32">
        <v>0.42199100112485938</v>
      </c>
      <c r="J94" s="32">
        <v>413.69166666666666</v>
      </c>
      <c r="K94" s="32">
        <v>363.33611111111111</v>
      </c>
      <c r="L94" s="32">
        <v>92.038888888888877</v>
      </c>
      <c r="M94" s="32">
        <v>41.68333333333333</v>
      </c>
      <c r="N94" s="32">
        <v>44.977777777777774</v>
      </c>
      <c r="O94" s="32">
        <v>5.3777777777777782</v>
      </c>
      <c r="P94" s="32">
        <v>83.458333333333329</v>
      </c>
      <c r="Q94" s="32">
        <v>83.458333333333329</v>
      </c>
      <c r="R94" s="32">
        <v>0</v>
      </c>
      <c r="S94" s="32">
        <v>238.19444444444446</v>
      </c>
      <c r="T94" s="32">
        <v>238.19444444444446</v>
      </c>
      <c r="U94" s="32">
        <v>0</v>
      </c>
      <c r="V94" s="32">
        <v>0</v>
      </c>
      <c r="W94" s="32">
        <v>0</v>
      </c>
      <c r="X94" s="32">
        <v>0</v>
      </c>
      <c r="Y94" s="32">
        <v>0</v>
      </c>
      <c r="Z94" s="32">
        <v>0</v>
      </c>
      <c r="AA94" s="32">
        <v>0</v>
      </c>
      <c r="AB94" s="32">
        <v>0</v>
      </c>
      <c r="AC94" s="32">
        <v>0</v>
      </c>
      <c r="AD94" s="32">
        <v>0</v>
      </c>
      <c r="AE94" s="32">
        <v>0</v>
      </c>
      <c r="AF94" t="s">
        <v>16</v>
      </c>
      <c r="AG94">
        <v>1</v>
      </c>
      <c r="AH94"/>
    </row>
    <row r="95" spans="1:34" x14ac:dyDescent="0.25">
      <c r="A95" t="s">
        <v>517</v>
      </c>
      <c r="B95" t="s">
        <v>293</v>
      </c>
      <c r="C95" t="s">
        <v>470</v>
      </c>
      <c r="D95" t="s">
        <v>504</v>
      </c>
      <c r="E95" s="32">
        <v>95.977777777777774</v>
      </c>
      <c r="F95" s="32">
        <v>4.833410511692521</v>
      </c>
      <c r="G95" s="32">
        <v>4.411843019217411</v>
      </c>
      <c r="H95" s="32">
        <v>1.8787138226441307</v>
      </c>
      <c r="I95" s="32">
        <v>1.4571463301690206</v>
      </c>
      <c r="J95" s="32">
        <v>463.9</v>
      </c>
      <c r="K95" s="32">
        <v>423.43888888888887</v>
      </c>
      <c r="L95" s="32">
        <v>180.31477777777778</v>
      </c>
      <c r="M95" s="32">
        <v>139.85366666666667</v>
      </c>
      <c r="N95" s="32">
        <v>34.772222222222226</v>
      </c>
      <c r="O95" s="32">
        <v>5.6888888888888891</v>
      </c>
      <c r="P95" s="32">
        <v>27.5</v>
      </c>
      <c r="Q95" s="32">
        <v>27.5</v>
      </c>
      <c r="R95" s="32">
        <v>0</v>
      </c>
      <c r="S95" s="32">
        <v>256.08522222222223</v>
      </c>
      <c r="T95" s="32">
        <v>252.76022222222221</v>
      </c>
      <c r="U95" s="32">
        <v>3.3250000000000002</v>
      </c>
      <c r="V95" s="32">
        <v>0</v>
      </c>
      <c r="W95" s="32">
        <v>4</v>
      </c>
      <c r="X95" s="32">
        <v>2.8888888888888888</v>
      </c>
      <c r="Y95" s="32">
        <v>0</v>
      </c>
      <c r="Z95" s="32">
        <v>0</v>
      </c>
      <c r="AA95" s="32">
        <v>1.1111111111111112</v>
      </c>
      <c r="AB95" s="32">
        <v>0</v>
      </c>
      <c r="AC95" s="32">
        <v>0</v>
      </c>
      <c r="AD95" s="32">
        <v>0</v>
      </c>
      <c r="AE95" s="32">
        <v>0</v>
      </c>
      <c r="AF95" t="s">
        <v>91</v>
      </c>
      <c r="AG95">
        <v>1</v>
      </c>
      <c r="AH95"/>
    </row>
    <row r="96" spans="1:34" x14ac:dyDescent="0.25">
      <c r="A96" t="s">
        <v>517</v>
      </c>
      <c r="B96" t="s">
        <v>331</v>
      </c>
      <c r="C96" t="s">
        <v>438</v>
      </c>
      <c r="D96" t="s">
        <v>504</v>
      </c>
      <c r="E96" s="32">
        <v>88.12222222222222</v>
      </c>
      <c r="F96" s="32">
        <v>5.1254923717059642</v>
      </c>
      <c r="G96" s="32">
        <v>4.8046942378010344</v>
      </c>
      <c r="H96" s="32">
        <v>1.3270394653889799</v>
      </c>
      <c r="I96" s="32">
        <v>1.0281805573067708</v>
      </c>
      <c r="J96" s="32">
        <v>451.66977777777777</v>
      </c>
      <c r="K96" s="32">
        <v>423.40033333333338</v>
      </c>
      <c r="L96" s="32">
        <v>116.94166666666666</v>
      </c>
      <c r="M96" s="32">
        <v>90.605555555555554</v>
      </c>
      <c r="N96" s="32">
        <v>21.336111111111112</v>
      </c>
      <c r="O96" s="32">
        <v>5</v>
      </c>
      <c r="P96" s="32">
        <v>55.489777777777775</v>
      </c>
      <c r="Q96" s="32">
        <v>53.556444444444445</v>
      </c>
      <c r="R96" s="32">
        <v>1.9333333333333333</v>
      </c>
      <c r="S96" s="32">
        <v>279.23833333333334</v>
      </c>
      <c r="T96" s="32">
        <v>279.23833333333334</v>
      </c>
      <c r="U96" s="32">
        <v>0</v>
      </c>
      <c r="V96" s="32">
        <v>0</v>
      </c>
      <c r="W96" s="32">
        <v>19.564222222222224</v>
      </c>
      <c r="X96" s="32">
        <v>0</v>
      </c>
      <c r="Y96" s="32">
        <v>0</v>
      </c>
      <c r="Z96" s="32">
        <v>0</v>
      </c>
      <c r="AA96" s="32">
        <v>5.1536666666666671</v>
      </c>
      <c r="AB96" s="32">
        <v>0</v>
      </c>
      <c r="AC96" s="32">
        <v>14.410555555555556</v>
      </c>
      <c r="AD96" s="32">
        <v>0</v>
      </c>
      <c r="AE96" s="32">
        <v>0</v>
      </c>
      <c r="AF96" t="s">
        <v>129</v>
      </c>
      <c r="AG96">
        <v>1</v>
      </c>
      <c r="AH96"/>
    </row>
    <row r="97" spans="1:34" x14ac:dyDescent="0.25">
      <c r="A97" t="s">
        <v>517</v>
      </c>
      <c r="B97" t="s">
        <v>339</v>
      </c>
      <c r="C97" t="s">
        <v>408</v>
      </c>
      <c r="D97" t="s">
        <v>503</v>
      </c>
      <c r="E97" s="32">
        <v>284.66666666666669</v>
      </c>
      <c r="F97" s="32">
        <v>4.4365772833723645</v>
      </c>
      <c r="G97" s="32">
        <v>4.2989055425448868</v>
      </c>
      <c r="H97" s="32">
        <v>0.70279000780640111</v>
      </c>
      <c r="I97" s="32">
        <v>0.56511826697892265</v>
      </c>
      <c r="J97" s="32">
        <v>1262.9456666666665</v>
      </c>
      <c r="K97" s="32">
        <v>1223.7551111111111</v>
      </c>
      <c r="L97" s="32">
        <v>200.06088888888885</v>
      </c>
      <c r="M97" s="32">
        <v>160.87033333333332</v>
      </c>
      <c r="N97" s="32">
        <v>33.590555555555554</v>
      </c>
      <c r="O97" s="32">
        <v>5.6</v>
      </c>
      <c r="P97" s="32">
        <v>269.53022222222228</v>
      </c>
      <c r="Q97" s="32">
        <v>269.53022222222228</v>
      </c>
      <c r="R97" s="32">
        <v>0</v>
      </c>
      <c r="S97" s="32">
        <v>793.35455555555563</v>
      </c>
      <c r="T97" s="32">
        <v>787.75455555555561</v>
      </c>
      <c r="U97" s="32">
        <v>0</v>
      </c>
      <c r="V97" s="32">
        <v>5.6</v>
      </c>
      <c r="W97" s="32">
        <v>58.602222222222224</v>
      </c>
      <c r="X97" s="32">
        <v>1.3027777777777778</v>
      </c>
      <c r="Y97" s="32">
        <v>0</v>
      </c>
      <c r="Z97" s="32">
        <v>0</v>
      </c>
      <c r="AA97" s="32">
        <v>20.266111111111112</v>
      </c>
      <c r="AB97" s="32">
        <v>0</v>
      </c>
      <c r="AC97" s="32">
        <v>37.033333333333331</v>
      </c>
      <c r="AD97" s="32">
        <v>0</v>
      </c>
      <c r="AE97" s="32">
        <v>0</v>
      </c>
      <c r="AF97" t="s">
        <v>137</v>
      </c>
      <c r="AG97">
        <v>1</v>
      </c>
      <c r="AH97"/>
    </row>
    <row r="98" spans="1:34" x14ac:dyDescent="0.25">
      <c r="A98" t="s">
        <v>517</v>
      </c>
      <c r="B98" t="s">
        <v>403</v>
      </c>
      <c r="C98" t="s">
        <v>448</v>
      </c>
      <c r="D98" t="s">
        <v>504</v>
      </c>
      <c r="E98" s="32">
        <v>77.944444444444443</v>
      </c>
      <c r="F98" s="32">
        <v>6.0775694939415539</v>
      </c>
      <c r="G98" s="32">
        <v>5.3000641482537416</v>
      </c>
      <c r="H98" s="32">
        <v>1.930064148253742</v>
      </c>
      <c r="I98" s="32">
        <v>1.211503920171062</v>
      </c>
      <c r="J98" s="32">
        <v>473.71277777777777</v>
      </c>
      <c r="K98" s="32">
        <v>413.11055555555555</v>
      </c>
      <c r="L98" s="32">
        <v>150.43777777777777</v>
      </c>
      <c r="M98" s="32">
        <v>94.429999999999993</v>
      </c>
      <c r="N98" s="32">
        <v>50.646666666666675</v>
      </c>
      <c r="O98" s="32">
        <v>5.3611111111111107</v>
      </c>
      <c r="P98" s="32">
        <v>80.78722222222224</v>
      </c>
      <c r="Q98" s="32">
        <v>76.192777777777792</v>
      </c>
      <c r="R98" s="32">
        <v>4.5944444444444441</v>
      </c>
      <c r="S98" s="32">
        <v>242.48777777777775</v>
      </c>
      <c r="T98" s="32">
        <v>242.48777777777775</v>
      </c>
      <c r="U98" s="32">
        <v>0</v>
      </c>
      <c r="V98" s="32">
        <v>0</v>
      </c>
      <c r="W98" s="32">
        <v>0</v>
      </c>
      <c r="X98" s="32">
        <v>0</v>
      </c>
      <c r="Y98" s="32">
        <v>0</v>
      </c>
      <c r="Z98" s="32">
        <v>0</v>
      </c>
      <c r="AA98" s="32">
        <v>0</v>
      </c>
      <c r="AB98" s="32">
        <v>0</v>
      </c>
      <c r="AC98" s="32">
        <v>0</v>
      </c>
      <c r="AD98" s="32">
        <v>0</v>
      </c>
      <c r="AE98" s="32">
        <v>0</v>
      </c>
      <c r="AF98" t="s">
        <v>201</v>
      </c>
      <c r="AG98">
        <v>1</v>
      </c>
      <c r="AH98"/>
    </row>
    <row r="99" spans="1:34" x14ac:dyDescent="0.25">
      <c r="A99" t="s">
        <v>517</v>
      </c>
      <c r="B99" t="s">
        <v>287</v>
      </c>
      <c r="C99" t="s">
        <v>413</v>
      </c>
      <c r="D99" t="s">
        <v>504</v>
      </c>
      <c r="E99" s="32">
        <v>129.45555555555555</v>
      </c>
      <c r="F99" s="32">
        <v>2.7598824135267361</v>
      </c>
      <c r="G99" s="32">
        <v>2.6655214144708617</v>
      </c>
      <c r="H99" s="32">
        <v>0.48425886190026618</v>
      </c>
      <c r="I99" s="32">
        <v>0.39654965239035284</v>
      </c>
      <c r="J99" s="32">
        <v>357.28211111111113</v>
      </c>
      <c r="K99" s="32">
        <v>345.06655555555562</v>
      </c>
      <c r="L99" s="32">
        <v>62.690000000000012</v>
      </c>
      <c r="M99" s="32">
        <v>51.335555555555565</v>
      </c>
      <c r="N99" s="32">
        <v>6.89888888888889</v>
      </c>
      <c r="O99" s="32">
        <v>4.4555555555555557</v>
      </c>
      <c r="P99" s="32">
        <v>68.288555555555575</v>
      </c>
      <c r="Q99" s="32">
        <v>67.427444444444461</v>
      </c>
      <c r="R99" s="32">
        <v>0.86111111111111116</v>
      </c>
      <c r="S99" s="32">
        <v>226.30355555555556</v>
      </c>
      <c r="T99" s="32">
        <v>225.13877777777779</v>
      </c>
      <c r="U99" s="32">
        <v>1.1647777777777777</v>
      </c>
      <c r="V99" s="32">
        <v>0</v>
      </c>
      <c r="W99" s="32">
        <v>1.4470000000000001</v>
      </c>
      <c r="X99" s="32">
        <v>1.0350000000000001</v>
      </c>
      <c r="Y99" s="32">
        <v>0</v>
      </c>
      <c r="Z99" s="32">
        <v>0</v>
      </c>
      <c r="AA99" s="32">
        <v>0.41199999999999998</v>
      </c>
      <c r="AB99" s="32">
        <v>0</v>
      </c>
      <c r="AC99" s="32">
        <v>0</v>
      </c>
      <c r="AD99" s="32">
        <v>0</v>
      </c>
      <c r="AE99" s="32">
        <v>0</v>
      </c>
      <c r="AF99" t="s">
        <v>85</v>
      </c>
      <c r="AG99">
        <v>1</v>
      </c>
      <c r="AH99"/>
    </row>
    <row r="100" spans="1:34" x14ac:dyDescent="0.25">
      <c r="A100" t="s">
        <v>517</v>
      </c>
      <c r="B100" t="s">
        <v>263</v>
      </c>
      <c r="C100" t="s">
        <v>413</v>
      </c>
      <c r="D100" t="s">
        <v>504</v>
      </c>
      <c r="E100" s="32">
        <v>94.733333333333334</v>
      </c>
      <c r="F100" s="32">
        <v>3.5606263194933145</v>
      </c>
      <c r="G100" s="32">
        <v>3.3161975134881536</v>
      </c>
      <c r="H100" s="32">
        <v>0.73414731409805301</v>
      </c>
      <c r="I100" s="32">
        <v>0.50959887403237158</v>
      </c>
      <c r="J100" s="32">
        <v>337.31</v>
      </c>
      <c r="K100" s="32">
        <v>314.15444444444444</v>
      </c>
      <c r="L100" s="32">
        <v>69.548222222222222</v>
      </c>
      <c r="M100" s="32">
        <v>48.276000000000003</v>
      </c>
      <c r="N100" s="32">
        <v>16.027777777777779</v>
      </c>
      <c r="O100" s="32">
        <v>5.2444444444444445</v>
      </c>
      <c r="P100" s="32">
        <v>76.953555555555525</v>
      </c>
      <c r="Q100" s="32">
        <v>75.070222222222185</v>
      </c>
      <c r="R100" s="32">
        <v>1.8833333333333333</v>
      </c>
      <c r="S100" s="32">
        <v>190.80822222222224</v>
      </c>
      <c r="T100" s="32">
        <v>189.71933333333334</v>
      </c>
      <c r="U100" s="32">
        <v>1.0888888888888888</v>
      </c>
      <c r="V100" s="32">
        <v>0</v>
      </c>
      <c r="W100" s="32">
        <v>0</v>
      </c>
      <c r="X100" s="32">
        <v>0</v>
      </c>
      <c r="Y100" s="32">
        <v>0</v>
      </c>
      <c r="Z100" s="32">
        <v>0</v>
      </c>
      <c r="AA100" s="32">
        <v>0</v>
      </c>
      <c r="AB100" s="32">
        <v>0</v>
      </c>
      <c r="AC100" s="32">
        <v>0</v>
      </c>
      <c r="AD100" s="32">
        <v>0</v>
      </c>
      <c r="AE100" s="32">
        <v>0</v>
      </c>
      <c r="AF100" t="s">
        <v>61</v>
      </c>
      <c r="AG100">
        <v>1</v>
      </c>
      <c r="AH100"/>
    </row>
    <row r="101" spans="1:34" x14ac:dyDescent="0.25">
      <c r="A101" t="s">
        <v>517</v>
      </c>
      <c r="B101" t="s">
        <v>369</v>
      </c>
      <c r="C101" t="s">
        <v>495</v>
      </c>
      <c r="D101" t="s">
        <v>503</v>
      </c>
      <c r="E101" s="32">
        <v>107.25555555555556</v>
      </c>
      <c r="F101" s="32">
        <v>2.4881125038848024</v>
      </c>
      <c r="G101" s="32">
        <v>1.9861701025587899</v>
      </c>
      <c r="H101" s="32">
        <v>0.44683000103594733</v>
      </c>
      <c r="I101" s="32">
        <v>8.6501605718429502E-3</v>
      </c>
      <c r="J101" s="32">
        <v>266.86388888888888</v>
      </c>
      <c r="K101" s="32">
        <v>213.02777777777777</v>
      </c>
      <c r="L101" s="32">
        <v>47.924999999999997</v>
      </c>
      <c r="M101" s="32">
        <v>0.92777777777777781</v>
      </c>
      <c r="N101" s="32">
        <v>42.62222222222222</v>
      </c>
      <c r="O101" s="32">
        <v>4.375</v>
      </c>
      <c r="P101" s="32">
        <v>81.055555555555557</v>
      </c>
      <c r="Q101" s="32">
        <v>74.216666666666669</v>
      </c>
      <c r="R101" s="32">
        <v>6.8388888888888886</v>
      </c>
      <c r="S101" s="32">
        <v>137.88333333333333</v>
      </c>
      <c r="T101" s="32">
        <v>137.88333333333333</v>
      </c>
      <c r="U101" s="32">
        <v>0</v>
      </c>
      <c r="V101" s="32">
        <v>0</v>
      </c>
      <c r="W101" s="32">
        <v>0</v>
      </c>
      <c r="X101" s="32">
        <v>0</v>
      </c>
      <c r="Y101" s="32">
        <v>0</v>
      </c>
      <c r="Z101" s="32">
        <v>0</v>
      </c>
      <c r="AA101" s="32">
        <v>0</v>
      </c>
      <c r="AB101" s="32">
        <v>0</v>
      </c>
      <c r="AC101" s="32">
        <v>0</v>
      </c>
      <c r="AD101" s="32">
        <v>0</v>
      </c>
      <c r="AE101" s="32">
        <v>0</v>
      </c>
      <c r="AF101" t="s">
        <v>167</v>
      </c>
      <c r="AG101">
        <v>1</v>
      </c>
      <c r="AH101"/>
    </row>
    <row r="102" spans="1:34" x14ac:dyDescent="0.25">
      <c r="A102" t="s">
        <v>517</v>
      </c>
      <c r="B102" t="s">
        <v>257</v>
      </c>
      <c r="C102" t="s">
        <v>454</v>
      </c>
      <c r="D102" t="s">
        <v>504</v>
      </c>
      <c r="E102" s="32">
        <v>45.555555555555557</v>
      </c>
      <c r="F102" s="32">
        <v>2.7053048780487803</v>
      </c>
      <c r="G102" s="32">
        <v>2.5657317073170729</v>
      </c>
      <c r="H102" s="32">
        <v>0.59792682926829266</v>
      </c>
      <c r="I102" s="32">
        <v>0.45835365853658538</v>
      </c>
      <c r="J102" s="32">
        <v>123.24166666666666</v>
      </c>
      <c r="K102" s="32">
        <v>116.88333333333333</v>
      </c>
      <c r="L102" s="32">
        <v>27.238888888888887</v>
      </c>
      <c r="M102" s="32">
        <v>20.880555555555556</v>
      </c>
      <c r="N102" s="32">
        <v>0.84166666666666667</v>
      </c>
      <c r="O102" s="32">
        <v>5.5166666666666666</v>
      </c>
      <c r="P102" s="32">
        <v>20.172222222222221</v>
      </c>
      <c r="Q102" s="32">
        <v>20.172222222222221</v>
      </c>
      <c r="R102" s="32">
        <v>0</v>
      </c>
      <c r="S102" s="32">
        <v>75.830555555555549</v>
      </c>
      <c r="T102" s="32">
        <v>66.777777777777771</v>
      </c>
      <c r="U102" s="32">
        <v>9.0527777777777771</v>
      </c>
      <c r="V102" s="32">
        <v>0</v>
      </c>
      <c r="W102" s="32">
        <v>0</v>
      </c>
      <c r="X102" s="32">
        <v>0</v>
      </c>
      <c r="Y102" s="32">
        <v>0</v>
      </c>
      <c r="Z102" s="32">
        <v>0</v>
      </c>
      <c r="AA102" s="32">
        <v>0</v>
      </c>
      <c r="AB102" s="32">
        <v>0</v>
      </c>
      <c r="AC102" s="32">
        <v>0</v>
      </c>
      <c r="AD102" s="32">
        <v>0</v>
      </c>
      <c r="AE102" s="32">
        <v>0</v>
      </c>
      <c r="AF102" t="s">
        <v>55</v>
      </c>
      <c r="AG102">
        <v>1</v>
      </c>
      <c r="AH102"/>
    </row>
    <row r="103" spans="1:34" x14ac:dyDescent="0.25">
      <c r="A103" t="s">
        <v>517</v>
      </c>
      <c r="B103" t="s">
        <v>378</v>
      </c>
      <c r="C103" t="s">
        <v>468</v>
      </c>
      <c r="D103" t="s">
        <v>505</v>
      </c>
      <c r="E103" s="32">
        <v>27.544444444444444</v>
      </c>
      <c r="F103" s="32">
        <v>3.3465429608713189</v>
      </c>
      <c r="G103" s="32">
        <v>2.7279467527228718</v>
      </c>
      <c r="H103" s="32">
        <v>0.92458249294070183</v>
      </c>
      <c r="I103" s="32">
        <v>0.79338039532069382</v>
      </c>
      <c r="J103" s="32">
        <v>92.178666666666658</v>
      </c>
      <c r="K103" s="32">
        <v>75.139777777777766</v>
      </c>
      <c r="L103" s="32">
        <v>25.467111111111109</v>
      </c>
      <c r="M103" s="32">
        <v>21.853222222222222</v>
      </c>
      <c r="N103" s="32">
        <v>3.6138888888888889</v>
      </c>
      <c r="O103" s="32">
        <v>0</v>
      </c>
      <c r="P103" s="32">
        <v>13.425000000000001</v>
      </c>
      <c r="Q103" s="32">
        <v>0</v>
      </c>
      <c r="R103" s="32">
        <v>13.425000000000001</v>
      </c>
      <c r="S103" s="32">
        <v>53.286555555555552</v>
      </c>
      <c r="T103" s="32">
        <v>53.286555555555552</v>
      </c>
      <c r="U103" s="32">
        <v>0</v>
      </c>
      <c r="V103" s="32">
        <v>0</v>
      </c>
      <c r="W103" s="32">
        <v>0</v>
      </c>
      <c r="X103" s="32">
        <v>0</v>
      </c>
      <c r="Y103" s="32">
        <v>0</v>
      </c>
      <c r="Z103" s="32">
        <v>0</v>
      </c>
      <c r="AA103" s="32">
        <v>0</v>
      </c>
      <c r="AB103" s="32">
        <v>0</v>
      </c>
      <c r="AC103" s="32">
        <v>0</v>
      </c>
      <c r="AD103" s="32">
        <v>0</v>
      </c>
      <c r="AE103" s="32">
        <v>0</v>
      </c>
      <c r="AF103" t="s">
        <v>176</v>
      </c>
      <c r="AG103">
        <v>1</v>
      </c>
      <c r="AH103"/>
    </row>
    <row r="104" spans="1:34" x14ac:dyDescent="0.25">
      <c r="A104" t="s">
        <v>517</v>
      </c>
      <c r="B104" t="s">
        <v>310</v>
      </c>
      <c r="C104" t="s">
        <v>431</v>
      </c>
      <c r="D104" t="s">
        <v>509</v>
      </c>
      <c r="E104" s="32">
        <v>143.4111111111111</v>
      </c>
      <c r="F104" s="32">
        <v>3.3047958472146903</v>
      </c>
      <c r="G104" s="32">
        <v>2.9867901138916868</v>
      </c>
      <c r="H104" s="32">
        <v>0.41831951654141175</v>
      </c>
      <c r="I104" s="32">
        <v>0.15344386766870693</v>
      </c>
      <c r="J104" s="32">
        <v>473.94444444444446</v>
      </c>
      <c r="K104" s="32">
        <v>428.33888888888885</v>
      </c>
      <c r="L104" s="32">
        <v>59.991666666666674</v>
      </c>
      <c r="M104" s="32">
        <v>22.005555555555556</v>
      </c>
      <c r="N104" s="32">
        <v>35.75</v>
      </c>
      <c r="O104" s="32">
        <v>2.2361111111111112</v>
      </c>
      <c r="P104" s="32">
        <v>124.55833333333332</v>
      </c>
      <c r="Q104" s="32">
        <v>116.93888888888888</v>
      </c>
      <c r="R104" s="32">
        <v>7.6194444444444445</v>
      </c>
      <c r="S104" s="32">
        <v>289.39444444444445</v>
      </c>
      <c r="T104" s="32">
        <v>289.39444444444445</v>
      </c>
      <c r="U104" s="32">
        <v>0</v>
      </c>
      <c r="V104" s="32">
        <v>0</v>
      </c>
      <c r="W104" s="32">
        <v>200.24444444444444</v>
      </c>
      <c r="X104" s="32">
        <v>2.9222222222222221</v>
      </c>
      <c r="Y104" s="32">
        <v>11.466666666666667</v>
      </c>
      <c r="Z104" s="32">
        <v>0</v>
      </c>
      <c r="AA104" s="32">
        <v>67.791666666666671</v>
      </c>
      <c r="AB104" s="32">
        <v>0</v>
      </c>
      <c r="AC104" s="32">
        <v>118.06388888888888</v>
      </c>
      <c r="AD104" s="32">
        <v>0</v>
      </c>
      <c r="AE104" s="32">
        <v>0</v>
      </c>
      <c r="AF104" t="s">
        <v>108</v>
      </c>
      <c r="AG104">
        <v>1</v>
      </c>
      <c r="AH104"/>
    </row>
    <row r="105" spans="1:34" x14ac:dyDescent="0.25">
      <c r="A105" t="s">
        <v>517</v>
      </c>
      <c r="B105" t="s">
        <v>355</v>
      </c>
      <c r="C105" t="s">
        <v>490</v>
      </c>
      <c r="D105" t="s">
        <v>504</v>
      </c>
      <c r="E105" s="32">
        <v>115.9</v>
      </c>
      <c r="F105" s="32">
        <v>4.4373751318186176</v>
      </c>
      <c r="G105" s="32">
        <v>3.9938289713354425</v>
      </c>
      <c r="H105" s="32">
        <v>0.77480586712683341</v>
      </c>
      <c r="I105" s="32">
        <v>0.33125970664365828</v>
      </c>
      <c r="J105" s="32">
        <v>514.29177777777784</v>
      </c>
      <c r="K105" s="32">
        <v>462.8847777777778</v>
      </c>
      <c r="L105" s="32">
        <v>89.8</v>
      </c>
      <c r="M105" s="32">
        <v>38.392999999999994</v>
      </c>
      <c r="N105" s="32">
        <v>45.907000000000004</v>
      </c>
      <c r="O105" s="32">
        <v>5.5</v>
      </c>
      <c r="P105" s="32">
        <v>53.958555555555542</v>
      </c>
      <c r="Q105" s="32">
        <v>53.958555555555542</v>
      </c>
      <c r="R105" s="32">
        <v>0</v>
      </c>
      <c r="S105" s="32">
        <v>370.53322222222226</v>
      </c>
      <c r="T105" s="32">
        <v>370.53322222222226</v>
      </c>
      <c r="U105" s="32">
        <v>0</v>
      </c>
      <c r="V105" s="32">
        <v>0</v>
      </c>
      <c r="W105" s="32">
        <v>0</v>
      </c>
      <c r="X105" s="32">
        <v>0</v>
      </c>
      <c r="Y105" s="32">
        <v>0</v>
      </c>
      <c r="Z105" s="32">
        <v>0</v>
      </c>
      <c r="AA105" s="32">
        <v>0</v>
      </c>
      <c r="AB105" s="32">
        <v>0</v>
      </c>
      <c r="AC105" s="32">
        <v>0</v>
      </c>
      <c r="AD105" s="32">
        <v>0</v>
      </c>
      <c r="AE105" s="32">
        <v>0</v>
      </c>
      <c r="AF105" t="s">
        <v>153</v>
      </c>
      <c r="AG105">
        <v>1</v>
      </c>
      <c r="AH105"/>
    </row>
    <row r="106" spans="1:34" x14ac:dyDescent="0.25">
      <c r="A106" t="s">
        <v>517</v>
      </c>
      <c r="B106" t="s">
        <v>368</v>
      </c>
      <c r="C106" t="s">
        <v>422</v>
      </c>
      <c r="D106" t="s">
        <v>503</v>
      </c>
      <c r="E106" s="32">
        <v>80.711111111111109</v>
      </c>
      <c r="F106" s="32">
        <v>3.8103317731277531</v>
      </c>
      <c r="G106" s="32">
        <v>3.5359306167400884</v>
      </c>
      <c r="H106" s="32">
        <v>0.81607929515418498</v>
      </c>
      <c r="I106" s="32">
        <v>0.54167813876651982</v>
      </c>
      <c r="J106" s="32">
        <v>307.5361111111111</v>
      </c>
      <c r="K106" s="32">
        <v>285.38888888888891</v>
      </c>
      <c r="L106" s="32">
        <v>65.86666666666666</v>
      </c>
      <c r="M106" s="32">
        <v>43.719444444444441</v>
      </c>
      <c r="N106" s="32">
        <v>16.991666666666667</v>
      </c>
      <c r="O106" s="32">
        <v>5.1555555555555559</v>
      </c>
      <c r="P106" s="32">
        <v>68.463888888888889</v>
      </c>
      <c r="Q106" s="32">
        <v>68.463888888888889</v>
      </c>
      <c r="R106" s="32">
        <v>0</v>
      </c>
      <c r="S106" s="32">
        <v>173.20555555555555</v>
      </c>
      <c r="T106" s="32">
        <v>173.20555555555555</v>
      </c>
      <c r="U106" s="32">
        <v>0</v>
      </c>
      <c r="V106" s="32">
        <v>0</v>
      </c>
      <c r="W106" s="32">
        <v>0</v>
      </c>
      <c r="X106" s="32">
        <v>0</v>
      </c>
      <c r="Y106" s="32">
        <v>0</v>
      </c>
      <c r="Z106" s="32">
        <v>0</v>
      </c>
      <c r="AA106" s="32">
        <v>0</v>
      </c>
      <c r="AB106" s="32">
        <v>0</v>
      </c>
      <c r="AC106" s="32">
        <v>0</v>
      </c>
      <c r="AD106" s="32">
        <v>0</v>
      </c>
      <c r="AE106" s="32">
        <v>0</v>
      </c>
      <c r="AF106" t="s">
        <v>166</v>
      </c>
      <c r="AG106">
        <v>1</v>
      </c>
      <c r="AH106"/>
    </row>
    <row r="107" spans="1:34" x14ac:dyDescent="0.25">
      <c r="A107" t="s">
        <v>517</v>
      </c>
      <c r="B107" t="s">
        <v>381</v>
      </c>
      <c r="C107" t="s">
        <v>480</v>
      </c>
      <c r="D107" t="s">
        <v>503</v>
      </c>
      <c r="E107" s="32">
        <v>50.722222222222221</v>
      </c>
      <c r="F107" s="32">
        <v>5.5550208105147876</v>
      </c>
      <c r="G107" s="32">
        <v>5.0087995618838992</v>
      </c>
      <c r="H107" s="32">
        <v>1.146094194961665</v>
      </c>
      <c r="I107" s="32">
        <v>0.5998729463307777</v>
      </c>
      <c r="J107" s="32">
        <v>281.76300000000003</v>
      </c>
      <c r="K107" s="32">
        <v>254.05744444444446</v>
      </c>
      <c r="L107" s="32">
        <v>58.132444444444445</v>
      </c>
      <c r="M107" s="32">
        <v>30.42688888888889</v>
      </c>
      <c r="N107" s="32">
        <v>24.280555555555555</v>
      </c>
      <c r="O107" s="32">
        <v>3.4249999999999998</v>
      </c>
      <c r="P107" s="32">
        <v>85.625</v>
      </c>
      <c r="Q107" s="32">
        <v>85.625</v>
      </c>
      <c r="R107" s="32">
        <v>0</v>
      </c>
      <c r="S107" s="32">
        <v>138.00555555555556</v>
      </c>
      <c r="T107" s="32">
        <v>138.00555555555556</v>
      </c>
      <c r="U107" s="32">
        <v>0</v>
      </c>
      <c r="V107" s="32">
        <v>0</v>
      </c>
      <c r="W107" s="32">
        <v>35.391666666666666</v>
      </c>
      <c r="X107" s="32">
        <v>3.6388888888888888</v>
      </c>
      <c r="Y107" s="32">
        <v>4.2305555555555552</v>
      </c>
      <c r="Z107" s="32">
        <v>0</v>
      </c>
      <c r="AA107" s="32">
        <v>12.66388888888889</v>
      </c>
      <c r="AB107" s="32">
        <v>0</v>
      </c>
      <c r="AC107" s="32">
        <v>14.858333333333333</v>
      </c>
      <c r="AD107" s="32">
        <v>0</v>
      </c>
      <c r="AE107" s="32">
        <v>0</v>
      </c>
      <c r="AF107" t="s">
        <v>179</v>
      </c>
      <c r="AG107">
        <v>1</v>
      </c>
      <c r="AH107"/>
    </row>
    <row r="108" spans="1:34" x14ac:dyDescent="0.25">
      <c r="A108" t="s">
        <v>517</v>
      </c>
      <c r="B108" t="s">
        <v>329</v>
      </c>
      <c r="C108" t="s">
        <v>480</v>
      </c>
      <c r="D108" t="s">
        <v>503</v>
      </c>
      <c r="E108" s="32">
        <v>179.37777777777777</v>
      </c>
      <c r="F108" s="32">
        <v>3.8450247770069379</v>
      </c>
      <c r="G108" s="32">
        <v>3.6416055500495546</v>
      </c>
      <c r="H108" s="32">
        <v>0.35040882061446976</v>
      </c>
      <c r="I108" s="32">
        <v>0.14698959365708625</v>
      </c>
      <c r="J108" s="32">
        <v>689.71199999999999</v>
      </c>
      <c r="K108" s="32">
        <v>653.22311111111117</v>
      </c>
      <c r="L108" s="32">
        <v>62.855555555555554</v>
      </c>
      <c r="M108" s="32">
        <v>26.366666666666667</v>
      </c>
      <c r="N108" s="32">
        <v>31.505555555555556</v>
      </c>
      <c r="O108" s="32">
        <v>4.9833333333333334</v>
      </c>
      <c r="P108" s="32">
        <v>190.75388888888887</v>
      </c>
      <c r="Q108" s="32">
        <v>190.75388888888887</v>
      </c>
      <c r="R108" s="32">
        <v>0</v>
      </c>
      <c r="S108" s="32">
        <v>436.10255555555557</v>
      </c>
      <c r="T108" s="32">
        <v>436.10255555555557</v>
      </c>
      <c r="U108" s="32">
        <v>0</v>
      </c>
      <c r="V108" s="32">
        <v>0</v>
      </c>
      <c r="W108" s="32">
        <v>49.261111111111113</v>
      </c>
      <c r="X108" s="32">
        <v>0.80833333333333335</v>
      </c>
      <c r="Y108" s="32">
        <v>0.46388888888888891</v>
      </c>
      <c r="Z108" s="32">
        <v>0</v>
      </c>
      <c r="AA108" s="32">
        <v>11.083333333333334</v>
      </c>
      <c r="AB108" s="32">
        <v>0</v>
      </c>
      <c r="AC108" s="32">
        <v>36.905555555555559</v>
      </c>
      <c r="AD108" s="32">
        <v>0</v>
      </c>
      <c r="AE108" s="32">
        <v>0</v>
      </c>
      <c r="AF108" t="s">
        <v>127</v>
      </c>
      <c r="AG108">
        <v>1</v>
      </c>
      <c r="AH108"/>
    </row>
    <row r="109" spans="1:34" x14ac:dyDescent="0.25">
      <c r="A109" t="s">
        <v>517</v>
      </c>
      <c r="B109" t="s">
        <v>320</v>
      </c>
      <c r="C109" t="s">
        <v>410</v>
      </c>
      <c r="D109" t="s">
        <v>503</v>
      </c>
      <c r="E109" s="32">
        <v>135.33333333333334</v>
      </c>
      <c r="F109" s="32">
        <v>3.6754761904761906</v>
      </c>
      <c r="G109" s="32">
        <v>3.526174055829228</v>
      </c>
      <c r="H109" s="32">
        <v>0.59519704433497533</v>
      </c>
      <c r="I109" s="32">
        <v>0.48171182266009849</v>
      </c>
      <c r="J109" s="32">
        <v>497.41444444444448</v>
      </c>
      <c r="K109" s="32">
        <v>477.20888888888891</v>
      </c>
      <c r="L109" s="32">
        <v>80.55</v>
      </c>
      <c r="M109" s="32">
        <v>65.191666666666663</v>
      </c>
      <c r="N109" s="32">
        <v>10.125</v>
      </c>
      <c r="O109" s="32">
        <v>5.2333333333333334</v>
      </c>
      <c r="P109" s="32">
        <v>144.75277777777779</v>
      </c>
      <c r="Q109" s="32">
        <v>139.90555555555557</v>
      </c>
      <c r="R109" s="32">
        <v>4.8472222222222223</v>
      </c>
      <c r="S109" s="32">
        <v>272.11166666666668</v>
      </c>
      <c r="T109" s="32">
        <v>272.11166666666668</v>
      </c>
      <c r="U109" s="32">
        <v>0</v>
      </c>
      <c r="V109" s="32">
        <v>0</v>
      </c>
      <c r="W109" s="32">
        <v>5.8644444444444446</v>
      </c>
      <c r="X109" s="32">
        <v>0</v>
      </c>
      <c r="Y109" s="32">
        <v>0.16666666666666666</v>
      </c>
      <c r="Z109" s="32">
        <v>0</v>
      </c>
      <c r="AA109" s="32">
        <v>4.6611111111111114</v>
      </c>
      <c r="AB109" s="32">
        <v>0</v>
      </c>
      <c r="AC109" s="32">
        <v>1.0366666666666666</v>
      </c>
      <c r="AD109" s="32">
        <v>0</v>
      </c>
      <c r="AE109" s="32">
        <v>0</v>
      </c>
      <c r="AF109" t="s">
        <v>118</v>
      </c>
      <c r="AG109">
        <v>1</v>
      </c>
      <c r="AH109"/>
    </row>
    <row r="110" spans="1:34" x14ac:dyDescent="0.25">
      <c r="A110" t="s">
        <v>517</v>
      </c>
      <c r="B110" t="s">
        <v>351</v>
      </c>
      <c r="C110" t="s">
        <v>459</v>
      </c>
      <c r="D110" t="s">
        <v>505</v>
      </c>
      <c r="E110" s="32">
        <v>107.75555555555556</v>
      </c>
      <c r="F110" s="32">
        <v>3.4312703650237166</v>
      </c>
      <c r="G110" s="32">
        <v>3.0639740152608788</v>
      </c>
      <c r="H110" s="32">
        <v>0.77952155083522368</v>
      </c>
      <c r="I110" s="32">
        <v>0.41222520107238592</v>
      </c>
      <c r="J110" s="32">
        <v>369.7384444444445</v>
      </c>
      <c r="K110" s="32">
        <v>330.16022222222227</v>
      </c>
      <c r="L110" s="32">
        <v>83.99777777777777</v>
      </c>
      <c r="M110" s="32">
        <v>44.41955555555554</v>
      </c>
      <c r="N110" s="32">
        <v>36.644888888888886</v>
      </c>
      <c r="O110" s="32">
        <v>2.9333333333333331</v>
      </c>
      <c r="P110" s="32">
        <v>69.021111111111139</v>
      </c>
      <c r="Q110" s="32">
        <v>69.021111111111139</v>
      </c>
      <c r="R110" s="32">
        <v>0</v>
      </c>
      <c r="S110" s="32">
        <v>216.71955555555559</v>
      </c>
      <c r="T110" s="32">
        <v>216.71955555555559</v>
      </c>
      <c r="U110" s="32">
        <v>0</v>
      </c>
      <c r="V110" s="32">
        <v>0</v>
      </c>
      <c r="W110" s="32">
        <v>0</v>
      </c>
      <c r="X110" s="32">
        <v>0</v>
      </c>
      <c r="Y110" s="32">
        <v>0</v>
      </c>
      <c r="Z110" s="32">
        <v>0</v>
      </c>
      <c r="AA110" s="32">
        <v>0</v>
      </c>
      <c r="AB110" s="32">
        <v>0</v>
      </c>
      <c r="AC110" s="32">
        <v>0</v>
      </c>
      <c r="AD110" s="32">
        <v>0</v>
      </c>
      <c r="AE110" s="32">
        <v>0</v>
      </c>
      <c r="AF110" t="s">
        <v>149</v>
      </c>
      <c r="AG110">
        <v>1</v>
      </c>
      <c r="AH110"/>
    </row>
    <row r="111" spans="1:34" x14ac:dyDescent="0.25">
      <c r="A111" t="s">
        <v>517</v>
      </c>
      <c r="B111" t="s">
        <v>376</v>
      </c>
      <c r="C111" t="s">
        <v>405</v>
      </c>
      <c r="D111" t="s">
        <v>505</v>
      </c>
      <c r="E111" s="32">
        <v>73.62222222222222</v>
      </c>
      <c r="F111" s="32">
        <v>3.5110987020827049</v>
      </c>
      <c r="G111" s="32">
        <v>3.279397826743133</v>
      </c>
      <c r="H111" s="32">
        <v>0.7622124962269845</v>
      </c>
      <c r="I111" s="32">
        <v>0.53522789012979166</v>
      </c>
      <c r="J111" s="32">
        <v>258.49488888888891</v>
      </c>
      <c r="K111" s="32">
        <v>241.43655555555554</v>
      </c>
      <c r="L111" s="32">
        <v>56.115777777777772</v>
      </c>
      <c r="M111" s="32">
        <v>39.404666666666657</v>
      </c>
      <c r="N111" s="32">
        <v>11.28888888888889</v>
      </c>
      <c r="O111" s="32">
        <v>5.4222222222222225</v>
      </c>
      <c r="P111" s="32">
        <v>59.789111111111126</v>
      </c>
      <c r="Q111" s="32">
        <v>59.441888888888904</v>
      </c>
      <c r="R111" s="32">
        <v>0.34722222222222221</v>
      </c>
      <c r="S111" s="32">
        <v>142.58999999999997</v>
      </c>
      <c r="T111" s="32">
        <v>142.58999999999997</v>
      </c>
      <c r="U111" s="32">
        <v>0</v>
      </c>
      <c r="V111" s="32">
        <v>0</v>
      </c>
      <c r="W111" s="32">
        <v>22.396222222222224</v>
      </c>
      <c r="X111" s="32">
        <v>0</v>
      </c>
      <c r="Y111" s="32">
        <v>0</v>
      </c>
      <c r="Z111" s="32">
        <v>0</v>
      </c>
      <c r="AA111" s="32">
        <v>0</v>
      </c>
      <c r="AB111" s="32">
        <v>0</v>
      </c>
      <c r="AC111" s="32">
        <v>22.396222222222224</v>
      </c>
      <c r="AD111" s="32">
        <v>0</v>
      </c>
      <c r="AE111" s="32">
        <v>0</v>
      </c>
      <c r="AF111" t="s">
        <v>174</v>
      </c>
      <c r="AG111">
        <v>1</v>
      </c>
      <c r="AH111"/>
    </row>
    <row r="112" spans="1:34" x14ac:dyDescent="0.25">
      <c r="A112" t="s">
        <v>517</v>
      </c>
      <c r="B112" t="s">
        <v>375</v>
      </c>
      <c r="C112" t="s">
        <v>414</v>
      </c>
      <c r="D112" t="s">
        <v>503</v>
      </c>
      <c r="E112" s="32">
        <v>121.94444444444444</v>
      </c>
      <c r="F112" s="32">
        <v>3.394836446469248</v>
      </c>
      <c r="G112" s="32">
        <v>3.0963398633257397</v>
      </c>
      <c r="H112" s="32">
        <v>0.35583599088838269</v>
      </c>
      <c r="I112" s="32">
        <v>5.7339407744874712E-2</v>
      </c>
      <c r="J112" s="32">
        <v>413.98144444444438</v>
      </c>
      <c r="K112" s="32">
        <v>377.58144444444434</v>
      </c>
      <c r="L112" s="32">
        <v>43.392222222222223</v>
      </c>
      <c r="M112" s="32">
        <v>6.9922222222222219</v>
      </c>
      <c r="N112" s="32">
        <v>29.580555555555556</v>
      </c>
      <c r="O112" s="32">
        <v>6.8194444444444446</v>
      </c>
      <c r="P112" s="32">
        <v>123.70588888888888</v>
      </c>
      <c r="Q112" s="32">
        <v>123.70588888888888</v>
      </c>
      <c r="R112" s="32">
        <v>0</v>
      </c>
      <c r="S112" s="32">
        <v>246.88333333333324</v>
      </c>
      <c r="T112" s="32">
        <v>246.88333333333324</v>
      </c>
      <c r="U112" s="32">
        <v>0</v>
      </c>
      <c r="V112" s="32">
        <v>0</v>
      </c>
      <c r="W112" s="32">
        <v>0</v>
      </c>
      <c r="X112" s="32">
        <v>0</v>
      </c>
      <c r="Y112" s="32">
        <v>0</v>
      </c>
      <c r="Z112" s="32">
        <v>0</v>
      </c>
      <c r="AA112" s="32">
        <v>0</v>
      </c>
      <c r="AB112" s="32">
        <v>0</v>
      </c>
      <c r="AC112" s="32">
        <v>0</v>
      </c>
      <c r="AD112" s="32">
        <v>0</v>
      </c>
      <c r="AE112" s="32">
        <v>0</v>
      </c>
      <c r="AF112" t="s">
        <v>173</v>
      </c>
      <c r="AG112">
        <v>1</v>
      </c>
      <c r="AH112"/>
    </row>
    <row r="113" spans="1:34" x14ac:dyDescent="0.25">
      <c r="A113" t="s">
        <v>517</v>
      </c>
      <c r="B113" t="s">
        <v>323</v>
      </c>
      <c r="C113" t="s">
        <v>415</v>
      </c>
      <c r="D113" t="s">
        <v>504</v>
      </c>
      <c r="E113" s="32">
        <v>108.14444444444445</v>
      </c>
      <c r="F113" s="32">
        <v>3.8761943902188429</v>
      </c>
      <c r="G113" s="32">
        <v>3.4745967327648204</v>
      </c>
      <c r="H113" s="32">
        <v>0.72292715503955618</v>
      </c>
      <c r="I113" s="32">
        <v>0.44757525942669268</v>
      </c>
      <c r="J113" s="32">
        <v>419.18888888888887</v>
      </c>
      <c r="K113" s="32">
        <v>375.75833333333333</v>
      </c>
      <c r="L113" s="32">
        <v>78.180555555555557</v>
      </c>
      <c r="M113" s="32">
        <v>48.402777777777779</v>
      </c>
      <c r="N113" s="32">
        <v>26.611111111111111</v>
      </c>
      <c r="O113" s="32">
        <v>3.1666666666666665</v>
      </c>
      <c r="P113" s="32">
        <v>110.85277777777779</v>
      </c>
      <c r="Q113" s="32">
        <v>97.2</v>
      </c>
      <c r="R113" s="32">
        <v>13.652777777777779</v>
      </c>
      <c r="S113" s="32">
        <v>230.15555555555557</v>
      </c>
      <c r="T113" s="32">
        <v>230.15555555555557</v>
      </c>
      <c r="U113" s="32">
        <v>0</v>
      </c>
      <c r="V113" s="32">
        <v>0</v>
      </c>
      <c r="W113" s="32">
        <v>0</v>
      </c>
      <c r="X113" s="32">
        <v>0</v>
      </c>
      <c r="Y113" s="32">
        <v>0</v>
      </c>
      <c r="Z113" s="32">
        <v>0</v>
      </c>
      <c r="AA113" s="32">
        <v>0</v>
      </c>
      <c r="AB113" s="32">
        <v>0</v>
      </c>
      <c r="AC113" s="32">
        <v>0</v>
      </c>
      <c r="AD113" s="32">
        <v>0</v>
      </c>
      <c r="AE113" s="32">
        <v>0</v>
      </c>
      <c r="AF113" t="s">
        <v>121</v>
      </c>
      <c r="AG113">
        <v>1</v>
      </c>
      <c r="AH113"/>
    </row>
    <row r="114" spans="1:34" x14ac:dyDescent="0.25">
      <c r="A114" t="s">
        <v>517</v>
      </c>
      <c r="B114" t="s">
        <v>373</v>
      </c>
      <c r="C114" t="s">
        <v>496</v>
      </c>
      <c r="D114" t="s">
        <v>510</v>
      </c>
      <c r="E114" s="32">
        <v>46.288888888888891</v>
      </c>
      <c r="F114" s="32">
        <v>4.4523523763802206</v>
      </c>
      <c r="G114" s="32">
        <v>4.1248199711953912</v>
      </c>
      <c r="H114" s="32">
        <v>1.1838694191070569</v>
      </c>
      <c r="I114" s="32">
        <v>0.95463274123859809</v>
      </c>
      <c r="J114" s="32">
        <v>206.09444444444443</v>
      </c>
      <c r="K114" s="32">
        <v>190.93333333333334</v>
      </c>
      <c r="L114" s="32">
        <v>54.8</v>
      </c>
      <c r="M114" s="32">
        <v>44.18888888888889</v>
      </c>
      <c r="N114" s="32">
        <v>5.3361111111111112</v>
      </c>
      <c r="O114" s="32">
        <v>5.2750000000000004</v>
      </c>
      <c r="P114" s="32">
        <v>36.358333333333334</v>
      </c>
      <c r="Q114" s="32">
        <v>31.808333333333334</v>
      </c>
      <c r="R114" s="32">
        <v>4.55</v>
      </c>
      <c r="S114" s="32">
        <v>114.93611111111112</v>
      </c>
      <c r="T114" s="32">
        <v>114.93611111111112</v>
      </c>
      <c r="U114" s="32">
        <v>0</v>
      </c>
      <c r="V114" s="32">
        <v>0</v>
      </c>
      <c r="W114" s="32">
        <v>0</v>
      </c>
      <c r="X114" s="32">
        <v>0</v>
      </c>
      <c r="Y114" s="32">
        <v>0</v>
      </c>
      <c r="Z114" s="32">
        <v>0</v>
      </c>
      <c r="AA114" s="32">
        <v>0</v>
      </c>
      <c r="AB114" s="32">
        <v>0</v>
      </c>
      <c r="AC114" s="32">
        <v>0</v>
      </c>
      <c r="AD114" s="32">
        <v>0</v>
      </c>
      <c r="AE114" s="32">
        <v>0</v>
      </c>
      <c r="AF114" t="s">
        <v>171</v>
      </c>
      <c r="AG114">
        <v>1</v>
      </c>
      <c r="AH114"/>
    </row>
    <row r="115" spans="1:34" x14ac:dyDescent="0.25">
      <c r="A115" t="s">
        <v>517</v>
      </c>
      <c r="B115" t="s">
        <v>264</v>
      </c>
      <c r="C115" t="s">
        <v>448</v>
      </c>
      <c r="D115" t="s">
        <v>504</v>
      </c>
      <c r="E115" s="32">
        <v>101.46666666666667</v>
      </c>
      <c r="F115" s="32">
        <v>2.9299638633377132</v>
      </c>
      <c r="G115" s="32">
        <v>2.8203766973280766</v>
      </c>
      <c r="H115" s="32">
        <v>0.45961673236968897</v>
      </c>
      <c r="I115" s="32">
        <v>0.3500295663600525</v>
      </c>
      <c r="J115" s="32">
        <v>297.29366666666664</v>
      </c>
      <c r="K115" s="32">
        <v>286.17422222222217</v>
      </c>
      <c r="L115" s="32">
        <v>46.635777777777776</v>
      </c>
      <c r="M115" s="32">
        <v>35.516333333333328</v>
      </c>
      <c r="N115" s="32">
        <v>6.052777777777778</v>
      </c>
      <c r="O115" s="32">
        <v>5.0666666666666664</v>
      </c>
      <c r="P115" s="32">
        <v>79.507444444444431</v>
      </c>
      <c r="Q115" s="32">
        <v>79.507444444444431</v>
      </c>
      <c r="R115" s="32">
        <v>0</v>
      </c>
      <c r="S115" s="32">
        <v>171.15044444444445</v>
      </c>
      <c r="T115" s="32">
        <v>171.15044444444445</v>
      </c>
      <c r="U115" s="32">
        <v>0</v>
      </c>
      <c r="V115" s="32">
        <v>0</v>
      </c>
      <c r="W115" s="32">
        <v>7.5761111111111124</v>
      </c>
      <c r="X115" s="32">
        <v>1.2904444444444445</v>
      </c>
      <c r="Y115" s="32">
        <v>0.25</v>
      </c>
      <c r="Z115" s="32">
        <v>0</v>
      </c>
      <c r="AA115" s="32">
        <v>3.1685555555555558</v>
      </c>
      <c r="AB115" s="32">
        <v>0</v>
      </c>
      <c r="AC115" s="32">
        <v>2.8671111111111114</v>
      </c>
      <c r="AD115" s="32">
        <v>0</v>
      </c>
      <c r="AE115" s="32">
        <v>0</v>
      </c>
      <c r="AF115" t="s">
        <v>62</v>
      </c>
      <c r="AG115">
        <v>1</v>
      </c>
      <c r="AH115"/>
    </row>
    <row r="116" spans="1:34" x14ac:dyDescent="0.25">
      <c r="A116" t="s">
        <v>517</v>
      </c>
      <c r="B116" t="s">
        <v>361</v>
      </c>
      <c r="C116" t="s">
        <v>493</v>
      </c>
      <c r="D116" t="s">
        <v>504</v>
      </c>
      <c r="E116" s="32">
        <v>92.788888888888891</v>
      </c>
      <c r="F116" s="32">
        <v>3.3084013890552031</v>
      </c>
      <c r="G116" s="32">
        <v>3.2021865644832954</v>
      </c>
      <c r="H116" s="32">
        <v>0.50981319602442832</v>
      </c>
      <c r="I116" s="32">
        <v>0.40359837145252064</v>
      </c>
      <c r="J116" s="32">
        <v>306.98288888888891</v>
      </c>
      <c r="K116" s="32">
        <v>297.12733333333335</v>
      </c>
      <c r="L116" s="32">
        <v>47.305000000000007</v>
      </c>
      <c r="M116" s="32">
        <v>37.449444444444445</v>
      </c>
      <c r="N116" s="32">
        <v>4.7888888888888888</v>
      </c>
      <c r="O116" s="32">
        <v>5.0666666666666664</v>
      </c>
      <c r="P116" s="32">
        <v>72.573333333333338</v>
      </c>
      <c r="Q116" s="32">
        <v>72.573333333333338</v>
      </c>
      <c r="R116" s="32">
        <v>0</v>
      </c>
      <c r="S116" s="32">
        <v>187.10455555555555</v>
      </c>
      <c r="T116" s="32">
        <v>187.10455555555555</v>
      </c>
      <c r="U116" s="32">
        <v>0</v>
      </c>
      <c r="V116" s="32">
        <v>0</v>
      </c>
      <c r="W116" s="32">
        <v>29.224555555555558</v>
      </c>
      <c r="X116" s="32">
        <v>3.7188888888888889</v>
      </c>
      <c r="Y116" s="32">
        <v>0</v>
      </c>
      <c r="Z116" s="32">
        <v>0</v>
      </c>
      <c r="AA116" s="32">
        <v>5.8594444444444447</v>
      </c>
      <c r="AB116" s="32">
        <v>0</v>
      </c>
      <c r="AC116" s="32">
        <v>19.646222222222224</v>
      </c>
      <c r="AD116" s="32">
        <v>0</v>
      </c>
      <c r="AE116" s="32">
        <v>0</v>
      </c>
      <c r="AF116" t="s">
        <v>159</v>
      </c>
      <c r="AG116">
        <v>1</v>
      </c>
      <c r="AH116"/>
    </row>
    <row r="117" spans="1:34" x14ac:dyDescent="0.25">
      <c r="A117" t="s">
        <v>517</v>
      </c>
      <c r="B117" t="s">
        <v>316</v>
      </c>
      <c r="C117" t="s">
        <v>468</v>
      </c>
      <c r="D117" t="s">
        <v>505</v>
      </c>
      <c r="E117" s="32">
        <v>82.922222222222217</v>
      </c>
      <c r="F117" s="32">
        <v>4.4433525391933548</v>
      </c>
      <c r="G117" s="32">
        <v>4.0416467908347853</v>
      </c>
      <c r="H117" s="32">
        <v>0.77860511858501957</v>
      </c>
      <c r="I117" s="32">
        <v>0.50660592255125292</v>
      </c>
      <c r="J117" s="32">
        <v>368.45266666666669</v>
      </c>
      <c r="K117" s="32">
        <v>335.14233333333334</v>
      </c>
      <c r="L117" s="32">
        <v>64.563666666666677</v>
      </c>
      <c r="M117" s="32">
        <v>42.00888888888889</v>
      </c>
      <c r="N117" s="32">
        <v>17.332555555555555</v>
      </c>
      <c r="O117" s="32">
        <v>5.2222222222222223</v>
      </c>
      <c r="P117" s="32">
        <v>81.49722222222222</v>
      </c>
      <c r="Q117" s="32">
        <v>70.74166666666666</v>
      </c>
      <c r="R117" s="32">
        <v>10.755555555555556</v>
      </c>
      <c r="S117" s="32">
        <v>222.3917777777778</v>
      </c>
      <c r="T117" s="32">
        <v>222.3917777777778</v>
      </c>
      <c r="U117" s="32">
        <v>0</v>
      </c>
      <c r="V117" s="32">
        <v>0</v>
      </c>
      <c r="W117" s="32">
        <v>0</v>
      </c>
      <c r="X117" s="32">
        <v>0</v>
      </c>
      <c r="Y117" s="32">
        <v>0</v>
      </c>
      <c r="Z117" s="32">
        <v>0</v>
      </c>
      <c r="AA117" s="32">
        <v>0</v>
      </c>
      <c r="AB117" s="32">
        <v>0</v>
      </c>
      <c r="AC117" s="32">
        <v>0</v>
      </c>
      <c r="AD117" s="32">
        <v>0</v>
      </c>
      <c r="AE117" s="32">
        <v>0</v>
      </c>
      <c r="AF117" t="s">
        <v>114</v>
      </c>
      <c r="AG117">
        <v>1</v>
      </c>
      <c r="AH117"/>
    </row>
    <row r="118" spans="1:34" x14ac:dyDescent="0.25">
      <c r="A118" t="s">
        <v>517</v>
      </c>
      <c r="B118" t="s">
        <v>229</v>
      </c>
      <c r="C118" t="s">
        <v>421</v>
      </c>
      <c r="D118" t="s">
        <v>505</v>
      </c>
      <c r="E118" s="32">
        <v>238.54444444444445</v>
      </c>
      <c r="F118" s="32">
        <v>3.594449671619544</v>
      </c>
      <c r="G118" s="32">
        <v>3.264869812287484</v>
      </c>
      <c r="H118" s="32">
        <v>0.60683590292980572</v>
      </c>
      <c r="I118" s="32">
        <v>0.27725604359774553</v>
      </c>
      <c r="J118" s="32">
        <v>857.43599999999992</v>
      </c>
      <c r="K118" s="32">
        <v>778.81655555555551</v>
      </c>
      <c r="L118" s="32">
        <v>144.75733333333332</v>
      </c>
      <c r="M118" s="32">
        <v>66.137888888888881</v>
      </c>
      <c r="N118" s="32">
        <v>73.375</v>
      </c>
      <c r="O118" s="32">
        <v>5.2444444444444445</v>
      </c>
      <c r="P118" s="32">
        <v>199.46988888888885</v>
      </c>
      <c r="Q118" s="32">
        <v>199.46988888888885</v>
      </c>
      <c r="R118" s="32">
        <v>0</v>
      </c>
      <c r="S118" s="32">
        <v>513.20877777777775</v>
      </c>
      <c r="T118" s="32">
        <v>513.20877777777775</v>
      </c>
      <c r="U118" s="32">
        <v>0</v>
      </c>
      <c r="V118" s="32">
        <v>0</v>
      </c>
      <c r="W118" s="32">
        <v>18.722444444444449</v>
      </c>
      <c r="X118" s="32">
        <v>0.15455555555555556</v>
      </c>
      <c r="Y118" s="32">
        <v>0</v>
      </c>
      <c r="Z118" s="32">
        <v>0</v>
      </c>
      <c r="AA118" s="32">
        <v>18.216222222222228</v>
      </c>
      <c r="AB118" s="32">
        <v>0</v>
      </c>
      <c r="AC118" s="32">
        <v>0.35166666666666663</v>
      </c>
      <c r="AD118" s="32">
        <v>0</v>
      </c>
      <c r="AE118" s="32">
        <v>0</v>
      </c>
      <c r="AF118" t="s">
        <v>27</v>
      </c>
      <c r="AG118">
        <v>1</v>
      </c>
      <c r="AH118"/>
    </row>
    <row r="119" spans="1:34" x14ac:dyDescent="0.25">
      <c r="A119" t="s">
        <v>517</v>
      </c>
      <c r="B119" t="s">
        <v>394</v>
      </c>
      <c r="C119" t="s">
        <v>430</v>
      </c>
      <c r="D119" t="s">
        <v>505</v>
      </c>
      <c r="E119" s="32">
        <v>38.81111111111111</v>
      </c>
      <c r="F119" s="32">
        <v>1.3286573146292584</v>
      </c>
      <c r="G119" s="32">
        <v>1.2132121385628398</v>
      </c>
      <c r="H119" s="32">
        <v>0.64564843973661612</v>
      </c>
      <c r="I119" s="32">
        <v>0.53020326367019754</v>
      </c>
      <c r="J119" s="32">
        <v>51.566666666666663</v>
      </c>
      <c r="K119" s="32">
        <v>47.086111111111109</v>
      </c>
      <c r="L119" s="32">
        <v>25.058333333333334</v>
      </c>
      <c r="M119" s="32">
        <v>20.577777777777779</v>
      </c>
      <c r="N119" s="32">
        <v>0</v>
      </c>
      <c r="O119" s="32">
        <v>4.4805555555555552</v>
      </c>
      <c r="P119" s="32">
        <v>0</v>
      </c>
      <c r="Q119" s="32">
        <v>0</v>
      </c>
      <c r="R119" s="32">
        <v>0</v>
      </c>
      <c r="S119" s="32">
        <v>26.508333333333333</v>
      </c>
      <c r="T119" s="32">
        <v>26.508333333333333</v>
      </c>
      <c r="U119" s="32">
        <v>0</v>
      </c>
      <c r="V119" s="32">
        <v>0</v>
      </c>
      <c r="W119" s="32">
        <v>0.28888888888888886</v>
      </c>
      <c r="X119" s="32">
        <v>0.28888888888888886</v>
      </c>
      <c r="Y119" s="32">
        <v>0</v>
      </c>
      <c r="Z119" s="32">
        <v>0</v>
      </c>
      <c r="AA119" s="32">
        <v>0</v>
      </c>
      <c r="AB119" s="32">
        <v>0</v>
      </c>
      <c r="AC119" s="32">
        <v>0</v>
      </c>
      <c r="AD119" s="32">
        <v>0</v>
      </c>
      <c r="AE119" s="32">
        <v>0</v>
      </c>
      <c r="AF119" t="s">
        <v>192</v>
      </c>
      <c r="AG119">
        <v>1</v>
      </c>
      <c r="AH119"/>
    </row>
    <row r="120" spans="1:34" x14ac:dyDescent="0.25">
      <c r="A120" t="s">
        <v>517</v>
      </c>
      <c r="B120" t="s">
        <v>380</v>
      </c>
      <c r="C120" t="s">
        <v>497</v>
      </c>
      <c r="D120" t="s">
        <v>507</v>
      </c>
      <c r="E120" s="32">
        <v>82.488888888888894</v>
      </c>
      <c r="F120" s="32">
        <v>3.7358230064655169</v>
      </c>
      <c r="G120" s="32">
        <v>3.5671134159482754</v>
      </c>
      <c r="H120" s="32">
        <v>0.8992793642241379</v>
      </c>
      <c r="I120" s="32">
        <v>0.73056977370689646</v>
      </c>
      <c r="J120" s="32">
        <v>308.16388888888889</v>
      </c>
      <c r="K120" s="32">
        <v>294.24722222222221</v>
      </c>
      <c r="L120" s="32">
        <v>74.180555555555557</v>
      </c>
      <c r="M120" s="32">
        <v>60.263888888888886</v>
      </c>
      <c r="N120" s="32">
        <v>9.1666666666666661</v>
      </c>
      <c r="O120" s="32">
        <v>4.75</v>
      </c>
      <c r="P120" s="32">
        <v>55.205555555555556</v>
      </c>
      <c r="Q120" s="32">
        <v>55.205555555555556</v>
      </c>
      <c r="R120" s="32">
        <v>0</v>
      </c>
      <c r="S120" s="32">
        <v>178.77777777777777</v>
      </c>
      <c r="T120" s="32">
        <v>178.77777777777777</v>
      </c>
      <c r="U120" s="32">
        <v>0</v>
      </c>
      <c r="V120" s="32">
        <v>0</v>
      </c>
      <c r="W120" s="32">
        <v>0</v>
      </c>
      <c r="X120" s="32">
        <v>0</v>
      </c>
      <c r="Y120" s="32">
        <v>0</v>
      </c>
      <c r="Z120" s="32">
        <v>0</v>
      </c>
      <c r="AA120" s="32">
        <v>0</v>
      </c>
      <c r="AB120" s="32">
        <v>0</v>
      </c>
      <c r="AC120" s="32">
        <v>0</v>
      </c>
      <c r="AD120" s="32">
        <v>0</v>
      </c>
      <c r="AE120" s="32">
        <v>0</v>
      </c>
      <c r="AF120" t="s">
        <v>178</v>
      </c>
      <c r="AG120">
        <v>1</v>
      </c>
      <c r="AH120"/>
    </row>
    <row r="121" spans="1:34" x14ac:dyDescent="0.25">
      <c r="A121" t="s">
        <v>517</v>
      </c>
      <c r="B121" t="s">
        <v>252</v>
      </c>
      <c r="C121" t="s">
        <v>450</v>
      </c>
      <c r="D121" t="s">
        <v>504</v>
      </c>
      <c r="E121" s="32">
        <v>68.166666666666671</v>
      </c>
      <c r="F121" s="32">
        <v>5.2682559087204552</v>
      </c>
      <c r="G121" s="32">
        <v>5.0653219233903828</v>
      </c>
      <c r="H121" s="32">
        <v>1.7090057049714751</v>
      </c>
      <c r="I121" s="32">
        <v>1.5060717196414017</v>
      </c>
      <c r="J121" s="32">
        <v>359.11944444444441</v>
      </c>
      <c r="K121" s="32">
        <v>345.2861111111111</v>
      </c>
      <c r="L121" s="32">
        <v>116.49722222222222</v>
      </c>
      <c r="M121" s="32">
        <v>102.66388888888889</v>
      </c>
      <c r="N121" s="32">
        <v>8.5</v>
      </c>
      <c r="O121" s="32">
        <v>5.333333333333333</v>
      </c>
      <c r="P121" s="32">
        <v>16.833333333333332</v>
      </c>
      <c r="Q121" s="32">
        <v>16.833333333333332</v>
      </c>
      <c r="R121" s="32">
        <v>0</v>
      </c>
      <c r="S121" s="32">
        <v>225.78888888888889</v>
      </c>
      <c r="T121" s="32">
        <v>225.78888888888889</v>
      </c>
      <c r="U121" s="32">
        <v>0</v>
      </c>
      <c r="V121" s="32">
        <v>0</v>
      </c>
      <c r="W121" s="32">
        <v>0</v>
      </c>
      <c r="X121" s="32">
        <v>0</v>
      </c>
      <c r="Y121" s="32">
        <v>0</v>
      </c>
      <c r="Z121" s="32">
        <v>0</v>
      </c>
      <c r="AA121" s="32">
        <v>0</v>
      </c>
      <c r="AB121" s="32">
        <v>0</v>
      </c>
      <c r="AC121" s="32">
        <v>0</v>
      </c>
      <c r="AD121" s="32">
        <v>0</v>
      </c>
      <c r="AE121" s="32">
        <v>0</v>
      </c>
      <c r="AF121" t="s">
        <v>50</v>
      </c>
      <c r="AG121">
        <v>1</v>
      </c>
      <c r="AH121"/>
    </row>
    <row r="122" spans="1:34" x14ac:dyDescent="0.25">
      <c r="A122" t="s">
        <v>517</v>
      </c>
      <c r="B122" t="s">
        <v>349</v>
      </c>
      <c r="C122" t="s">
        <v>488</v>
      </c>
      <c r="D122" t="s">
        <v>504</v>
      </c>
      <c r="E122" s="32">
        <v>79.7</v>
      </c>
      <c r="F122" s="32">
        <v>3.6749965147079324</v>
      </c>
      <c r="G122" s="32">
        <v>3.2783702774292482</v>
      </c>
      <c r="H122" s="32">
        <v>0.62132301686881364</v>
      </c>
      <c r="I122" s="32">
        <v>0.36473581486128537</v>
      </c>
      <c r="J122" s="32">
        <v>292.89722222222224</v>
      </c>
      <c r="K122" s="32">
        <v>261.2861111111111</v>
      </c>
      <c r="L122" s="32">
        <v>49.519444444444446</v>
      </c>
      <c r="M122" s="32">
        <v>29.069444444444443</v>
      </c>
      <c r="N122" s="32">
        <v>17.652777777777779</v>
      </c>
      <c r="O122" s="32">
        <v>2.7972222222222221</v>
      </c>
      <c r="P122" s="32">
        <v>68.205555555555549</v>
      </c>
      <c r="Q122" s="32">
        <v>57.044444444444444</v>
      </c>
      <c r="R122" s="32">
        <v>11.161111111111111</v>
      </c>
      <c r="S122" s="32">
        <v>175.17222222222222</v>
      </c>
      <c r="T122" s="32">
        <v>175.17222222222222</v>
      </c>
      <c r="U122" s="32">
        <v>0</v>
      </c>
      <c r="V122" s="32">
        <v>0</v>
      </c>
      <c r="W122" s="32">
        <v>29.622222222222224</v>
      </c>
      <c r="X122" s="32">
        <v>0.76111111111111107</v>
      </c>
      <c r="Y122" s="32">
        <v>0</v>
      </c>
      <c r="Z122" s="32">
        <v>0</v>
      </c>
      <c r="AA122" s="32">
        <v>11.011111111111111</v>
      </c>
      <c r="AB122" s="32">
        <v>0</v>
      </c>
      <c r="AC122" s="32">
        <v>17.850000000000001</v>
      </c>
      <c r="AD122" s="32">
        <v>0</v>
      </c>
      <c r="AE122" s="32">
        <v>0</v>
      </c>
      <c r="AF122" t="s">
        <v>147</v>
      </c>
      <c r="AG122">
        <v>1</v>
      </c>
      <c r="AH122"/>
    </row>
    <row r="123" spans="1:34" x14ac:dyDescent="0.25">
      <c r="A123" t="s">
        <v>517</v>
      </c>
      <c r="B123" t="s">
        <v>232</v>
      </c>
      <c r="C123" t="s">
        <v>436</v>
      </c>
      <c r="D123" t="s">
        <v>505</v>
      </c>
      <c r="E123" s="32">
        <v>43.588888888888889</v>
      </c>
      <c r="F123" s="32">
        <v>4.2193703798113704</v>
      </c>
      <c r="G123" s="32">
        <v>3.8114555187356629</v>
      </c>
      <c r="H123" s="32">
        <v>1.0019857252102986</v>
      </c>
      <c r="I123" s="32">
        <v>0.59407086413459109</v>
      </c>
      <c r="J123" s="32">
        <v>183.91766666666672</v>
      </c>
      <c r="K123" s="32">
        <v>166.13711111111118</v>
      </c>
      <c r="L123" s="32">
        <v>43.675444444444459</v>
      </c>
      <c r="M123" s="32">
        <v>25.8948888888889</v>
      </c>
      <c r="N123" s="32">
        <v>12.616666666666667</v>
      </c>
      <c r="O123" s="32">
        <v>5.1638888888888888</v>
      </c>
      <c r="P123" s="32">
        <v>41.733333333333356</v>
      </c>
      <c r="Q123" s="32">
        <v>41.733333333333356</v>
      </c>
      <c r="R123" s="32">
        <v>0</v>
      </c>
      <c r="S123" s="32">
        <v>98.508888888888919</v>
      </c>
      <c r="T123" s="32">
        <v>98.508888888888919</v>
      </c>
      <c r="U123" s="32">
        <v>0</v>
      </c>
      <c r="V123" s="32">
        <v>0</v>
      </c>
      <c r="W123" s="32">
        <v>1.8361111111111112</v>
      </c>
      <c r="X123" s="32">
        <v>0.49722222222222223</v>
      </c>
      <c r="Y123" s="32">
        <v>0</v>
      </c>
      <c r="Z123" s="32">
        <v>0</v>
      </c>
      <c r="AA123" s="32">
        <v>0.80555555555555558</v>
      </c>
      <c r="AB123" s="32">
        <v>0</v>
      </c>
      <c r="AC123" s="32">
        <v>0.53333333333333333</v>
      </c>
      <c r="AD123" s="32">
        <v>0</v>
      </c>
      <c r="AE123" s="32">
        <v>0</v>
      </c>
      <c r="AF123" t="s">
        <v>30</v>
      </c>
      <c r="AG123">
        <v>1</v>
      </c>
      <c r="AH123"/>
    </row>
    <row r="124" spans="1:34" x14ac:dyDescent="0.25">
      <c r="A124" t="s">
        <v>517</v>
      </c>
      <c r="B124" t="s">
        <v>224</v>
      </c>
      <c r="C124" t="s">
        <v>429</v>
      </c>
      <c r="D124" t="s">
        <v>506</v>
      </c>
      <c r="E124" s="32">
        <v>113.85555555555555</v>
      </c>
      <c r="F124" s="32">
        <v>2.9128671806382358</v>
      </c>
      <c r="G124" s="32">
        <v>2.770508441495072</v>
      </c>
      <c r="H124" s="32">
        <v>0.25926124719430077</v>
      </c>
      <c r="I124" s="32">
        <v>0.12078169220259588</v>
      </c>
      <c r="J124" s="32">
        <v>331.64611111111111</v>
      </c>
      <c r="K124" s="32">
        <v>315.4377777777778</v>
      </c>
      <c r="L124" s="32">
        <v>29.518333333333331</v>
      </c>
      <c r="M124" s="32">
        <v>13.751666666666667</v>
      </c>
      <c r="N124" s="32">
        <v>10.508333333333333</v>
      </c>
      <c r="O124" s="32">
        <v>5.2583333333333337</v>
      </c>
      <c r="P124" s="32">
        <v>87.900666666666666</v>
      </c>
      <c r="Q124" s="32">
        <v>87.459000000000003</v>
      </c>
      <c r="R124" s="32">
        <v>0.44166666666666665</v>
      </c>
      <c r="S124" s="32">
        <v>214.22711111111113</v>
      </c>
      <c r="T124" s="32">
        <v>214.22711111111113</v>
      </c>
      <c r="U124" s="32">
        <v>0</v>
      </c>
      <c r="V124" s="32">
        <v>0</v>
      </c>
      <c r="W124" s="32">
        <v>160.89888888888891</v>
      </c>
      <c r="X124" s="32">
        <v>13.751666666666667</v>
      </c>
      <c r="Y124" s="32">
        <v>0</v>
      </c>
      <c r="Z124" s="32">
        <v>0</v>
      </c>
      <c r="AA124" s="32">
        <v>52.12288888888888</v>
      </c>
      <c r="AB124" s="32">
        <v>0</v>
      </c>
      <c r="AC124" s="32">
        <v>95.024333333333345</v>
      </c>
      <c r="AD124" s="32">
        <v>0</v>
      </c>
      <c r="AE124" s="32">
        <v>0</v>
      </c>
      <c r="AF124" t="s">
        <v>22</v>
      </c>
      <c r="AG124">
        <v>1</v>
      </c>
      <c r="AH124"/>
    </row>
    <row r="125" spans="1:34" x14ac:dyDescent="0.25">
      <c r="A125" t="s">
        <v>517</v>
      </c>
      <c r="B125" t="s">
        <v>213</v>
      </c>
      <c r="C125" t="s">
        <v>423</v>
      </c>
      <c r="D125" t="s">
        <v>505</v>
      </c>
      <c r="E125" s="32">
        <v>108.72222222222223</v>
      </c>
      <c r="F125" s="32">
        <v>3.6701328564128763</v>
      </c>
      <c r="G125" s="32">
        <v>3.4901890648952474</v>
      </c>
      <c r="H125" s="32">
        <v>0.51801226366888087</v>
      </c>
      <c r="I125" s="32">
        <v>0.41964741951967294</v>
      </c>
      <c r="J125" s="32">
        <v>399.02499999999998</v>
      </c>
      <c r="K125" s="32">
        <v>379.46111111111111</v>
      </c>
      <c r="L125" s="32">
        <v>56.319444444444443</v>
      </c>
      <c r="M125" s="32">
        <v>45.625</v>
      </c>
      <c r="N125" s="32">
        <v>5.8944444444444448</v>
      </c>
      <c r="O125" s="32">
        <v>4.8</v>
      </c>
      <c r="P125" s="32">
        <v>104.25833333333333</v>
      </c>
      <c r="Q125" s="32">
        <v>95.388888888888886</v>
      </c>
      <c r="R125" s="32">
        <v>8.8694444444444436</v>
      </c>
      <c r="S125" s="32">
        <v>238.44722222222222</v>
      </c>
      <c r="T125" s="32">
        <v>238.44722222222222</v>
      </c>
      <c r="U125" s="32">
        <v>0</v>
      </c>
      <c r="V125" s="32">
        <v>0</v>
      </c>
      <c r="W125" s="32">
        <v>20.794444444444444</v>
      </c>
      <c r="X125" s="32">
        <v>3.3194444444444446</v>
      </c>
      <c r="Y125" s="32">
        <v>0.29444444444444445</v>
      </c>
      <c r="Z125" s="32">
        <v>0</v>
      </c>
      <c r="AA125" s="32">
        <v>10.680555555555555</v>
      </c>
      <c r="AB125" s="32">
        <v>0</v>
      </c>
      <c r="AC125" s="32">
        <v>6.5</v>
      </c>
      <c r="AD125" s="32">
        <v>0</v>
      </c>
      <c r="AE125" s="32">
        <v>0</v>
      </c>
      <c r="AF125" t="s">
        <v>11</v>
      </c>
      <c r="AG125">
        <v>1</v>
      </c>
      <c r="AH125"/>
    </row>
    <row r="126" spans="1:34" x14ac:dyDescent="0.25">
      <c r="A126" t="s">
        <v>517</v>
      </c>
      <c r="B126" t="s">
        <v>295</v>
      </c>
      <c r="C126" t="s">
        <v>440</v>
      </c>
      <c r="D126" t="s">
        <v>505</v>
      </c>
      <c r="E126" s="32">
        <v>62.855555555555554</v>
      </c>
      <c r="F126" s="32">
        <v>3.8217482764716282</v>
      </c>
      <c r="G126" s="32">
        <v>3.6605320841435387</v>
      </c>
      <c r="H126" s="32">
        <v>0.6681951564433446</v>
      </c>
      <c r="I126" s="32">
        <v>0.58758706027929997</v>
      </c>
      <c r="J126" s="32">
        <v>240.21811111111111</v>
      </c>
      <c r="K126" s="32">
        <v>230.08477777777776</v>
      </c>
      <c r="L126" s="32">
        <v>41.99977777777778</v>
      </c>
      <c r="M126" s="32">
        <v>36.93311111111111</v>
      </c>
      <c r="N126" s="32">
        <v>8.8888888888888892E-2</v>
      </c>
      <c r="O126" s="32">
        <v>4.9777777777777779</v>
      </c>
      <c r="P126" s="32">
        <v>45.813444444444443</v>
      </c>
      <c r="Q126" s="32">
        <v>40.74677777777778</v>
      </c>
      <c r="R126" s="32">
        <v>5.0666666666666664</v>
      </c>
      <c r="S126" s="32">
        <v>152.40488888888888</v>
      </c>
      <c r="T126" s="32">
        <v>152.40488888888888</v>
      </c>
      <c r="U126" s="32">
        <v>0</v>
      </c>
      <c r="V126" s="32">
        <v>0</v>
      </c>
      <c r="W126" s="32">
        <v>15.219444444444445</v>
      </c>
      <c r="X126" s="32">
        <v>2.3972222222222221</v>
      </c>
      <c r="Y126" s="32">
        <v>8.8888888888888892E-2</v>
      </c>
      <c r="Z126" s="32">
        <v>0</v>
      </c>
      <c r="AA126" s="32">
        <v>2.2972222222222221</v>
      </c>
      <c r="AB126" s="32">
        <v>0</v>
      </c>
      <c r="AC126" s="32">
        <v>10.436111111111112</v>
      </c>
      <c r="AD126" s="32">
        <v>0</v>
      </c>
      <c r="AE126" s="32">
        <v>0</v>
      </c>
      <c r="AF126" t="s">
        <v>93</v>
      </c>
      <c r="AG126">
        <v>1</v>
      </c>
      <c r="AH126"/>
    </row>
    <row r="127" spans="1:34" x14ac:dyDescent="0.25">
      <c r="A127" t="s">
        <v>517</v>
      </c>
      <c r="B127" t="s">
        <v>205</v>
      </c>
      <c r="C127" t="s">
        <v>416</v>
      </c>
      <c r="D127" t="s">
        <v>505</v>
      </c>
      <c r="E127" s="32">
        <v>103.02222222222223</v>
      </c>
      <c r="F127" s="32">
        <v>3.751026747195858</v>
      </c>
      <c r="G127" s="32">
        <v>3.25197044866264</v>
      </c>
      <c r="H127" s="32">
        <v>0.44566975841242451</v>
      </c>
      <c r="I127" s="32">
        <v>3.9527610008628124E-2</v>
      </c>
      <c r="J127" s="32">
        <v>386.43911111111106</v>
      </c>
      <c r="K127" s="32">
        <v>335.02522222222223</v>
      </c>
      <c r="L127" s="32">
        <v>45.913888888888891</v>
      </c>
      <c r="M127" s="32">
        <v>4.072222222222222</v>
      </c>
      <c r="N127" s="32">
        <v>38.677777777777777</v>
      </c>
      <c r="O127" s="32">
        <v>3.1638888888888888</v>
      </c>
      <c r="P127" s="32">
        <v>121.56944444444444</v>
      </c>
      <c r="Q127" s="32">
        <v>111.99722222222222</v>
      </c>
      <c r="R127" s="32">
        <v>9.5722222222222229</v>
      </c>
      <c r="S127" s="32">
        <v>218.95577777777777</v>
      </c>
      <c r="T127" s="32">
        <v>218.95577777777777</v>
      </c>
      <c r="U127" s="32">
        <v>0</v>
      </c>
      <c r="V127" s="32">
        <v>0</v>
      </c>
      <c r="W127" s="32">
        <v>170.73355555555554</v>
      </c>
      <c r="X127" s="32">
        <v>0</v>
      </c>
      <c r="Y127" s="32">
        <v>9.7083333333333339</v>
      </c>
      <c r="Z127" s="32">
        <v>0</v>
      </c>
      <c r="AA127" s="32">
        <v>54.588888888888889</v>
      </c>
      <c r="AB127" s="32">
        <v>0</v>
      </c>
      <c r="AC127" s="32">
        <v>106.43633333333334</v>
      </c>
      <c r="AD127" s="32">
        <v>0</v>
      </c>
      <c r="AE127" s="32">
        <v>0</v>
      </c>
      <c r="AF127" t="s">
        <v>3</v>
      </c>
      <c r="AG127">
        <v>1</v>
      </c>
      <c r="AH127"/>
    </row>
    <row r="128" spans="1:34" x14ac:dyDescent="0.25">
      <c r="A128" t="s">
        <v>517</v>
      </c>
      <c r="B128" t="s">
        <v>282</v>
      </c>
      <c r="C128" t="s">
        <v>467</v>
      </c>
      <c r="D128" t="s">
        <v>508</v>
      </c>
      <c r="E128" s="32">
        <v>75.544444444444451</v>
      </c>
      <c r="F128" s="32">
        <v>3.169882335637594</v>
      </c>
      <c r="G128" s="32">
        <v>3.0278761582585676</v>
      </c>
      <c r="H128" s="32">
        <v>0.67508457126047938</v>
      </c>
      <c r="I128" s="32">
        <v>0.53307839388145306</v>
      </c>
      <c r="J128" s="32">
        <v>239.46700000000004</v>
      </c>
      <c r="K128" s="32">
        <v>228.73922222222225</v>
      </c>
      <c r="L128" s="32">
        <v>50.998888888888885</v>
      </c>
      <c r="M128" s="32">
        <v>40.271111111111111</v>
      </c>
      <c r="N128" s="32">
        <v>6.3555555555555552</v>
      </c>
      <c r="O128" s="32">
        <v>4.3722222222222218</v>
      </c>
      <c r="P128" s="32">
        <v>52.306555555555555</v>
      </c>
      <c r="Q128" s="32">
        <v>52.306555555555555</v>
      </c>
      <c r="R128" s="32">
        <v>0</v>
      </c>
      <c r="S128" s="32">
        <v>136.16155555555559</v>
      </c>
      <c r="T128" s="32">
        <v>135.16988888888892</v>
      </c>
      <c r="U128" s="32">
        <v>0.9916666666666667</v>
      </c>
      <c r="V128" s="32">
        <v>0</v>
      </c>
      <c r="W128" s="32">
        <v>18.995888888888885</v>
      </c>
      <c r="X128" s="32">
        <v>0</v>
      </c>
      <c r="Y128" s="32">
        <v>0</v>
      </c>
      <c r="Z128" s="32">
        <v>0</v>
      </c>
      <c r="AA128" s="32">
        <v>11.450999999999997</v>
      </c>
      <c r="AB128" s="32">
        <v>0</v>
      </c>
      <c r="AC128" s="32">
        <v>7.5448888888888881</v>
      </c>
      <c r="AD128" s="32">
        <v>0</v>
      </c>
      <c r="AE128" s="32">
        <v>0</v>
      </c>
      <c r="AF128" t="s">
        <v>80</v>
      </c>
      <c r="AG128">
        <v>1</v>
      </c>
      <c r="AH128"/>
    </row>
    <row r="129" spans="1:34" x14ac:dyDescent="0.25">
      <c r="A129" t="s">
        <v>517</v>
      </c>
      <c r="B129" t="s">
        <v>228</v>
      </c>
      <c r="C129" t="s">
        <v>433</v>
      </c>
      <c r="D129" t="s">
        <v>503</v>
      </c>
      <c r="E129" s="32">
        <v>176.3111111111111</v>
      </c>
      <c r="F129" s="32">
        <v>3.9794239979833628</v>
      </c>
      <c r="G129" s="32">
        <v>3.645056087723721</v>
      </c>
      <c r="H129" s="32">
        <v>0.91430867154020679</v>
      </c>
      <c r="I129" s="32">
        <v>0.57994076128056471</v>
      </c>
      <c r="J129" s="32">
        <v>701.61666666666667</v>
      </c>
      <c r="K129" s="32">
        <v>642.66388888888889</v>
      </c>
      <c r="L129" s="32">
        <v>161.20277777777778</v>
      </c>
      <c r="M129" s="32">
        <v>102.25</v>
      </c>
      <c r="N129" s="32">
        <v>54.152777777777779</v>
      </c>
      <c r="O129" s="32">
        <v>4.8</v>
      </c>
      <c r="P129" s="32">
        <v>108.88333333333334</v>
      </c>
      <c r="Q129" s="32">
        <v>108.88333333333334</v>
      </c>
      <c r="R129" s="32">
        <v>0</v>
      </c>
      <c r="S129" s="32">
        <v>431.53055555555557</v>
      </c>
      <c r="T129" s="32">
        <v>431.53055555555557</v>
      </c>
      <c r="U129" s="32">
        <v>0</v>
      </c>
      <c r="V129" s="32">
        <v>0</v>
      </c>
      <c r="W129" s="32">
        <v>0</v>
      </c>
      <c r="X129" s="32">
        <v>0</v>
      </c>
      <c r="Y129" s="32">
        <v>0</v>
      </c>
      <c r="Z129" s="32">
        <v>0</v>
      </c>
      <c r="AA129" s="32">
        <v>0</v>
      </c>
      <c r="AB129" s="32">
        <v>0</v>
      </c>
      <c r="AC129" s="32">
        <v>0</v>
      </c>
      <c r="AD129" s="32">
        <v>0</v>
      </c>
      <c r="AE129" s="32">
        <v>0</v>
      </c>
      <c r="AF129" t="s">
        <v>26</v>
      </c>
      <c r="AG129">
        <v>1</v>
      </c>
      <c r="AH129"/>
    </row>
    <row r="130" spans="1:34" x14ac:dyDescent="0.25">
      <c r="A130" t="s">
        <v>517</v>
      </c>
      <c r="B130" t="s">
        <v>234</v>
      </c>
      <c r="C130" t="s">
        <v>432</v>
      </c>
      <c r="D130" t="s">
        <v>508</v>
      </c>
      <c r="E130" s="32">
        <v>86.222222222222229</v>
      </c>
      <c r="F130" s="32">
        <v>3.6558479381443294</v>
      </c>
      <c r="G130" s="32">
        <v>3.379172680412371</v>
      </c>
      <c r="H130" s="32">
        <v>0.71874999999999989</v>
      </c>
      <c r="I130" s="32">
        <v>0.44207474226804122</v>
      </c>
      <c r="J130" s="32">
        <v>315.21533333333332</v>
      </c>
      <c r="K130" s="32">
        <v>291.35977777777777</v>
      </c>
      <c r="L130" s="32">
        <v>61.972222222222221</v>
      </c>
      <c r="M130" s="32">
        <v>38.116666666666667</v>
      </c>
      <c r="N130" s="32">
        <v>19.613888888888887</v>
      </c>
      <c r="O130" s="32">
        <v>4.2416666666666663</v>
      </c>
      <c r="P130" s="32">
        <v>72.891666666666666</v>
      </c>
      <c r="Q130" s="32">
        <v>72.891666666666666</v>
      </c>
      <c r="R130" s="32">
        <v>0</v>
      </c>
      <c r="S130" s="32">
        <v>180.35144444444444</v>
      </c>
      <c r="T130" s="32">
        <v>180.35144444444444</v>
      </c>
      <c r="U130" s="32">
        <v>0</v>
      </c>
      <c r="V130" s="32">
        <v>0</v>
      </c>
      <c r="W130" s="32">
        <v>81.644444444444446</v>
      </c>
      <c r="X130" s="32">
        <v>5.8</v>
      </c>
      <c r="Y130" s="32">
        <v>0</v>
      </c>
      <c r="Z130" s="32">
        <v>0</v>
      </c>
      <c r="AA130" s="32">
        <v>18.677777777777777</v>
      </c>
      <c r="AB130" s="32">
        <v>0</v>
      </c>
      <c r="AC130" s="32">
        <v>57.166666666666664</v>
      </c>
      <c r="AD130" s="32">
        <v>0</v>
      </c>
      <c r="AE130" s="32">
        <v>0</v>
      </c>
      <c r="AF130" t="s">
        <v>32</v>
      </c>
      <c r="AG130">
        <v>1</v>
      </c>
      <c r="AH130"/>
    </row>
    <row r="131" spans="1:34" x14ac:dyDescent="0.25">
      <c r="A131" t="s">
        <v>517</v>
      </c>
      <c r="B131" t="s">
        <v>289</v>
      </c>
      <c r="C131" t="s">
        <v>470</v>
      </c>
      <c r="D131" t="s">
        <v>504</v>
      </c>
      <c r="E131" s="32">
        <v>122.23333333333333</v>
      </c>
      <c r="F131" s="32">
        <v>3.5436287610217256</v>
      </c>
      <c r="G131" s="32">
        <v>3.379166439414599</v>
      </c>
      <c r="H131" s="32">
        <v>0.64386510317243884</v>
      </c>
      <c r="I131" s="32">
        <v>0.47940278156531219</v>
      </c>
      <c r="J131" s="32">
        <v>433.14955555555559</v>
      </c>
      <c r="K131" s="32">
        <v>413.04677777777783</v>
      </c>
      <c r="L131" s="32">
        <v>78.701777777777778</v>
      </c>
      <c r="M131" s="32">
        <v>58.598999999999997</v>
      </c>
      <c r="N131" s="32">
        <v>15.925000000000001</v>
      </c>
      <c r="O131" s="32">
        <v>4.177777777777778</v>
      </c>
      <c r="P131" s="32">
        <v>95.756777777777785</v>
      </c>
      <c r="Q131" s="32">
        <v>95.756777777777785</v>
      </c>
      <c r="R131" s="32">
        <v>0</v>
      </c>
      <c r="S131" s="32">
        <v>258.69100000000003</v>
      </c>
      <c r="T131" s="32">
        <v>258.69100000000003</v>
      </c>
      <c r="U131" s="32">
        <v>0</v>
      </c>
      <c r="V131" s="32">
        <v>0</v>
      </c>
      <c r="W131" s="32">
        <v>18.073777777777778</v>
      </c>
      <c r="X131" s="32">
        <v>2.8962222222222227</v>
      </c>
      <c r="Y131" s="32">
        <v>0</v>
      </c>
      <c r="Z131" s="32">
        <v>0</v>
      </c>
      <c r="AA131" s="32">
        <v>6.1651111111111101</v>
      </c>
      <c r="AB131" s="32">
        <v>0</v>
      </c>
      <c r="AC131" s="32">
        <v>9.0124444444444425</v>
      </c>
      <c r="AD131" s="32">
        <v>0</v>
      </c>
      <c r="AE131" s="32">
        <v>0</v>
      </c>
      <c r="AF131" t="s">
        <v>87</v>
      </c>
      <c r="AG131">
        <v>1</v>
      </c>
      <c r="AH131"/>
    </row>
    <row r="132" spans="1:34" x14ac:dyDescent="0.25">
      <c r="A132" t="s">
        <v>517</v>
      </c>
      <c r="B132" t="s">
        <v>341</v>
      </c>
      <c r="C132" t="s">
        <v>483</v>
      </c>
      <c r="D132" t="s">
        <v>503</v>
      </c>
      <c r="E132" s="32">
        <v>121.12222222222222</v>
      </c>
      <c r="F132" s="32">
        <v>2.8542234657370877</v>
      </c>
      <c r="G132" s="32">
        <v>2.5052875882946521</v>
      </c>
      <c r="H132" s="32">
        <v>0.55604990367856155</v>
      </c>
      <c r="I132" s="32">
        <v>0.20789377121365013</v>
      </c>
      <c r="J132" s="32">
        <v>345.70988888888883</v>
      </c>
      <c r="K132" s="32">
        <v>303.44600000000003</v>
      </c>
      <c r="L132" s="32">
        <v>67.349999999999994</v>
      </c>
      <c r="M132" s="32">
        <v>25.180555555555557</v>
      </c>
      <c r="N132" s="32">
        <v>37.266666666666666</v>
      </c>
      <c r="O132" s="32">
        <v>4.9027777777777777</v>
      </c>
      <c r="P132" s="32">
        <v>94.13855555555557</v>
      </c>
      <c r="Q132" s="32">
        <v>94.044111111111121</v>
      </c>
      <c r="R132" s="32">
        <v>9.4444444444444442E-2</v>
      </c>
      <c r="S132" s="32">
        <v>184.22133333333332</v>
      </c>
      <c r="T132" s="32">
        <v>184.22133333333332</v>
      </c>
      <c r="U132" s="32">
        <v>0</v>
      </c>
      <c r="V132" s="32">
        <v>0</v>
      </c>
      <c r="W132" s="32">
        <v>51.148777777777781</v>
      </c>
      <c r="X132" s="32">
        <v>5.9472222222222237</v>
      </c>
      <c r="Y132" s="32">
        <v>0</v>
      </c>
      <c r="Z132" s="32">
        <v>0</v>
      </c>
      <c r="AA132" s="32">
        <v>25.341333333333335</v>
      </c>
      <c r="AB132" s="32">
        <v>9.4444444444444442E-2</v>
      </c>
      <c r="AC132" s="32">
        <v>19.765777777777775</v>
      </c>
      <c r="AD132" s="32">
        <v>0</v>
      </c>
      <c r="AE132" s="32">
        <v>0</v>
      </c>
      <c r="AF132" t="s">
        <v>139</v>
      </c>
      <c r="AG132">
        <v>1</v>
      </c>
      <c r="AH132"/>
    </row>
    <row r="133" spans="1:34" x14ac:dyDescent="0.25">
      <c r="A133" t="s">
        <v>517</v>
      </c>
      <c r="B133" t="s">
        <v>262</v>
      </c>
      <c r="C133" t="s">
        <v>457</v>
      </c>
      <c r="D133" t="s">
        <v>509</v>
      </c>
      <c r="E133" s="32">
        <v>63.12222222222222</v>
      </c>
      <c r="F133" s="32">
        <v>4.0797306812180949</v>
      </c>
      <c r="G133" s="32">
        <v>3.3216317549727159</v>
      </c>
      <c r="H133" s="32">
        <v>1.2059426157366659</v>
      </c>
      <c r="I133" s="32">
        <v>0.44784368949128683</v>
      </c>
      <c r="J133" s="32">
        <v>257.52166666666665</v>
      </c>
      <c r="K133" s="32">
        <v>209.66877777777776</v>
      </c>
      <c r="L133" s="32">
        <v>76.121777777777766</v>
      </c>
      <c r="M133" s="32">
        <v>28.268888888888892</v>
      </c>
      <c r="N133" s="32">
        <v>42.819555555555546</v>
      </c>
      <c r="O133" s="32">
        <v>5.0333333333333332</v>
      </c>
      <c r="P133" s="32">
        <v>43.486999999999995</v>
      </c>
      <c r="Q133" s="32">
        <v>43.486999999999995</v>
      </c>
      <c r="R133" s="32">
        <v>0</v>
      </c>
      <c r="S133" s="32">
        <v>137.91288888888889</v>
      </c>
      <c r="T133" s="32">
        <v>137.81288888888889</v>
      </c>
      <c r="U133" s="32">
        <v>0.1</v>
      </c>
      <c r="V133" s="32">
        <v>0</v>
      </c>
      <c r="W133" s="32">
        <v>8.6867777777777793</v>
      </c>
      <c r="X133" s="32">
        <v>0</v>
      </c>
      <c r="Y133" s="32">
        <v>0.6</v>
      </c>
      <c r="Z133" s="32">
        <v>0</v>
      </c>
      <c r="AA133" s="32">
        <v>7.6312222222222239</v>
      </c>
      <c r="AB133" s="32">
        <v>0</v>
      </c>
      <c r="AC133" s="32">
        <v>0.35555555555555557</v>
      </c>
      <c r="AD133" s="32">
        <v>0.1</v>
      </c>
      <c r="AE133" s="32">
        <v>0</v>
      </c>
      <c r="AF133" t="s">
        <v>60</v>
      </c>
      <c r="AG133">
        <v>1</v>
      </c>
      <c r="AH133"/>
    </row>
    <row r="134" spans="1:34" x14ac:dyDescent="0.25">
      <c r="A134" t="s">
        <v>517</v>
      </c>
      <c r="B134" t="s">
        <v>382</v>
      </c>
      <c r="C134" t="s">
        <v>408</v>
      </c>
      <c r="D134" t="s">
        <v>503</v>
      </c>
      <c r="E134" s="32">
        <v>131.03333333333333</v>
      </c>
      <c r="F134" s="32">
        <v>2.5269863478334602</v>
      </c>
      <c r="G134" s="32">
        <v>2.3226914271177819</v>
      </c>
      <c r="H134" s="32">
        <v>0.21088781480539306</v>
      </c>
      <c r="I134" s="32">
        <v>6.592894089714238E-3</v>
      </c>
      <c r="J134" s="32">
        <v>331.11944444444441</v>
      </c>
      <c r="K134" s="32">
        <v>304.35000000000002</v>
      </c>
      <c r="L134" s="32">
        <v>27.633333333333336</v>
      </c>
      <c r="M134" s="32">
        <v>0.86388888888888893</v>
      </c>
      <c r="N134" s="32">
        <v>23.622222222222224</v>
      </c>
      <c r="O134" s="32">
        <v>3.1472222222222221</v>
      </c>
      <c r="P134" s="32">
        <v>78.944444444444443</v>
      </c>
      <c r="Q134" s="32">
        <v>78.944444444444443</v>
      </c>
      <c r="R134" s="32">
        <v>0</v>
      </c>
      <c r="S134" s="32">
        <v>224.54166666666666</v>
      </c>
      <c r="T134" s="32">
        <v>224.54166666666666</v>
      </c>
      <c r="U134" s="32">
        <v>0</v>
      </c>
      <c r="V134" s="32">
        <v>0</v>
      </c>
      <c r="W134" s="32">
        <v>0</v>
      </c>
      <c r="X134" s="32">
        <v>0</v>
      </c>
      <c r="Y134" s="32">
        <v>0</v>
      </c>
      <c r="Z134" s="32">
        <v>0</v>
      </c>
      <c r="AA134" s="32">
        <v>0</v>
      </c>
      <c r="AB134" s="32">
        <v>0</v>
      </c>
      <c r="AC134" s="32">
        <v>0</v>
      </c>
      <c r="AD134" s="32">
        <v>0</v>
      </c>
      <c r="AE134" s="32">
        <v>0</v>
      </c>
      <c r="AF134" t="s">
        <v>180</v>
      </c>
      <c r="AG134">
        <v>1</v>
      </c>
      <c r="AH134"/>
    </row>
    <row r="135" spans="1:34" x14ac:dyDescent="0.25">
      <c r="A135" t="s">
        <v>517</v>
      </c>
      <c r="B135" t="s">
        <v>217</v>
      </c>
      <c r="C135" t="s">
        <v>426</v>
      </c>
      <c r="D135" t="s">
        <v>508</v>
      </c>
      <c r="E135" s="32">
        <v>88.86666666666666</v>
      </c>
      <c r="F135" s="32">
        <v>3.4894373593398349</v>
      </c>
      <c r="G135" s="32">
        <v>3.1223143285821453</v>
      </c>
      <c r="H135" s="32">
        <v>0.71633533383345849</v>
      </c>
      <c r="I135" s="32">
        <v>0.349212303075769</v>
      </c>
      <c r="J135" s="32">
        <v>310.09466666666663</v>
      </c>
      <c r="K135" s="32">
        <v>277.46966666666663</v>
      </c>
      <c r="L135" s="32">
        <v>63.658333333333339</v>
      </c>
      <c r="M135" s="32">
        <v>31.033333333333335</v>
      </c>
      <c r="N135" s="32">
        <v>27.419444444444444</v>
      </c>
      <c r="O135" s="32">
        <v>5.2055555555555557</v>
      </c>
      <c r="P135" s="32">
        <v>72.052777777777777</v>
      </c>
      <c r="Q135" s="32">
        <v>72.052777777777777</v>
      </c>
      <c r="R135" s="32">
        <v>0</v>
      </c>
      <c r="S135" s="32">
        <v>174.38355555555555</v>
      </c>
      <c r="T135" s="32">
        <v>174.38355555555555</v>
      </c>
      <c r="U135" s="32">
        <v>0</v>
      </c>
      <c r="V135" s="32">
        <v>0</v>
      </c>
      <c r="W135" s="32">
        <v>16.877777777777776</v>
      </c>
      <c r="X135" s="32">
        <v>1.9694444444444446</v>
      </c>
      <c r="Y135" s="32">
        <v>0</v>
      </c>
      <c r="Z135" s="32">
        <v>0</v>
      </c>
      <c r="AA135" s="32">
        <v>14.908333333333333</v>
      </c>
      <c r="AB135" s="32">
        <v>0</v>
      </c>
      <c r="AC135" s="32">
        <v>0</v>
      </c>
      <c r="AD135" s="32">
        <v>0</v>
      </c>
      <c r="AE135" s="32">
        <v>0</v>
      </c>
      <c r="AF135" t="s">
        <v>15</v>
      </c>
      <c r="AG135">
        <v>1</v>
      </c>
      <c r="AH135"/>
    </row>
    <row r="136" spans="1:34" x14ac:dyDescent="0.25">
      <c r="A136" t="s">
        <v>517</v>
      </c>
      <c r="B136" t="s">
        <v>342</v>
      </c>
      <c r="C136" t="s">
        <v>412</v>
      </c>
      <c r="D136" t="s">
        <v>503</v>
      </c>
      <c r="E136" s="32">
        <v>39.222222222222221</v>
      </c>
      <c r="F136" s="32">
        <v>4.7325779036827189</v>
      </c>
      <c r="G136" s="32">
        <v>4.4670679886685551</v>
      </c>
      <c r="H136" s="32">
        <v>0.856869688385269</v>
      </c>
      <c r="I136" s="32">
        <v>0.59135977337110479</v>
      </c>
      <c r="J136" s="32">
        <v>185.62222222222221</v>
      </c>
      <c r="K136" s="32">
        <v>175.20833333333331</v>
      </c>
      <c r="L136" s="32">
        <v>33.608333333333327</v>
      </c>
      <c r="M136" s="32">
        <v>23.194444444444443</v>
      </c>
      <c r="N136" s="32">
        <v>5.4972222222222218</v>
      </c>
      <c r="O136" s="32">
        <v>4.916666666666667</v>
      </c>
      <c r="P136" s="32">
        <v>36.75277777777778</v>
      </c>
      <c r="Q136" s="32">
        <v>36.75277777777778</v>
      </c>
      <c r="R136" s="32">
        <v>0</v>
      </c>
      <c r="S136" s="32">
        <v>115.26111111111111</v>
      </c>
      <c r="T136" s="32">
        <v>115.26111111111111</v>
      </c>
      <c r="U136" s="32">
        <v>0</v>
      </c>
      <c r="V136" s="32">
        <v>0</v>
      </c>
      <c r="W136" s="32">
        <v>20.411111111111111</v>
      </c>
      <c r="X136" s="32">
        <v>5.833333333333333</v>
      </c>
      <c r="Y136" s="32">
        <v>0</v>
      </c>
      <c r="Z136" s="32">
        <v>0</v>
      </c>
      <c r="AA136" s="32">
        <v>1.5</v>
      </c>
      <c r="AB136" s="32">
        <v>0</v>
      </c>
      <c r="AC136" s="32">
        <v>13.077777777777778</v>
      </c>
      <c r="AD136" s="32">
        <v>0</v>
      </c>
      <c r="AE136" s="32">
        <v>0</v>
      </c>
      <c r="AF136" t="s">
        <v>140</v>
      </c>
      <c r="AG136">
        <v>1</v>
      </c>
      <c r="AH136"/>
    </row>
    <row r="137" spans="1:34" x14ac:dyDescent="0.25">
      <c r="A137" t="s">
        <v>517</v>
      </c>
      <c r="B137" t="s">
        <v>395</v>
      </c>
      <c r="C137" t="s">
        <v>411</v>
      </c>
      <c r="D137" t="s">
        <v>505</v>
      </c>
      <c r="E137" s="32">
        <v>48.166666666666664</v>
      </c>
      <c r="F137" s="32">
        <v>3.6898177623990769</v>
      </c>
      <c r="G137" s="32">
        <v>3.2895870818915798</v>
      </c>
      <c r="H137" s="32">
        <v>0.81597462514417529</v>
      </c>
      <c r="I137" s="32">
        <v>0.59682814302191467</v>
      </c>
      <c r="J137" s="32">
        <v>177.72622222222219</v>
      </c>
      <c r="K137" s="32">
        <v>158.44844444444442</v>
      </c>
      <c r="L137" s="32">
        <v>39.302777777777777</v>
      </c>
      <c r="M137" s="32">
        <v>28.747222222222224</v>
      </c>
      <c r="N137" s="32">
        <v>4.2333333333333334</v>
      </c>
      <c r="O137" s="32">
        <v>6.322222222222222</v>
      </c>
      <c r="P137" s="32">
        <v>29.713888888888889</v>
      </c>
      <c r="Q137" s="32">
        <v>20.991666666666667</v>
      </c>
      <c r="R137" s="32">
        <v>8.7222222222222214</v>
      </c>
      <c r="S137" s="32">
        <v>108.70955555555554</v>
      </c>
      <c r="T137" s="32">
        <v>108.70955555555554</v>
      </c>
      <c r="U137" s="32">
        <v>0</v>
      </c>
      <c r="V137" s="32">
        <v>0</v>
      </c>
      <c r="W137" s="32">
        <v>1.5317777777777777</v>
      </c>
      <c r="X137" s="32">
        <v>0.18888888888888888</v>
      </c>
      <c r="Y137" s="32">
        <v>0</v>
      </c>
      <c r="Z137" s="32">
        <v>0</v>
      </c>
      <c r="AA137" s="32">
        <v>0.37222222222222223</v>
      </c>
      <c r="AB137" s="32">
        <v>0</v>
      </c>
      <c r="AC137" s="32">
        <v>0.97066666666666668</v>
      </c>
      <c r="AD137" s="32">
        <v>0</v>
      </c>
      <c r="AE137" s="32">
        <v>0</v>
      </c>
      <c r="AF137" t="s">
        <v>193</v>
      </c>
      <c r="AG137">
        <v>1</v>
      </c>
      <c r="AH137"/>
    </row>
    <row r="138" spans="1:34" x14ac:dyDescent="0.25">
      <c r="A138" t="s">
        <v>517</v>
      </c>
      <c r="B138" t="s">
        <v>270</v>
      </c>
      <c r="C138" t="s">
        <v>407</v>
      </c>
      <c r="D138" t="s">
        <v>504</v>
      </c>
      <c r="E138" s="32">
        <v>116.9</v>
      </c>
      <c r="F138" s="32">
        <v>3.2262617621899055</v>
      </c>
      <c r="G138" s="32">
        <v>2.7786094477711245</v>
      </c>
      <c r="H138" s="32">
        <v>0.45670563634635486</v>
      </c>
      <c r="I138" s="32">
        <v>9.0533219275734239E-3</v>
      </c>
      <c r="J138" s="32">
        <v>377.15</v>
      </c>
      <c r="K138" s="32">
        <v>324.81944444444446</v>
      </c>
      <c r="L138" s="32">
        <v>53.388888888888886</v>
      </c>
      <c r="M138" s="32">
        <v>1.0583333333333333</v>
      </c>
      <c r="N138" s="32">
        <v>47.330555555555556</v>
      </c>
      <c r="O138" s="32">
        <v>5</v>
      </c>
      <c r="P138" s="32">
        <v>93.174999999999997</v>
      </c>
      <c r="Q138" s="32">
        <v>93.174999999999997</v>
      </c>
      <c r="R138" s="32">
        <v>0</v>
      </c>
      <c r="S138" s="32">
        <v>230.58611111111111</v>
      </c>
      <c r="T138" s="32">
        <v>230.58611111111111</v>
      </c>
      <c r="U138" s="32">
        <v>0</v>
      </c>
      <c r="V138" s="32">
        <v>0</v>
      </c>
      <c r="W138" s="32">
        <v>1.0694444444444444</v>
      </c>
      <c r="X138" s="32">
        <v>0</v>
      </c>
      <c r="Y138" s="32">
        <v>0.71388888888888891</v>
      </c>
      <c r="Z138" s="32">
        <v>0</v>
      </c>
      <c r="AA138" s="32">
        <v>0</v>
      </c>
      <c r="AB138" s="32">
        <v>0</v>
      </c>
      <c r="AC138" s="32">
        <v>0.35555555555555557</v>
      </c>
      <c r="AD138" s="32">
        <v>0</v>
      </c>
      <c r="AE138" s="32">
        <v>0</v>
      </c>
      <c r="AF138" t="s">
        <v>68</v>
      </c>
      <c r="AG138">
        <v>1</v>
      </c>
      <c r="AH138"/>
    </row>
    <row r="139" spans="1:34" x14ac:dyDescent="0.25">
      <c r="A139" t="s">
        <v>517</v>
      </c>
      <c r="B139" t="s">
        <v>241</v>
      </c>
      <c r="C139" t="s">
        <v>441</v>
      </c>
      <c r="D139" t="s">
        <v>504</v>
      </c>
      <c r="E139" s="32">
        <v>115.21111111111111</v>
      </c>
      <c r="F139" s="32">
        <v>3.2830755135500049</v>
      </c>
      <c r="G139" s="32">
        <v>3.1024409296942812</v>
      </c>
      <c r="H139" s="32">
        <v>0.52695149001832386</v>
      </c>
      <c r="I139" s="32">
        <v>0.34631690616260008</v>
      </c>
      <c r="J139" s="32">
        <v>378.24677777777777</v>
      </c>
      <c r="K139" s="32">
        <v>357.43566666666669</v>
      </c>
      <c r="L139" s="32">
        <v>60.710666666666668</v>
      </c>
      <c r="M139" s="32">
        <v>39.899555555555558</v>
      </c>
      <c r="N139" s="32">
        <v>16.194444444444443</v>
      </c>
      <c r="O139" s="32">
        <v>4.6166666666666663</v>
      </c>
      <c r="P139" s="32">
        <v>98.816666666666663</v>
      </c>
      <c r="Q139" s="32">
        <v>98.816666666666663</v>
      </c>
      <c r="R139" s="32">
        <v>0</v>
      </c>
      <c r="S139" s="32">
        <v>218.71944444444443</v>
      </c>
      <c r="T139" s="32">
        <v>214.65277777777777</v>
      </c>
      <c r="U139" s="32">
        <v>4.0666666666666664</v>
      </c>
      <c r="V139" s="32">
        <v>0</v>
      </c>
      <c r="W139" s="32">
        <v>59.069444444444443</v>
      </c>
      <c r="X139" s="32">
        <v>0.75277777777777777</v>
      </c>
      <c r="Y139" s="32">
        <v>0</v>
      </c>
      <c r="Z139" s="32">
        <v>0</v>
      </c>
      <c r="AA139" s="32">
        <v>29.713888888888889</v>
      </c>
      <c r="AB139" s="32">
        <v>0</v>
      </c>
      <c r="AC139" s="32">
        <v>28.602777777777778</v>
      </c>
      <c r="AD139" s="32">
        <v>0</v>
      </c>
      <c r="AE139" s="32">
        <v>0</v>
      </c>
      <c r="AF139" t="s">
        <v>39</v>
      </c>
      <c r="AG139">
        <v>1</v>
      </c>
      <c r="AH139"/>
    </row>
    <row r="140" spans="1:34" x14ac:dyDescent="0.25">
      <c r="A140" t="s">
        <v>517</v>
      </c>
      <c r="B140" t="s">
        <v>330</v>
      </c>
      <c r="C140" t="s">
        <v>467</v>
      </c>
      <c r="D140" t="s">
        <v>508</v>
      </c>
      <c r="E140" s="32">
        <v>85.188888888888883</v>
      </c>
      <c r="F140" s="32">
        <v>3.5733859397417502</v>
      </c>
      <c r="G140" s="32">
        <v>2.8587974435894097</v>
      </c>
      <c r="H140" s="32">
        <v>1.0073131602973782</v>
      </c>
      <c r="I140" s="32">
        <v>0.29272466414503712</v>
      </c>
      <c r="J140" s="32">
        <v>304.41277777777776</v>
      </c>
      <c r="K140" s="32">
        <v>243.53777777777779</v>
      </c>
      <c r="L140" s="32">
        <v>85.811888888888873</v>
      </c>
      <c r="M140" s="32">
        <v>24.936888888888884</v>
      </c>
      <c r="N140" s="32">
        <v>55.719444444444441</v>
      </c>
      <c r="O140" s="32">
        <v>5.1555555555555559</v>
      </c>
      <c r="P140" s="32">
        <v>59.209222222222223</v>
      </c>
      <c r="Q140" s="32">
        <v>59.209222222222223</v>
      </c>
      <c r="R140" s="32">
        <v>0</v>
      </c>
      <c r="S140" s="32">
        <v>159.39166666666668</v>
      </c>
      <c r="T140" s="32">
        <v>157.54444444444445</v>
      </c>
      <c r="U140" s="32">
        <v>1.8472222222222223</v>
      </c>
      <c r="V140" s="32">
        <v>0</v>
      </c>
      <c r="W140" s="32">
        <v>30.587777777777774</v>
      </c>
      <c r="X140" s="32">
        <v>7.5952222222222217</v>
      </c>
      <c r="Y140" s="32">
        <v>0</v>
      </c>
      <c r="Z140" s="32">
        <v>0</v>
      </c>
      <c r="AA140" s="32">
        <v>6.4314444444444439</v>
      </c>
      <c r="AB140" s="32">
        <v>0</v>
      </c>
      <c r="AC140" s="32">
        <v>16.56111111111111</v>
      </c>
      <c r="AD140" s="32">
        <v>0</v>
      </c>
      <c r="AE140" s="32">
        <v>0</v>
      </c>
      <c r="AF140" t="s">
        <v>128</v>
      </c>
      <c r="AG140">
        <v>1</v>
      </c>
      <c r="AH140"/>
    </row>
    <row r="141" spans="1:34" x14ac:dyDescent="0.25">
      <c r="A141" t="s">
        <v>517</v>
      </c>
      <c r="B141" t="s">
        <v>267</v>
      </c>
      <c r="C141" t="s">
        <v>460</v>
      </c>
      <c r="D141" t="s">
        <v>507</v>
      </c>
      <c r="E141" s="32">
        <v>52.611111111111114</v>
      </c>
      <c r="F141" s="32">
        <v>4.1346356916578664</v>
      </c>
      <c r="G141" s="32">
        <v>3.883421330517423</v>
      </c>
      <c r="H141" s="32">
        <v>0.71810982048574434</v>
      </c>
      <c r="I141" s="32">
        <v>0.55723336853220695</v>
      </c>
      <c r="J141" s="32">
        <v>217.52777777777777</v>
      </c>
      <c r="K141" s="32">
        <v>204.3111111111111</v>
      </c>
      <c r="L141" s="32">
        <v>37.780555555555551</v>
      </c>
      <c r="M141" s="32">
        <v>29.316666666666666</v>
      </c>
      <c r="N141" s="32">
        <v>3.8416666666666668</v>
      </c>
      <c r="O141" s="32">
        <v>4.6222222222222218</v>
      </c>
      <c r="P141" s="32">
        <v>64.736111111111114</v>
      </c>
      <c r="Q141" s="32">
        <v>59.983333333333334</v>
      </c>
      <c r="R141" s="32">
        <v>4.7527777777777782</v>
      </c>
      <c r="S141" s="32">
        <v>115.01111111111111</v>
      </c>
      <c r="T141" s="32">
        <v>115.01111111111111</v>
      </c>
      <c r="U141" s="32">
        <v>0</v>
      </c>
      <c r="V141" s="32">
        <v>0</v>
      </c>
      <c r="W141" s="32">
        <v>0.33333333333333331</v>
      </c>
      <c r="X141" s="32">
        <v>0</v>
      </c>
      <c r="Y141" s="32">
        <v>0</v>
      </c>
      <c r="Z141" s="32">
        <v>0</v>
      </c>
      <c r="AA141" s="32">
        <v>0</v>
      </c>
      <c r="AB141" s="32">
        <v>0</v>
      </c>
      <c r="AC141" s="32">
        <v>0.33333333333333331</v>
      </c>
      <c r="AD141" s="32">
        <v>0</v>
      </c>
      <c r="AE141" s="32">
        <v>0</v>
      </c>
      <c r="AF141" t="s">
        <v>65</v>
      </c>
      <c r="AG141">
        <v>1</v>
      </c>
      <c r="AH141"/>
    </row>
    <row r="142" spans="1:34" x14ac:dyDescent="0.25">
      <c r="A142" t="s">
        <v>517</v>
      </c>
      <c r="B142" t="s">
        <v>300</v>
      </c>
      <c r="C142" t="s">
        <v>465</v>
      </c>
      <c r="D142" t="s">
        <v>506</v>
      </c>
      <c r="E142" s="32">
        <v>52.222222222222221</v>
      </c>
      <c r="F142" s="32">
        <v>3.8984000000000001</v>
      </c>
      <c r="G142" s="32">
        <v>3.5972936170212773</v>
      </c>
      <c r="H142" s="32">
        <v>0.90090638297872327</v>
      </c>
      <c r="I142" s="32">
        <v>0.59979999999999978</v>
      </c>
      <c r="J142" s="32">
        <v>203.58311111111112</v>
      </c>
      <c r="K142" s="32">
        <v>187.85866666666669</v>
      </c>
      <c r="L142" s="32">
        <v>47.047333333333327</v>
      </c>
      <c r="M142" s="32">
        <v>31.32288888888888</v>
      </c>
      <c r="N142" s="32">
        <v>10.302222222222223</v>
      </c>
      <c r="O142" s="32">
        <v>5.4222222222222225</v>
      </c>
      <c r="P142" s="32">
        <v>36.681111111111122</v>
      </c>
      <c r="Q142" s="32">
        <v>36.681111111111122</v>
      </c>
      <c r="R142" s="32">
        <v>0</v>
      </c>
      <c r="S142" s="32">
        <v>119.85466666666667</v>
      </c>
      <c r="T142" s="32">
        <v>119.85466666666667</v>
      </c>
      <c r="U142" s="32">
        <v>0</v>
      </c>
      <c r="V142" s="32">
        <v>0</v>
      </c>
      <c r="W142" s="32">
        <v>0</v>
      </c>
      <c r="X142" s="32">
        <v>0</v>
      </c>
      <c r="Y142" s="32">
        <v>0</v>
      </c>
      <c r="Z142" s="32">
        <v>0</v>
      </c>
      <c r="AA142" s="32">
        <v>0</v>
      </c>
      <c r="AB142" s="32">
        <v>0</v>
      </c>
      <c r="AC142" s="32">
        <v>0</v>
      </c>
      <c r="AD142" s="32">
        <v>0</v>
      </c>
      <c r="AE142" s="32">
        <v>0</v>
      </c>
      <c r="AF142" t="s">
        <v>98</v>
      </c>
      <c r="AG142">
        <v>1</v>
      </c>
      <c r="AH142"/>
    </row>
    <row r="143" spans="1:34" x14ac:dyDescent="0.25">
      <c r="A143" t="s">
        <v>517</v>
      </c>
      <c r="B143" t="s">
        <v>254</v>
      </c>
      <c r="C143" t="s">
        <v>451</v>
      </c>
      <c r="D143" t="s">
        <v>504</v>
      </c>
      <c r="E143" s="32">
        <v>119.5</v>
      </c>
      <c r="F143" s="32">
        <v>3.2637377963737797</v>
      </c>
      <c r="G143" s="32">
        <v>3.1345885634588568</v>
      </c>
      <c r="H143" s="32">
        <v>0.44098093909809394</v>
      </c>
      <c r="I143" s="32">
        <v>0.32814969781496978</v>
      </c>
      <c r="J143" s="32">
        <v>390.01666666666665</v>
      </c>
      <c r="K143" s="32">
        <v>374.58333333333337</v>
      </c>
      <c r="L143" s="32">
        <v>52.697222222222223</v>
      </c>
      <c r="M143" s="32">
        <v>39.213888888888889</v>
      </c>
      <c r="N143" s="32">
        <v>7.9722222222222223</v>
      </c>
      <c r="O143" s="32">
        <v>5.5111111111111111</v>
      </c>
      <c r="P143" s="32">
        <v>100.27777777777779</v>
      </c>
      <c r="Q143" s="32">
        <v>98.327777777777783</v>
      </c>
      <c r="R143" s="32">
        <v>1.95</v>
      </c>
      <c r="S143" s="32">
        <v>237.04166666666669</v>
      </c>
      <c r="T143" s="32">
        <v>233.26666666666668</v>
      </c>
      <c r="U143" s="32">
        <v>3.7749999999999999</v>
      </c>
      <c r="V143" s="32">
        <v>0</v>
      </c>
      <c r="W143" s="32">
        <v>56.466666666666669</v>
      </c>
      <c r="X143" s="32">
        <v>3.1111111111111112</v>
      </c>
      <c r="Y143" s="32">
        <v>0.41666666666666669</v>
      </c>
      <c r="Z143" s="32">
        <v>0</v>
      </c>
      <c r="AA143" s="32">
        <v>15.938888888888888</v>
      </c>
      <c r="AB143" s="32">
        <v>0</v>
      </c>
      <c r="AC143" s="32">
        <v>37</v>
      </c>
      <c r="AD143" s="32">
        <v>0</v>
      </c>
      <c r="AE143" s="32">
        <v>0</v>
      </c>
      <c r="AF143" t="s">
        <v>52</v>
      </c>
      <c r="AG143">
        <v>1</v>
      </c>
      <c r="AH143"/>
    </row>
    <row r="144" spans="1:34" x14ac:dyDescent="0.25">
      <c r="A144" t="s">
        <v>517</v>
      </c>
      <c r="B144" t="s">
        <v>309</v>
      </c>
      <c r="C144" t="s">
        <v>459</v>
      </c>
      <c r="D144" t="s">
        <v>505</v>
      </c>
      <c r="E144" s="32">
        <v>23.955555555555556</v>
      </c>
      <c r="F144" s="32">
        <v>5.0754962894248621</v>
      </c>
      <c r="G144" s="32">
        <v>4.2442346938775515</v>
      </c>
      <c r="H144" s="32">
        <v>1.7546150278293142</v>
      </c>
      <c r="I144" s="32">
        <v>0.92335343228200362</v>
      </c>
      <c r="J144" s="32">
        <v>121.58633333333336</v>
      </c>
      <c r="K144" s="32">
        <v>101.673</v>
      </c>
      <c r="L144" s="32">
        <v>42.032777777777795</v>
      </c>
      <c r="M144" s="32">
        <v>22.119444444444444</v>
      </c>
      <c r="N144" s="32">
        <v>14.913333333333352</v>
      </c>
      <c r="O144" s="32">
        <v>5</v>
      </c>
      <c r="P144" s="32">
        <v>9.8055555555555554</v>
      </c>
      <c r="Q144" s="32">
        <v>9.8055555555555554</v>
      </c>
      <c r="R144" s="32">
        <v>0</v>
      </c>
      <c r="S144" s="32">
        <v>69.748000000000005</v>
      </c>
      <c r="T144" s="32">
        <v>69.748000000000005</v>
      </c>
      <c r="U144" s="32">
        <v>0</v>
      </c>
      <c r="V144" s="32">
        <v>0</v>
      </c>
      <c r="W144" s="32">
        <v>5.1611111111111114</v>
      </c>
      <c r="X144" s="32">
        <v>3.411111111111111</v>
      </c>
      <c r="Y144" s="32">
        <v>0</v>
      </c>
      <c r="Z144" s="32">
        <v>0</v>
      </c>
      <c r="AA144" s="32">
        <v>1.5833333333333333</v>
      </c>
      <c r="AB144" s="32">
        <v>0</v>
      </c>
      <c r="AC144" s="32">
        <v>0.16666666666666666</v>
      </c>
      <c r="AD144" s="32">
        <v>0</v>
      </c>
      <c r="AE144" s="32">
        <v>0</v>
      </c>
      <c r="AF144" t="s">
        <v>107</v>
      </c>
      <c r="AG144">
        <v>1</v>
      </c>
      <c r="AH144"/>
    </row>
    <row r="145" spans="1:34" x14ac:dyDescent="0.25">
      <c r="A145" t="s">
        <v>517</v>
      </c>
      <c r="B145" t="s">
        <v>251</v>
      </c>
      <c r="C145" t="s">
        <v>449</v>
      </c>
      <c r="D145" t="s">
        <v>506</v>
      </c>
      <c r="E145" s="32">
        <v>58.655555555555559</v>
      </c>
      <c r="F145" s="32">
        <v>3.9533680621329803</v>
      </c>
      <c r="G145" s="32">
        <v>3.73949043379428</v>
      </c>
      <c r="H145" s="32">
        <v>0.79107974995264219</v>
      </c>
      <c r="I145" s="32">
        <v>0.5772021216139418</v>
      </c>
      <c r="J145" s="32">
        <v>231.88700000000006</v>
      </c>
      <c r="K145" s="32">
        <v>219.34188888888895</v>
      </c>
      <c r="L145" s="32">
        <v>46.401222222222202</v>
      </c>
      <c r="M145" s="32">
        <v>33.856111111111098</v>
      </c>
      <c r="N145" s="32">
        <v>5.8753333333333302</v>
      </c>
      <c r="O145" s="32">
        <v>6.6697777777777771</v>
      </c>
      <c r="P145" s="32">
        <v>36.686555555555557</v>
      </c>
      <c r="Q145" s="32">
        <v>36.686555555555557</v>
      </c>
      <c r="R145" s="32">
        <v>0</v>
      </c>
      <c r="S145" s="32">
        <v>148.79922222222228</v>
      </c>
      <c r="T145" s="32">
        <v>148.79922222222228</v>
      </c>
      <c r="U145" s="32">
        <v>0</v>
      </c>
      <c r="V145" s="32">
        <v>0</v>
      </c>
      <c r="W145" s="32">
        <v>0</v>
      </c>
      <c r="X145" s="32">
        <v>0</v>
      </c>
      <c r="Y145" s="32">
        <v>0</v>
      </c>
      <c r="Z145" s="32">
        <v>0</v>
      </c>
      <c r="AA145" s="32">
        <v>0</v>
      </c>
      <c r="AB145" s="32">
        <v>0</v>
      </c>
      <c r="AC145" s="32">
        <v>0</v>
      </c>
      <c r="AD145" s="32">
        <v>0</v>
      </c>
      <c r="AE145" s="32">
        <v>0</v>
      </c>
      <c r="AF145" t="s">
        <v>49</v>
      </c>
      <c r="AG145">
        <v>1</v>
      </c>
      <c r="AH145"/>
    </row>
    <row r="146" spans="1:34" x14ac:dyDescent="0.25">
      <c r="A146" t="s">
        <v>517</v>
      </c>
      <c r="B146" t="s">
        <v>260</v>
      </c>
      <c r="C146" t="s">
        <v>421</v>
      </c>
      <c r="D146" t="s">
        <v>505</v>
      </c>
      <c r="E146" s="32">
        <v>85.522222222222226</v>
      </c>
      <c r="F146" s="32">
        <v>4.1558373392230736</v>
      </c>
      <c r="G146" s="32">
        <v>3.8816395998440951</v>
      </c>
      <c r="H146" s="32">
        <v>0.6974509549175002</v>
      </c>
      <c r="I146" s="32">
        <v>0.43520592438612438</v>
      </c>
      <c r="J146" s="32">
        <v>355.41644444444444</v>
      </c>
      <c r="K146" s="32">
        <v>331.96644444444445</v>
      </c>
      <c r="L146" s="32">
        <v>59.647555555555549</v>
      </c>
      <c r="M146" s="32">
        <v>37.219777777777772</v>
      </c>
      <c r="N146" s="32">
        <v>16.116666666666667</v>
      </c>
      <c r="O146" s="32">
        <v>6.3111111111111109</v>
      </c>
      <c r="P146" s="32">
        <v>89.372444444444497</v>
      </c>
      <c r="Q146" s="32">
        <v>88.350222222222271</v>
      </c>
      <c r="R146" s="32">
        <v>1.0222222222222221</v>
      </c>
      <c r="S146" s="32">
        <v>206.39644444444443</v>
      </c>
      <c r="T146" s="32">
        <v>204.27088888888886</v>
      </c>
      <c r="U146" s="32">
        <v>2.1255555555555556</v>
      </c>
      <c r="V146" s="32">
        <v>0</v>
      </c>
      <c r="W146" s="32">
        <v>14.79788888888889</v>
      </c>
      <c r="X146" s="32">
        <v>0.21111111111111111</v>
      </c>
      <c r="Y146" s="32">
        <v>0.35</v>
      </c>
      <c r="Z146" s="32">
        <v>0</v>
      </c>
      <c r="AA146" s="32">
        <v>3.3645555555555555</v>
      </c>
      <c r="AB146" s="32">
        <v>0</v>
      </c>
      <c r="AC146" s="32">
        <v>10.872222222222224</v>
      </c>
      <c r="AD146" s="32">
        <v>0</v>
      </c>
      <c r="AE146" s="32">
        <v>0</v>
      </c>
      <c r="AF146" t="s">
        <v>58</v>
      </c>
      <c r="AG146">
        <v>1</v>
      </c>
      <c r="AH146"/>
    </row>
    <row r="147" spans="1:34" x14ac:dyDescent="0.25">
      <c r="A147" t="s">
        <v>517</v>
      </c>
      <c r="B147" t="s">
        <v>371</v>
      </c>
      <c r="C147" t="s">
        <v>468</v>
      </c>
      <c r="D147" t="s">
        <v>505</v>
      </c>
      <c r="E147" s="32">
        <v>136.51111111111112</v>
      </c>
      <c r="F147" s="32">
        <v>3.3989280481849256</v>
      </c>
      <c r="G147" s="32">
        <v>3.3759750936024737</v>
      </c>
      <c r="H147" s="32">
        <v>0.59763145043138532</v>
      </c>
      <c r="I147" s="32">
        <v>0.57467849584893371</v>
      </c>
      <c r="J147" s="32">
        <v>463.99144444444443</v>
      </c>
      <c r="K147" s="32">
        <v>460.85811111111104</v>
      </c>
      <c r="L147" s="32">
        <v>81.583333333333343</v>
      </c>
      <c r="M147" s="32">
        <v>78.45</v>
      </c>
      <c r="N147" s="32">
        <v>0</v>
      </c>
      <c r="O147" s="32">
        <v>3.1333333333333333</v>
      </c>
      <c r="P147" s="32">
        <v>112.45088888888888</v>
      </c>
      <c r="Q147" s="32">
        <v>112.45088888888888</v>
      </c>
      <c r="R147" s="32">
        <v>0</v>
      </c>
      <c r="S147" s="32">
        <v>269.95722222222219</v>
      </c>
      <c r="T147" s="32">
        <v>269.95722222222219</v>
      </c>
      <c r="U147" s="32">
        <v>0</v>
      </c>
      <c r="V147" s="32">
        <v>0</v>
      </c>
      <c r="W147" s="32">
        <v>23.375</v>
      </c>
      <c r="X147" s="32">
        <v>16.952777777777779</v>
      </c>
      <c r="Y147" s="32">
        <v>0</v>
      </c>
      <c r="Z147" s="32">
        <v>0</v>
      </c>
      <c r="AA147" s="32">
        <v>6.4222222222222225</v>
      </c>
      <c r="AB147" s="32">
        <v>0</v>
      </c>
      <c r="AC147" s="32">
        <v>0</v>
      </c>
      <c r="AD147" s="32">
        <v>0</v>
      </c>
      <c r="AE147" s="32">
        <v>0</v>
      </c>
      <c r="AF147" t="s">
        <v>169</v>
      </c>
      <c r="AG147">
        <v>1</v>
      </c>
      <c r="AH147"/>
    </row>
    <row r="148" spans="1:34" x14ac:dyDescent="0.25">
      <c r="A148" t="s">
        <v>517</v>
      </c>
      <c r="B148" t="s">
        <v>276</v>
      </c>
      <c r="C148" t="s">
        <v>421</v>
      </c>
      <c r="D148" t="s">
        <v>505</v>
      </c>
      <c r="E148" s="32">
        <v>122.2</v>
      </c>
      <c r="F148" s="32">
        <v>3.7743453355155485</v>
      </c>
      <c r="G148" s="32">
        <v>3.5941534824513544</v>
      </c>
      <c r="H148" s="32">
        <v>0.61431623931623924</v>
      </c>
      <c r="I148" s="32">
        <v>0.52327695944717223</v>
      </c>
      <c r="J148" s="32">
        <v>461.22500000000002</v>
      </c>
      <c r="K148" s="32">
        <v>439.20555555555552</v>
      </c>
      <c r="L148" s="32">
        <v>75.069444444444443</v>
      </c>
      <c r="M148" s="32">
        <v>63.944444444444443</v>
      </c>
      <c r="N148" s="32">
        <v>4.9916666666666663</v>
      </c>
      <c r="O148" s="32">
        <v>6.1333333333333337</v>
      </c>
      <c r="P148" s="32">
        <v>137.4</v>
      </c>
      <c r="Q148" s="32">
        <v>126.50555555555556</v>
      </c>
      <c r="R148" s="32">
        <v>10.894444444444444</v>
      </c>
      <c r="S148" s="32">
        <v>248.75555555555556</v>
      </c>
      <c r="T148" s="32">
        <v>248.75555555555556</v>
      </c>
      <c r="U148" s="32">
        <v>0</v>
      </c>
      <c r="V148" s="32">
        <v>0</v>
      </c>
      <c r="W148" s="32">
        <v>141.61944444444444</v>
      </c>
      <c r="X148" s="32">
        <v>8.8694444444444436</v>
      </c>
      <c r="Y148" s="32">
        <v>0.33333333333333331</v>
      </c>
      <c r="Z148" s="32">
        <v>0</v>
      </c>
      <c r="AA148" s="32">
        <v>35.352777777777774</v>
      </c>
      <c r="AB148" s="32">
        <v>0</v>
      </c>
      <c r="AC148" s="32">
        <v>97.063888888888883</v>
      </c>
      <c r="AD148" s="32">
        <v>0</v>
      </c>
      <c r="AE148" s="32">
        <v>0</v>
      </c>
      <c r="AF148" t="s">
        <v>74</v>
      </c>
      <c r="AG148">
        <v>1</v>
      </c>
      <c r="AH148"/>
    </row>
    <row r="149" spans="1:34" x14ac:dyDescent="0.25">
      <c r="A149" t="s">
        <v>517</v>
      </c>
      <c r="B149" t="s">
        <v>392</v>
      </c>
      <c r="C149" t="s">
        <v>500</v>
      </c>
      <c r="D149" t="s">
        <v>503</v>
      </c>
      <c r="E149" s="32">
        <v>41.111111111111114</v>
      </c>
      <c r="F149" s="32">
        <v>5.5454054054054049</v>
      </c>
      <c r="G149" s="32">
        <v>5.1583783783783783</v>
      </c>
      <c r="H149" s="32">
        <v>1.2746621621621621</v>
      </c>
      <c r="I149" s="32">
        <v>0.88763513513513503</v>
      </c>
      <c r="J149" s="32">
        <v>227.97777777777776</v>
      </c>
      <c r="K149" s="32">
        <v>212.06666666666666</v>
      </c>
      <c r="L149" s="32">
        <v>52.402777777777779</v>
      </c>
      <c r="M149" s="32">
        <v>36.491666666666667</v>
      </c>
      <c r="N149" s="32">
        <v>10.755555555555556</v>
      </c>
      <c r="O149" s="32">
        <v>5.1555555555555559</v>
      </c>
      <c r="P149" s="32">
        <v>50.369444444444447</v>
      </c>
      <c r="Q149" s="32">
        <v>50.369444444444447</v>
      </c>
      <c r="R149" s="32">
        <v>0</v>
      </c>
      <c r="S149" s="32">
        <v>125.20555555555555</v>
      </c>
      <c r="T149" s="32">
        <v>125.20555555555555</v>
      </c>
      <c r="U149" s="32">
        <v>0</v>
      </c>
      <c r="V149" s="32">
        <v>0</v>
      </c>
      <c r="W149" s="32">
        <v>34.977777777777774</v>
      </c>
      <c r="X149" s="32">
        <v>4.5333333333333332</v>
      </c>
      <c r="Y149" s="32">
        <v>0</v>
      </c>
      <c r="Z149" s="32">
        <v>0</v>
      </c>
      <c r="AA149" s="32">
        <v>8.7694444444444439</v>
      </c>
      <c r="AB149" s="32">
        <v>0</v>
      </c>
      <c r="AC149" s="32">
        <v>21.675000000000001</v>
      </c>
      <c r="AD149" s="32">
        <v>0</v>
      </c>
      <c r="AE149" s="32">
        <v>0</v>
      </c>
      <c r="AF149" t="s">
        <v>190</v>
      </c>
      <c r="AG149">
        <v>1</v>
      </c>
      <c r="AH149"/>
    </row>
    <row r="150" spans="1:34" x14ac:dyDescent="0.25">
      <c r="A150" t="s">
        <v>517</v>
      </c>
      <c r="B150" t="s">
        <v>266</v>
      </c>
      <c r="C150" t="s">
        <v>459</v>
      </c>
      <c r="D150" t="s">
        <v>505</v>
      </c>
      <c r="E150" s="32">
        <v>86.611111111111114</v>
      </c>
      <c r="F150" s="32">
        <v>4.2103784477228992</v>
      </c>
      <c r="G150" s="32">
        <v>3.6017318794098787</v>
      </c>
      <c r="H150" s="32">
        <v>0.84591404746632481</v>
      </c>
      <c r="I150" s="32">
        <v>0.42604233483001919</v>
      </c>
      <c r="J150" s="32">
        <v>364.66555555555556</v>
      </c>
      <c r="K150" s="32">
        <v>311.95000000000005</v>
      </c>
      <c r="L150" s="32">
        <v>73.265555555555579</v>
      </c>
      <c r="M150" s="32">
        <v>36.9</v>
      </c>
      <c r="N150" s="32">
        <v>31.215555555555575</v>
      </c>
      <c r="O150" s="32">
        <v>5.15</v>
      </c>
      <c r="P150" s="32">
        <v>109.73888888888888</v>
      </c>
      <c r="Q150" s="32">
        <v>93.388888888888886</v>
      </c>
      <c r="R150" s="32">
        <v>16.350000000000001</v>
      </c>
      <c r="S150" s="32">
        <v>181.66111111111113</v>
      </c>
      <c r="T150" s="32">
        <v>180.66944444444445</v>
      </c>
      <c r="U150" s="32">
        <v>0.9916666666666667</v>
      </c>
      <c r="V150" s="32">
        <v>0</v>
      </c>
      <c r="W150" s="32">
        <v>36.911111111111111</v>
      </c>
      <c r="X150" s="32">
        <v>1.7916666666666667</v>
      </c>
      <c r="Y150" s="32">
        <v>0</v>
      </c>
      <c r="Z150" s="32">
        <v>0</v>
      </c>
      <c r="AA150" s="32">
        <v>6.0777777777777775</v>
      </c>
      <c r="AB150" s="32">
        <v>0</v>
      </c>
      <c r="AC150" s="32">
        <v>29.041666666666668</v>
      </c>
      <c r="AD150" s="32">
        <v>0</v>
      </c>
      <c r="AE150" s="32">
        <v>0</v>
      </c>
      <c r="AF150" t="s">
        <v>64</v>
      </c>
      <c r="AG150">
        <v>1</v>
      </c>
      <c r="AH150"/>
    </row>
    <row r="151" spans="1:34" x14ac:dyDescent="0.25">
      <c r="A151" t="s">
        <v>517</v>
      </c>
      <c r="B151" t="s">
        <v>274</v>
      </c>
      <c r="C151" t="s">
        <v>463</v>
      </c>
      <c r="D151" t="s">
        <v>504</v>
      </c>
      <c r="E151" s="32">
        <v>292.32222222222219</v>
      </c>
      <c r="F151" s="32">
        <v>3.27438329088905</v>
      </c>
      <c r="G151" s="32">
        <v>3.1367117716370831</v>
      </c>
      <c r="H151" s="32">
        <v>0.38567600440913757</v>
      </c>
      <c r="I151" s="32">
        <v>0.2774430803147212</v>
      </c>
      <c r="J151" s="32">
        <v>957.17500000000007</v>
      </c>
      <c r="K151" s="32">
        <v>916.93055555555566</v>
      </c>
      <c r="L151" s="32">
        <v>112.74166666666666</v>
      </c>
      <c r="M151" s="32">
        <v>81.102777777777774</v>
      </c>
      <c r="N151" s="32">
        <v>26.038888888888888</v>
      </c>
      <c r="O151" s="32">
        <v>5.6</v>
      </c>
      <c r="P151" s="32">
        <v>256.44444444444446</v>
      </c>
      <c r="Q151" s="32">
        <v>247.8388888888889</v>
      </c>
      <c r="R151" s="32">
        <v>8.6055555555555561</v>
      </c>
      <c r="S151" s="32">
        <v>587.98888888888894</v>
      </c>
      <c r="T151" s="32">
        <v>541.50555555555559</v>
      </c>
      <c r="U151" s="32">
        <v>46.483333333333334</v>
      </c>
      <c r="V151" s="32">
        <v>0</v>
      </c>
      <c r="W151" s="32">
        <v>0.5</v>
      </c>
      <c r="X151" s="32">
        <v>0</v>
      </c>
      <c r="Y151" s="32">
        <v>0.5</v>
      </c>
      <c r="Z151" s="32">
        <v>0</v>
      </c>
      <c r="AA151" s="32">
        <v>0</v>
      </c>
      <c r="AB151" s="32">
        <v>0</v>
      </c>
      <c r="AC151" s="32">
        <v>0</v>
      </c>
      <c r="AD151" s="32">
        <v>0</v>
      </c>
      <c r="AE151" s="32">
        <v>0</v>
      </c>
      <c r="AF151" t="s">
        <v>72</v>
      </c>
      <c r="AG151">
        <v>1</v>
      </c>
      <c r="AH151"/>
    </row>
    <row r="152" spans="1:34" x14ac:dyDescent="0.25">
      <c r="A152" t="s">
        <v>517</v>
      </c>
      <c r="B152" t="s">
        <v>340</v>
      </c>
      <c r="C152" t="s">
        <v>418</v>
      </c>
      <c r="D152" t="s">
        <v>503</v>
      </c>
      <c r="E152" s="32">
        <v>123.4</v>
      </c>
      <c r="F152" s="32">
        <v>2.8123887988474703</v>
      </c>
      <c r="G152" s="32">
        <v>2.635294435440303</v>
      </c>
      <c r="H152" s="32">
        <v>0.73060597875022515</v>
      </c>
      <c r="I152" s="32">
        <v>0.55830091842247442</v>
      </c>
      <c r="J152" s="32">
        <v>347.04877777777784</v>
      </c>
      <c r="K152" s="32">
        <v>325.19533333333339</v>
      </c>
      <c r="L152" s="32">
        <v>90.156777777777791</v>
      </c>
      <c r="M152" s="32">
        <v>68.89433333333335</v>
      </c>
      <c r="N152" s="32">
        <v>15.573555555555554</v>
      </c>
      <c r="O152" s="32">
        <v>5.6888888888888891</v>
      </c>
      <c r="P152" s="32">
        <v>87.947777777777759</v>
      </c>
      <c r="Q152" s="32">
        <v>87.356777777777765</v>
      </c>
      <c r="R152" s="32">
        <v>0.59099999999999997</v>
      </c>
      <c r="S152" s="32">
        <v>168.94422222222227</v>
      </c>
      <c r="T152" s="32">
        <v>155.05477777777782</v>
      </c>
      <c r="U152" s="32">
        <v>13.889444444444448</v>
      </c>
      <c r="V152" s="32">
        <v>0</v>
      </c>
      <c r="W152" s="32">
        <v>20.173222222222218</v>
      </c>
      <c r="X152" s="32">
        <v>0</v>
      </c>
      <c r="Y152" s="32">
        <v>0</v>
      </c>
      <c r="Z152" s="32">
        <v>0</v>
      </c>
      <c r="AA152" s="32">
        <v>2.6224444444444446</v>
      </c>
      <c r="AB152" s="32">
        <v>0</v>
      </c>
      <c r="AC152" s="32">
        <v>17.550777777777775</v>
      </c>
      <c r="AD152" s="32">
        <v>0</v>
      </c>
      <c r="AE152" s="32">
        <v>0</v>
      </c>
      <c r="AF152" t="s">
        <v>138</v>
      </c>
      <c r="AG152">
        <v>1</v>
      </c>
      <c r="AH152"/>
    </row>
    <row r="153" spans="1:34" x14ac:dyDescent="0.25">
      <c r="A153" t="s">
        <v>517</v>
      </c>
      <c r="B153" t="s">
        <v>360</v>
      </c>
      <c r="C153" t="s">
        <v>434</v>
      </c>
      <c r="D153" t="s">
        <v>504</v>
      </c>
      <c r="E153" s="32">
        <v>57.488888888888887</v>
      </c>
      <c r="F153" s="32">
        <v>3.8743061461151913</v>
      </c>
      <c r="G153" s="32">
        <v>3.5770139157325085</v>
      </c>
      <c r="H153" s="32">
        <v>0.92104367993815239</v>
      </c>
      <c r="I153" s="32">
        <v>0.62523965983764995</v>
      </c>
      <c r="J153" s="32">
        <v>222.72955555555555</v>
      </c>
      <c r="K153" s="32">
        <v>205.63855555555554</v>
      </c>
      <c r="L153" s="32">
        <v>52.949777777777783</v>
      </c>
      <c r="M153" s="32">
        <v>35.94433333333334</v>
      </c>
      <c r="N153" s="32">
        <v>11.58322222222222</v>
      </c>
      <c r="O153" s="32">
        <v>5.4222222222222225</v>
      </c>
      <c r="P153" s="32">
        <v>14.704111111111114</v>
      </c>
      <c r="Q153" s="32">
        <v>14.61855555555556</v>
      </c>
      <c r="R153" s="32">
        <v>8.5555555555555551E-2</v>
      </c>
      <c r="S153" s="32">
        <v>155.07566666666665</v>
      </c>
      <c r="T153" s="32">
        <v>155.07566666666665</v>
      </c>
      <c r="U153" s="32">
        <v>0</v>
      </c>
      <c r="V153" s="32">
        <v>0</v>
      </c>
      <c r="W153" s="32">
        <v>0</v>
      </c>
      <c r="X153" s="32">
        <v>0</v>
      </c>
      <c r="Y153" s="32">
        <v>0</v>
      </c>
      <c r="Z153" s="32">
        <v>0</v>
      </c>
      <c r="AA153" s="32">
        <v>0</v>
      </c>
      <c r="AB153" s="32">
        <v>0</v>
      </c>
      <c r="AC153" s="32">
        <v>0</v>
      </c>
      <c r="AD153" s="32">
        <v>0</v>
      </c>
      <c r="AE153" s="32">
        <v>0</v>
      </c>
      <c r="AF153" t="s">
        <v>158</v>
      </c>
      <c r="AG153">
        <v>1</v>
      </c>
      <c r="AH153"/>
    </row>
    <row r="154" spans="1:34" x14ac:dyDescent="0.25">
      <c r="A154" t="s">
        <v>517</v>
      </c>
      <c r="B154" t="s">
        <v>362</v>
      </c>
      <c r="C154" t="s">
        <v>494</v>
      </c>
      <c r="D154" t="s">
        <v>505</v>
      </c>
      <c r="E154" s="32">
        <v>114.93333333333334</v>
      </c>
      <c r="F154" s="32">
        <v>2.5749709976798143</v>
      </c>
      <c r="G154" s="32">
        <v>2.3719547563805103</v>
      </c>
      <c r="H154" s="32">
        <v>0.20688321732405257</v>
      </c>
      <c r="I154" s="32">
        <v>3.8669760247486461E-3</v>
      </c>
      <c r="J154" s="32">
        <v>295.95</v>
      </c>
      <c r="K154" s="32">
        <v>272.61666666666667</v>
      </c>
      <c r="L154" s="32">
        <v>23.777777777777775</v>
      </c>
      <c r="M154" s="32">
        <v>0.44444444444444442</v>
      </c>
      <c r="N154" s="32">
        <v>19.411111111111111</v>
      </c>
      <c r="O154" s="32">
        <v>3.9222222222222221</v>
      </c>
      <c r="P154" s="32">
        <v>74.172222222222217</v>
      </c>
      <c r="Q154" s="32">
        <v>74.172222222222217</v>
      </c>
      <c r="R154" s="32">
        <v>0</v>
      </c>
      <c r="S154" s="32">
        <v>198</v>
      </c>
      <c r="T154" s="32">
        <v>198</v>
      </c>
      <c r="U154" s="32">
        <v>0</v>
      </c>
      <c r="V154" s="32">
        <v>0</v>
      </c>
      <c r="W154" s="32">
        <v>11.386111111111111</v>
      </c>
      <c r="X154" s="32">
        <v>0.44444444444444442</v>
      </c>
      <c r="Y154" s="32">
        <v>0</v>
      </c>
      <c r="Z154" s="32">
        <v>0</v>
      </c>
      <c r="AA154" s="32">
        <v>0.83888888888888891</v>
      </c>
      <c r="AB154" s="32">
        <v>0</v>
      </c>
      <c r="AC154" s="32">
        <v>10.102777777777778</v>
      </c>
      <c r="AD154" s="32">
        <v>0</v>
      </c>
      <c r="AE154" s="32">
        <v>0</v>
      </c>
      <c r="AF154" t="s">
        <v>160</v>
      </c>
      <c r="AG154">
        <v>1</v>
      </c>
      <c r="AH154"/>
    </row>
    <row r="155" spans="1:34" x14ac:dyDescent="0.25">
      <c r="A155" t="s">
        <v>517</v>
      </c>
      <c r="B155" t="s">
        <v>356</v>
      </c>
      <c r="C155" t="s">
        <v>491</v>
      </c>
      <c r="D155" t="s">
        <v>509</v>
      </c>
      <c r="E155" s="32">
        <v>75.322222222222223</v>
      </c>
      <c r="F155" s="32">
        <v>2.2630550228647293</v>
      </c>
      <c r="G155" s="32">
        <v>1.7893125829768404</v>
      </c>
      <c r="H155" s="32">
        <v>0.40297241481044399</v>
      </c>
      <c r="I155" s="32">
        <v>1.1801150612184689E-3</v>
      </c>
      <c r="J155" s="32">
        <v>170.45833333333331</v>
      </c>
      <c r="K155" s="32">
        <v>134.77500000000001</v>
      </c>
      <c r="L155" s="32">
        <v>30.352777777777778</v>
      </c>
      <c r="M155" s="32">
        <v>8.8888888888888892E-2</v>
      </c>
      <c r="N155" s="32">
        <v>28</v>
      </c>
      <c r="O155" s="32">
        <v>2.2638888888888888</v>
      </c>
      <c r="P155" s="32">
        <v>51.588888888888889</v>
      </c>
      <c r="Q155" s="32">
        <v>46.169444444444444</v>
      </c>
      <c r="R155" s="32">
        <v>5.4194444444444443</v>
      </c>
      <c r="S155" s="32">
        <v>88.516666666666666</v>
      </c>
      <c r="T155" s="32">
        <v>88.516666666666666</v>
      </c>
      <c r="U155" s="32">
        <v>0</v>
      </c>
      <c r="V155" s="32">
        <v>0</v>
      </c>
      <c r="W155" s="32">
        <v>0</v>
      </c>
      <c r="X155" s="32">
        <v>0</v>
      </c>
      <c r="Y155" s="32">
        <v>0</v>
      </c>
      <c r="Z155" s="32">
        <v>0</v>
      </c>
      <c r="AA155" s="32">
        <v>0</v>
      </c>
      <c r="AB155" s="32">
        <v>0</v>
      </c>
      <c r="AC155" s="32">
        <v>0</v>
      </c>
      <c r="AD155" s="32">
        <v>0</v>
      </c>
      <c r="AE155" s="32">
        <v>0</v>
      </c>
      <c r="AF155" t="s">
        <v>154</v>
      </c>
      <c r="AG155">
        <v>1</v>
      </c>
      <c r="AH155"/>
    </row>
    <row r="156" spans="1:34" x14ac:dyDescent="0.25">
      <c r="A156" t="s">
        <v>517</v>
      </c>
      <c r="B156" t="s">
        <v>336</v>
      </c>
      <c r="C156" t="s">
        <v>451</v>
      </c>
      <c r="D156" t="s">
        <v>504</v>
      </c>
      <c r="E156" s="32">
        <v>133.6</v>
      </c>
      <c r="F156" s="32">
        <v>3.1943255156353958</v>
      </c>
      <c r="G156" s="32">
        <v>2.8823868928809047</v>
      </c>
      <c r="H156" s="32">
        <v>0.52329341317365263</v>
      </c>
      <c r="I156" s="32">
        <v>0.25264720558882237</v>
      </c>
      <c r="J156" s="32">
        <v>426.76188888888885</v>
      </c>
      <c r="K156" s="32">
        <v>385.08688888888884</v>
      </c>
      <c r="L156" s="32">
        <v>69.911999999999992</v>
      </c>
      <c r="M156" s="32">
        <v>33.753666666666668</v>
      </c>
      <c r="N156" s="32">
        <v>33.805555555555557</v>
      </c>
      <c r="O156" s="32">
        <v>2.3527777777777779</v>
      </c>
      <c r="P156" s="32">
        <v>99.905000000000001</v>
      </c>
      <c r="Q156" s="32">
        <v>94.388333333333335</v>
      </c>
      <c r="R156" s="32">
        <v>5.5166666666666666</v>
      </c>
      <c r="S156" s="32">
        <v>256.94488888888884</v>
      </c>
      <c r="T156" s="32">
        <v>256.22577777777775</v>
      </c>
      <c r="U156" s="32">
        <v>0.71911111111111115</v>
      </c>
      <c r="V156" s="32">
        <v>0</v>
      </c>
      <c r="W156" s="32">
        <v>122.76411111111109</v>
      </c>
      <c r="X156" s="32">
        <v>3.7036666666666664</v>
      </c>
      <c r="Y156" s="32">
        <v>0</v>
      </c>
      <c r="Z156" s="32">
        <v>0</v>
      </c>
      <c r="AA156" s="32">
        <v>34.04944444444444</v>
      </c>
      <c r="AB156" s="32">
        <v>0</v>
      </c>
      <c r="AC156" s="32">
        <v>84.291888888888892</v>
      </c>
      <c r="AD156" s="32">
        <v>0.71911111111111115</v>
      </c>
      <c r="AE156" s="32">
        <v>0</v>
      </c>
      <c r="AF156" t="s">
        <v>134</v>
      </c>
      <c r="AG156">
        <v>1</v>
      </c>
      <c r="AH156"/>
    </row>
    <row r="157" spans="1:34" x14ac:dyDescent="0.25">
      <c r="A157" t="s">
        <v>517</v>
      </c>
      <c r="B157" t="s">
        <v>327</v>
      </c>
      <c r="C157" t="s">
        <v>440</v>
      </c>
      <c r="D157" t="s">
        <v>505</v>
      </c>
      <c r="E157" s="32">
        <v>142.83333333333334</v>
      </c>
      <c r="F157" s="32">
        <v>2.7930921820303385</v>
      </c>
      <c r="G157" s="32">
        <v>2.4094476857253988</v>
      </c>
      <c r="H157" s="32">
        <v>0.38895371450797356</v>
      </c>
      <c r="I157" s="32">
        <v>5.3092182030338381E-3</v>
      </c>
      <c r="J157" s="32">
        <v>398.94666666666672</v>
      </c>
      <c r="K157" s="32">
        <v>344.1494444444445</v>
      </c>
      <c r="L157" s="32">
        <v>55.555555555555557</v>
      </c>
      <c r="M157" s="32">
        <v>0.7583333333333333</v>
      </c>
      <c r="N157" s="32">
        <v>48.830555555555556</v>
      </c>
      <c r="O157" s="32">
        <v>5.9666666666666668</v>
      </c>
      <c r="P157" s="32">
        <v>105.49766666666667</v>
      </c>
      <c r="Q157" s="32">
        <v>105.49766666666667</v>
      </c>
      <c r="R157" s="32">
        <v>0</v>
      </c>
      <c r="S157" s="32">
        <v>237.89344444444447</v>
      </c>
      <c r="T157" s="32">
        <v>237.89344444444447</v>
      </c>
      <c r="U157" s="32">
        <v>0</v>
      </c>
      <c r="V157" s="32">
        <v>0</v>
      </c>
      <c r="W157" s="32">
        <v>34.850888888888889</v>
      </c>
      <c r="X157" s="32">
        <v>6.9444444444444448E-2</v>
      </c>
      <c r="Y157" s="32">
        <v>1.0333333333333334</v>
      </c>
      <c r="Z157" s="32">
        <v>0</v>
      </c>
      <c r="AA157" s="32">
        <v>1.038888888888889</v>
      </c>
      <c r="AB157" s="32">
        <v>0</v>
      </c>
      <c r="AC157" s="32">
        <v>32.709222222222223</v>
      </c>
      <c r="AD157" s="32">
        <v>0</v>
      </c>
      <c r="AE157" s="32">
        <v>0</v>
      </c>
      <c r="AF157" t="s">
        <v>125</v>
      </c>
      <c r="AG157">
        <v>1</v>
      </c>
      <c r="AH157"/>
    </row>
    <row r="158" spans="1:34" x14ac:dyDescent="0.25">
      <c r="A158" t="s">
        <v>517</v>
      </c>
      <c r="B158" t="s">
        <v>210</v>
      </c>
      <c r="C158" t="s">
        <v>421</v>
      </c>
      <c r="D158" t="s">
        <v>505</v>
      </c>
      <c r="E158" s="32">
        <v>86.611111111111114</v>
      </c>
      <c r="F158" s="32">
        <v>3.0751763951250801</v>
      </c>
      <c r="G158" s="32">
        <v>2.8282873636946761</v>
      </c>
      <c r="H158" s="32">
        <v>0.52110327132777423</v>
      </c>
      <c r="I158" s="32">
        <v>0.27421423989737009</v>
      </c>
      <c r="J158" s="32">
        <v>266.34444444444443</v>
      </c>
      <c r="K158" s="32">
        <v>244.96111111111111</v>
      </c>
      <c r="L158" s="32">
        <v>45.133333333333333</v>
      </c>
      <c r="M158" s="32">
        <v>23.75</v>
      </c>
      <c r="N158" s="32">
        <v>14.35</v>
      </c>
      <c r="O158" s="32">
        <v>7.0333333333333332</v>
      </c>
      <c r="P158" s="32">
        <v>70.988888888888894</v>
      </c>
      <c r="Q158" s="32">
        <v>70.988888888888894</v>
      </c>
      <c r="R158" s="32">
        <v>0</v>
      </c>
      <c r="S158" s="32">
        <v>150.22222222222223</v>
      </c>
      <c r="T158" s="32">
        <v>150.22222222222223</v>
      </c>
      <c r="U158" s="32">
        <v>0</v>
      </c>
      <c r="V158" s="32">
        <v>0</v>
      </c>
      <c r="W158" s="32">
        <v>124.30555555555554</v>
      </c>
      <c r="X158" s="32">
        <v>18.149999999999999</v>
      </c>
      <c r="Y158" s="32">
        <v>0</v>
      </c>
      <c r="Z158" s="32">
        <v>0</v>
      </c>
      <c r="AA158" s="32">
        <v>14.141666666666667</v>
      </c>
      <c r="AB158" s="32">
        <v>0</v>
      </c>
      <c r="AC158" s="32">
        <v>92.013888888888886</v>
      </c>
      <c r="AD158" s="32">
        <v>0</v>
      </c>
      <c r="AE158" s="32">
        <v>0</v>
      </c>
      <c r="AF158" t="s">
        <v>8</v>
      </c>
      <c r="AG158">
        <v>1</v>
      </c>
      <c r="AH158"/>
    </row>
    <row r="159" spans="1:34" x14ac:dyDescent="0.25">
      <c r="A159" t="s">
        <v>517</v>
      </c>
      <c r="B159" t="s">
        <v>326</v>
      </c>
      <c r="C159" t="s">
        <v>479</v>
      </c>
      <c r="D159" t="s">
        <v>504</v>
      </c>
      <c r="E159" s="32">
        <v>114.84444444444445</v>
      </c>
      <c r="F159" s="32">
        <v>4.6891495743034053</v>
      </c>
      <c r="G159" s="32">
        <v>4.2845443111455106</v>
      </c>
      <c r="H159" s="32">
        <v>1.0861532507739939</v>
      </c>
      <c r="I159" s="32">
        <v>0.77708784829721367</v>
      </c>
      <c r="J159" s="32">
        <v>538.52277777777772</v>
      </c>
      <c r="K159" s="32">
        <v>492.05611111111114</v>
      </c>
      <c r="L159" s="32">
        <v>124.73866666666667</v>
      </c>
      <c r="M159" s="32">
        <v>89.244222222222234</v>
      </c>
      <c r="N159" s="32">
        <v>29.805555555555557</v>
      </c>
      <c r="O159" s="32">
        <v>5.6888888888888891</v>
      </c>
      <c r="P159" s="32">
        <v>98.122222222222234</v>
      </c>
      <c r="Q159" s="32">
        <v>87.15</v>
      </c>
      <c r="R159" s="32">
        <v>10.972222222222221</v>
      </c>
      <c r="S159" s="32">
        <v>315.66188888888888</v>
      </c>
      <c r="T159" s="32">
        <v>315.66188888888888</v>
      </c>
      <c r="U159" s="32">
        <v>0</v>
      </c>
      <c r="V159" s="32">
        <v>0</v>
      </c>
      <c r="W159" s="32">
        <v>23.284111111111109</v>
      </c>
      <c r="X159" s="32">
        <v>0</v>
      </c>
      <c r="Y159" s="32">
        <v>0</v>
      </c>
      <c r="Z159" s="32">
        <v>0</v>
      </c>
      <c r="AA159" s="32">
        <v>0</v>
      </c>
      <c r="AB159" s="32">
        <v>0</v>
      </c>
      <c r="AC159" s="32">
        <v>23.284111111111109</v>
      </c>
      <c r="AD159" s="32">
        <v>0</v>
      </c>
      <c r="AE159" s="32">
        <v>0</v>
      </c>
      <c r="AF159" t="s">
        <v>124</v>
      </c>
      <c r="AG159">
        <v>1</v>
      </c>
      <c r="AH159"/>
    </row>
    <row r="160" spans="1:34" x14ac:dyDescent="0.25">
      <c r="A160" t="s">
        <v>517</v>
      </c>
      <c r="B160" t="s">
        <v>244</v>
      </c>
      <c r="C160" t="s">
        <v>444</v>
      </c>
      <c r="D160" t="s">
        <v>503</v>
      </c>
      <c r="E160" s="32">
        <v>110.12222222222222</v>
      </c>
      <c r="F160" s="32">
        <v>3.3934264958127334</v>
      </c>
      <c r="G160" s="32">
        <v>3.3393451720310763</v>
      </c>
      <c r="H160" s="32">
        <v>0.49288669155483805</v>
      </c>
      <c r="I160" s="32">
        <v>0.43880536777318135</v>
      </c>
      <c r="J160" s="32">
        <v>373.69166666666666</v>
      </c>
      <c r="K160" s="32">
        <v>367.73611111111109</v>
      </c>
      <c r="L160" s="32">
        <v>54.277777777777779</v>
      </c>
      <c r="M160" s="32">
        <v>48.322222222222223</v>
      </c>
      <c r="N160" s="32">
        <v>0</v>
      </c>
      <c r="O160" s="32">
        <v>5.9555555555555557</v>
      </c>
      <c r="P160" s="32">
        <v>99.352777777777774</v>
      </c>
      <c r="Q160" s="32">
        <v>99.352777777777774</v>
      </c>
      <c r="R160" s="32">
        <v>0</v>
      </c>
      <c r="S160" s="32">
        <v>220.0611111111111</v>
      </c>
      <c r="T160" s="32">
        <v>220.0611111111111</v>
      </c>
      <c r="U160" s="32">
        <v>0</v>
      </c>
      <c r="V160" s="32">
        <v>0</v>
      </c>
      <c r="W160" s="32">
        <v>9.4277777777777771</v>
      </c>
      <c r="X160" s="32">
        <v>7.9222222222222225</v>
      </c>
      <c r="Y160" s="32">
        <v>0</v>
      </c>
      <c r="Z160" s="32">
        <v>0</v>
      </c>
      <c r="AA160" s="32">
        <v>1.5055555555555555</v>
      </c>
      <c r="AB160" s="32">
        <v>0</v>
      </c>
      <c r="AC160" s="32">
        <v>0</v>
      </c>
      <c r="AD160" s="32">
        <v>0</v>
      </c>
      <c r="AE160" s="32">
        <v>0</v>
      </c>
      <c r="AF160" t="s">
        <v>42</v>
      </c>
      <c r="AG160">
        <v>1</v>
      </c>
      <c r="AH160"/>
    </row>
    <row r="161" spans="1:34" x14ac:dyDescent="0.25">
      <c r="A161" t="s">
        <v>517</v>
      </c>
      <c r="B161" t="s">
        <v>400</v>
      </c>
      <c r="C161" t="s">
        <v>408</v>
      </c>
      <c r="D161" t="s">
        <v>503</v>
      </c>
      <c r="E161" s="32">
        <v>19.211111111111112</v>
      </c>
      <c r="F161" s="32">
        <v>6.8526026604973973</v>
      </c>
      <c r="G161" s="32">
        <v>6.1240023134759971</v>
      </c>
      <c r="H161" s="32">
        <v>1.9654424522845577</v>
      </c>
      <c r="I161" s="32">
        <v>1.236842105263158</v>
      </c>
      <c r="J161" s="32">
        <v>131.64611111111111</v>
      </c>
      <c r="K161" s="32">
        <v>117.64888888888889</v>
      </c>
      <c r="L161" s="32">
        <v>37.75833333333334</v>
      </c>
      <c r="M161" s="32">
        <v>23.761111111111113</v>
      </c>
      <c r="N161" s="32">
        <v>13.155555555555555</v>
      </c>
      <c r="O161" s="32">
        <v>0.84166666666666667</v>
      </c>
      <c r="P161" s="32">
        <v>30.629444444444445</v>
      </c>
      <c r="Q161" s="32">
        <v>30.629444444444445</v>
      </c>
      <c r="R161" s="32">
        <v>0</v>
      </c>
      <c r="S161" s="32">
        <v>63.258333333333333</v>
      </c>
      <c r="T161" s="32">
        <v>63.258333333333333</v>
      </c>
      <c r="U161" s="32">
        <v>0</v>
      </c>
      <c r="V161" s="32">
        <v>0</v>
      </c>
      <c r="W161" s="32">
        <v>4.3638888888888889</v>
      </c>
      <c r="X161" s="32">
        <v>1.3194444444444444</v>
      </c>
      <c r="Y161" s="32">
        <v>0</v>
      </c>
      <c r="Z161" s="32">
        <v>0.84166666666666667</v>
      </c>
      <c r="AA161" s="32">
        <v>1.086111111111111</v>
      </c>
      <c r="AB161" s="32">
        <v>0</v>
      </c>
      <c r="AC161" s="32">
        <v>1.1166666666666667</v>
      </c>
      <c r="AD161" s="32">
        <v>0</v>
      </c>
      <c r="AE161" s="32">
        <v>0</v>
      </c>
      <c r="AF161" t="s">
        <v>198</v>
      </c>
      <c r="AG161">
        <v>1</v>
      </c>
      <c r="AH161"/>
    </row>
    <row r="162" spans="1:34" x14ac:dyDescent="0.25">
      <c r="A162" t="s">
        <v>517</v>
      </c>
      <c r="B162" t="s">
        <v>401</v>
      </c>
      <c r="C162" t="s">
        <v>459</v>
      </c>
      <c r="D162" t="s">
        <v>505</v>
      </c>
      <c r="E162" s="32">
        <v>21.866666666666667</v>
      </c>
      <c r="F162" s="32">
        <v>4.9639075203252041</v>
      </c>
      <c r="G162" s="32">
        <v>4.2748831300813022</v>
      </c>
      <c r="H162" s="32">
        <v>1.5183130081300813</v>
      </c>
      <c r="I162" s="32">
        <v>0.82928861788617858</v>
      </c>
      <c r="J162" s="32">
        <v>108.54411111111114</v>
      </c>
      <c r="K162" s="32">
        <v>93.477444444444473</v>
      </c>
      <c r="L162" s="32">
        <v>33.200444444444443</v>
      </c>
      <c r="M162" s="32">
        <v>18.133777777777773</v>
      </c>
      <c r="N162" s="32">
        <v>5.8666666666666663</v>
      </c>
      <c r="O162" s="32">
        <v>9.1999999999999993</v>
      </c>
      <c r="P162" s="32">
        <v>22.176000000000005</v>
      </c>
      <c r="Q162" s="32">
        <v>22.176000000000005</v>
      </c>
      <c r="R162" s="32">
        <v>0</v>
      </c>
      <c r="S162" s="32">
        <v>53.16766666666669</v>
      </c>
      <c r="T162" s="32">
        <v>53.16766666666669</v>
      </c>
      <c r="U162" s="32">
        <v>0</v>
      </c>
      <c r="V162" s="32">
        <v>0</v>
      </c>
      <c r="W162" s="32">
        <v>31.429999999999996</v>
      </c>
      <c r="X162" s="32">
        <v>4.3444444444444441</v>
      </c>
      <c r="Y162" s="32">
        <v>0.26666666666666666</v>
      </c>
      <c r="Z162" s="32">
        <v>3.6</v>
      </c>
      <c r="AA162" s="32">
        <v>1.35</v>
      </c>
      <c r="AB162" s="32">
        <v>0</v>
      </c>
      <c r="AC162" s="32">
        <v>21.868888888888886</v>
      </c>
      <c r="AD162" s="32">
        <v>0</v>
      </c>
      <c r="AE162" s="32">
        <v>0</v>
      </c>
      <c r="AF162" t="s">
        <v>199</v>
      </c>
      <c r="AG162">
        <v>1</v>
      </c>
      <c r="AH162"/>
    </row>
    <row r="163" spans="1:34" x14ac:dyDescent="0.25">
      <c r="A163" t="s">
        <v>517</v>
      </c>
      <c r="B163" t="s">
        <v>202</v>
      </c>
      <c r="C163" t="s">
        <v>414</v>
      </c>
      <c r="D163" t="s">
        <v>503</v>
      </c>
      <c r="E163" s="32">
        <v>175.43333333333334</v>
      </c>
      <c r="F163" s="32">
        <v>3.440675786940274</v>
      </c>
      <c r="G163" s="32">
        <v>3.2980917094179478</v>
      </c>
      <c r="H163" s="32">
        <v>0.34195769206409532</v>
      </c>
      <c r="I163" s="32">
        <v>0.24011463677243658</v>
      </c>
      <c r="J163" s="32">
        <v>603.60922222222212</v>
      </c>
      <c r="K163" s="32">
        <v>578.59522222222199</v>
      </c>
      <c r="L163" s="32">
        <v>59.990777777777794</v>
      </c>
      <c r="M163" s="32">
        <v>42.124111111111127</v>
      </c>
      <c r="N163" s="32">
        <v>12.622222222222222</v>
      </c>
      <c r="O163" s="32">
        <v>5.2444444444444445</v>
      </c>
      <c r="P163" s="32">
        <v>186.21988888888887</v>
      </c>
      <c r="Q163" s="32">
        <v>179.07255555555554</v>
      </c>
      <c r="R163" s="32">
        <v>7.1473333333333331</v>
      </c>
      <c r="S163" s="32">
        <v>357.39855555555533</v>
      </c>
      <c r="T163" s="32">
        <v>357.10999999999979</v>
      </c>
      <c r="U163" s="32">
        <v>0.28855555555555557</v>
      </c>
      <c r="V163" s="32">
        <v>0</v>
      </c>
      <c r="W163" s="32">
        <v>1.3248888888888888</v>
      </c>
      <c r="X163" s="32">
        <v>0.80822222222222218</v>
      </c>
      <c r="Y163" s="32">
        <v>0</v>
      </c>
      <c r="Z163" s="32">
        <v>0</v>
      </c>
      <c r="AA163" s="32">
        <v>0.51666666666666672</v>
      </c>
      <c r="AB163" s="32">
        <v>0</v>
      </c>
      <c r="AC163" s="32">
        <v>0</v>
      </c>
      <c r="AD163" s="32">
        <v>0</v>
      </c>
      <c r="AE163" s="32">
        <v>0</v>
      </c>
      <c r="AF163" t="s">
        <v>0</v>
      </c>
      <c r="AG163">
        <v>1</v>
      </c>
      <c r="AH163"/>
    </row>
    <row r="164" spans="1:34" x14ac:dyDescent="0.25">
      <c r="A164" t="s">
        <v>517</v>
      </c>
      <c r="B164" t="s">
        <v>312</v>
      </c>
      <c r="C164" t="s">
        <v>464</v>
      </c>
      <c r="D164" t="s">
        <v>507</v>
      </c>
      <c r="E164" s="32">
        <v>84.077777777777783</v>
      </c>
      <c r="F164" s="32">
        <v>3.6884207744152238</v>
      </c>
      <c r="G164" s="32">
        <v>3.4441694198493451</v>
      </c>
      <c r="H164" s="32">
        <v>0.8393498083784855</v>
      </c>
      <c r="I164" s="32">
        <v>0.5950984538126074</v>
      </c>
      <c r="J164" s="32">
        <v>310.11422222222222</v>
      </c>
      <c r="K164" s="32">
        <v>289.57811111111107</v>
      </c>
      <c r="L164" s="32">
        <v>70.570666666666668</v>
      </c>
      <c r="M164" s="32">
        <v>50.034555555555563</v>
      </c>
      <c r="N164" s="32">
        <v>15.202777777777778</v>
      </c>
      <c r="O164" s="32">
        <v>5.333333333333333</v>
      </c>
      <c r="P164" s="32">
        <v>57.498888888888885</v>
      </c>
      <c r="Q164" s="32">
        <v>57.498888888888885</v>
      </c>
      <c r="R164" s="32">
        <v>0</v>
      </c>
      <c r="S164" s="32">
        <v>182.04466666666664</v>
      </c>
      <c r="T164" s="32">
        <v>182.04466666666664</v>
      </c>
      <c r="U164" s="32">
        <v>0</v>
      </c>
      <c r="V164" s="32">
        <v>0</v>
      </c>
      <c r="W164" s="32">
        <v>0</v>
      </c>
      <c r="X164" s="32">
        <v>0</v>
      </c>
      <c r="Y164" s="32">
        <v>0</v>
      </c>
      <c r="Z164" s="32">
        <v>0</v>
      </c>
      <c r="AA164" s="32">
        <v>0</v>
      </c>
      <c r="AB164" s="32">
        <v>0</v>
      </c>
      <c r="AC164" s="32">
        <v>0</v>
      </c>
      <c r="AD164" s="32">
        <v>0</v>
      </c>
      <c r="AE164" s="32">
        <v>0</v>
      </c>
      <c r="AF164" t="s">
        <v>110</v>
      </c>
      <c r="AG164">
        <v>1</v>
      </c>
      <c r="AH164"/>
    </row>
    <row r="165" spans="1:34" x14ac:dyDescent="0.25">
      <c r="A165" t="s">
        <v>517</v>
      </c>
      <c r="B165" t="s">
        <v>283</v>
      </c>
      <c r="C165" t="s">
        <v>441</v>
      </c>
      <c r="D165" t="s">
        <v>504</v>
      </c>
      <c r="E165" s="32">
        <v>24.522222222222222</v>
      </c>
      <c r="F165" s="32">
        <v>4.8828726778432268</v>
      </c>
      <c r="G165" s="32">
        <v>4.4751925690983239</v>
      </c>
      <c r="H165" s="32">
        <v>1.5994562754870865</v>
      </c>
      <c r="I165" s="32">
        <v>1.191776166742184</v>
      </c>
      <c r="J165" s="32">
        <v>119.73888888888889</v>
      </c>
      <c r="K165" s="32">
        <v>109.74166666666667</v>
      </c>
      <c r="L165" s="32">
        <v>39.222222222222221</v>
      </c>
      <c r="M165" s="32">
        <v>29.225000000000001</v>
      </c>
      <c r="N165" s="32">
        <v>4.3972222222222221</v>
      </c>
      <c r="O165" s="32">
        <v>5.6</v>
      </c>
      <c r="P165" s="32">
        <v>13.477777777777778</v>
      </c>
      <c r="Q165" s="32">
        <v>13.477777777777778</v>
      </c>
      <c r="R165" s="32">
        <v>0</v>
      </c>
      <c r="S165" s="32">
        <v>67.038888888888891</v>
      </c>
      <c r="T165" s="32">
        <v>67.038888888888891</v>
      </c>
      <c r="U165" s="32">
        <v>0</v>
      </c>
      <c r="V165" s="32">
        <v>0</v>
      </c>
      <c r="W165" s="32">
        <v>1.6555555555555554</v>
      </c>
      <c r="X165" s="32">
        <v>1.6555555555555554</v>
      </c>
      <c r="Y165" s="32">
        <v>0</v>
      </c>
      <c r="Z165" s="32">
        <v>0</v>
      </c>
      <c r="AA165" s="32">
        <v>0</v>
      </c>
      <c r="AB165" s="32">
        <v>0</v>
      </c>
      <c r="AC165" s="32">
        <v>0</v>
      </c>
      <c r="AD165" s="32">
        <v>0</v>
      </c>
      <c r="AE165" s="32">
        <v>0</v>
      </c>
      <c r="AF165" t="s">
        <v>81</v>
      </c>
      <c r="AG165">
        <v>1</v>
      </c>
      <c r="AH165"/>
    </row>
    <row r="166" spans="1:34" x14ac:dyDescent="0.25">
      <c r="A166" t="s">
        <v>517</v>
      </c>
      <c r="B166" t="s">
        <v>220</v>
      </c>
      <c r="C166" t="s">
        <v>427</v>
      </c>
      <c r="D166" t="s">
        <v>504</v>
      </c>
      <c r="E166" s="32">
        <v>151.01111111111112</v>
      </c>
      <c r="F166" s="32">
        <v>4.05944007063498</v>
      </c>
      <c r="G166" s="32">
        <v>3.8221801191965281</v>
      </c>
      <c r="H166" s="32">
        <v>0.82458980207490251</v>
      </c>
      <c r="I166" s="32">
        <v>0.5873298506364506</v>
      </c>
      <c r="J166" s="32">
        <v>613.02055555555569</v>
      </c>
      <c r="K166" s="32">
        <v>577.19166666666683</v>
      </c>
      <c r="L166" s="32">
        <v>124.52222222222223</v>
      </c>
      <c r="M166" s="32">
        <v>88.693333333333342</v>
      </c>
      <c r="N166" s="32">
        <v>30.851111111111109</v>
      </c>
      <c r="O166" s="32">
        <v>4.9777777777777779</v>
      </c>
      <c r="P166" s="32">
        <v>146.79555555555561</v>
      </c>
      <c r="Q166" s="32">
        <v>146.79555555555561</v>
      </c>
      <c r="R166" s="32">
        <v>0</v>
      </c>
      <c r="S166" s="32">
        <v>341.70277777777784</v>
      </c>
      <c r="T166" s="32">
        <v>341.70277777777784</v>
      </c>
      <c r="U166" s="32">
        <v>0</v>
      </c>
      <c r="V166" s="32">
        <v>0</v>
      </c>
      <c r="W166" s="32">
        <v>0</v>
      </c>
      <c r="X166" s="32">
        <v>0</v>
      </c>
      <c r="Y166" s="32">
        <v>0</v>
      </c>
      <c r="Z166" s="32">
        <v>0</v>
      </c>
      <c r="AA166" s="32">
        <v>0</v>
      </c>
      <c r="AB166" s="32">
        <v>0</v>
      </c>
      <c r="AC166" s="32">
        <v>0</v>
      </c>
      <c r="AD166" s="32">
        <v>0</v>
      </c>
      <c r="AE166" s="32">
        <v>0</v>
      </c>
      <c r="AF166" t="s">
        <v>18</v>
      </c>
      <c r="AG166">
        <v>1</v>
      </c>
      <c r="AH166"/>
    </row>
    <row r="167" spans="1:34" x14ac:dyDescent="0.25">
      <c r="A167" t="s">
        <v>517</v>
      </c>
      <c r="B167" t="s">
        <v>333</v>
      </c>
      <c r="C167" t="s">
        <v>481</v>
      </c>
      <c r="D167" t="s">
        <v>504</v>
      </c>
      <c r="E167" s="32">
        <v>120.96666666666667</v>
      </c>
      <c r="F167" s="32">
        <v>3.3527831358500966</v>
      </c>
      <c r="G167" s="32">
        <v>2.9467254523743911</v>
      </c>
      <c r="H167" s="32">
        <v>0.68788463304859004</v>
      </c>
      <c r="I167" s="32">
        <v>0.28182694957288512</v>
      </c>
      <c r="J167" s="32">
        <v>405.57500000000005</v>
      </c>
      <c r="K167" s="32">
        <v>356.45555555555552</v>
      </c>
      <c r="L167" s="32">
        <v>83.211111111111109</v>
      </c>
      <c r="M167" s="32">
        <v>34.091666666666669</v>
      </c>
      <c r="N167" s="32">
        <v>44.44166666666667</v>
      </c>
      <c r="O167" s="32">
        <v>4.677777777777778</v>
      </c>
      <c r="P167" s="32">
        <v>97.261111111111106</v>
      </c>
      <c r="Q167" s="32">
        <v>97.261111111111106</v>
      </c>
      <c r="R167" s="32">
        <v>0</v>
      </c>
      <c r="S167" s="32">
        <v>225.10277777777779</v>
      </c>
      <c r="T167" s="32">
        <v>225.10277777777779</v>
      </c>
      <c r="U167" s="32">
        <v>0</v>
      </c>
      <c r="V167" s="32">
        <v>0</v>
      </c>
      <c r="W167" s="32">
        <v>0</v>
      </c>
      <c r="X167" s="32">
        <v>0</v>
      </c>
      <c r="Y167" s="32">
        <v>0</v>
      </c>
      <c r="Z167" s="32">
        <v>0</v>
      </c>
      <c r="AA167" s="32">
        <v>0</v>
      </c>
      <c r="AB167" s="32">
        <v>0</v>
      </c>
      <c r="AC167" s="32">
        <v>0</v>
      </c>
      <c r="AD167" s="32">
        <v>0</v>
      </c>
      <c r="AE167" s="32">
        <v>0</v>
      </c>
      <c r="AF167" t="s">
        <v>131</v>
      </c>
      <c r="AG167">
        <v>1</v>
      </c>
      <c r="AH167"/>
    </row>
    <row r="168" spans="1:34" x14ac:dyDescent="0.25">
      <c r="A168" t="s">
        <v>517</v>
      </c>
      <c r="B168" t="s">
        <v>388</v>
      </c>
      <c r="C168" t="s">
        <v>490</v>
      </c>
      <c r="D168" t="s">
        <v>504</v>
      </c>
      <c r="E168" s="32">
        <v>147.98888888888888</v>
      </c>
      <c r="F168" s="32">
        <v>2.9120542082738945</v>
      </c>
      <c r="G168" s="32">
        <v>2.5592874840453486</v>
      </c>
      <c r="H168" s="32">
        <v>0.3839627599669645</v>
      </c>
      <c r="I168" s="32">
        <v>3.1196035738418799E-2</v>
      </c>
      <c r="J168" s="32">
        <v>430.95166666666665</v>
      </c>
      <c r="K168" s="32">
        <v>378.74611111111108</v>
      </c>
      <c r="L168" s="32">
        <v>56.822222222222223</v>
      </c>
      <c r="M168" s="32">
        <v>4.6166666666666663</v>
      </c>
      <c r="N168" s="32">
        <v>47.238888888888887</v>
      </c>
      <c r="O168" s="32">
        <v>4.9666666666666668</v>
      </c>
      <c r="P168" s="32">
        <v>115.71388888888889</v>
      </c>
      <c r="Q168" s="32">
        <v>115.71388888888889</v>
      </c>
      <c r="R168" s="32">
        <v>0</v>
      </c>
      <c r="S168" s="32">
        <v>258.41555555555556</v>
      </c>
      <c r="T168" s="32">
        <v>258.41555555555556</v>
      </c>
      <c r="U168" s="32">
        <v>0</v>
      </c>
      <c r="V168" s="32">
        <v>0</v>
      </c>
      <c r="W168" s="32">
        <v>91.529444444444437</v>
      </c>
      <c r="X168" s="32">
        <v>8.8888888888888892E-2</v>
      </c>
      <c r="Y168" s="32">
        <v>0</v>
      </c>
      <c r="Z168" s="32">
        <v>0</v>
      </c>
      <c r="AA168" s="32">
        <v>19.261111111111113</v>
      </c>
      <c r="AB168" s="32">
        <v>0</v>
      </c>
      <c r="AC168" s="32">
        <v>72.179444444444442</v>
      </c>
      <c r="AD168" s="32">
        <v>0</v>
      </c>
      <c r="AE168" s="32">
        <v>0</v>
      </c>
      <c r="AF168" t="s">
        <v>186</v>
      </c>
      <c r="AG168">
        <v>1</v>
      </c>
      <c r="AH168"/>
    </row>
    <row r="169" spans="1:34" x14ac:dyDescent="0.25">
      <c r="A169" t="s">
        <v>517</v>
      </c>
      <c r="B169" t="s">
        <v>377</v>
      </c>
      <c r="C169" t="s">
        <v>427</v>
      </c>
      <c r="D169" t="s">
        <v>504</v>
      </c>
      <c r="E169" s="32">
        <v>60.81111111111111</v>
      </c>
      <c r="F169" s="32">
        <v>3.6218710031061576</v>
      </c>
      <c r="G169" s="32">
        <v>3.3559894025214692</v>
      </c>
      <c r="H169" s="32">
        <v>0.80961081673670754</v>
      </c>
      <c r="I169" s="32">
        <v>0.5628686278092454</v>
      </c>
      <c r="J169" s="32">
        <v>220.25</v>
      </c>
      <c r="K169" s="32">
        <v>204.08144444444446</v>
      </c>
      <c r="L169" s="32">
        <v>49.233333333333334</v>
      </c>
      <c r="M169" s="32">
        <v>34.228666666666669</v>
      </c>
      <c r="N169" s="32">
        <v>10.018000000000001</v>
      </c>
      <c r="O169" s="32">
        <v>4.9866666666666664</v>
      </c>
      <c r="P169" s="32">
        <v>51.405777777777764</v>
      </c>
      <c r="Q169" s="32">
        <v>50.241888888888873</v>
      </c>
      <c r="R169" s="32">
        <v>1.163888888888889</v>
      </c>
      <c r="S169" s="32">
        <v>119.61088888888889</v>
      </c>
      <c r="T169" s="32">
        <v>119.49422222222223</v>
      </c>
      <c r="U169" s="32">
        <v>0.11666666666666667</v>
      </c>
      <c r="V169" s="32">
        <v>0</v>
      </c>
      <c r="W169" s="32">
        <v>3.9342222222222221</v>
      </c>
      <c r="X169" s="32">
        <v>0</v>
      </c>
      <c r="Y169" s="32">
        <v>0</v>
      </c>
      <c r="Z169" s="32">
        <v>9.7777777777777783E-2</v>
      </c>
      <c r="AA169" s="32">
        <v>2.0634444444444444</v>
      </c>
      <c r="AB169" s="32">
        <v>0</v>
      </c>
      <c r="AC169" s="32">
        <v>1.7729999999999999</v>
      </c>
      <c r="AD169" s="32">
        <v>0</v>
      </c>
      <c r="AE169" s="32">
        <v>0</v>
      </c>
      <c r="AF169" t="s">
        <v>175</v>
      </c>
      <c r="AG169">
        <v>1</v>
      </c>
      <c r="AH169"/>
    </row>
    <row r="170" spans="1:34" x14ac:dyDescent="0.25">
      <c r="A170" t="s">
        <v>517</v>
      </c>
      <c r="B170" t="s">
        <v>223</v>
      </c>
      <c r="C170" t="s">
        <v>431</v>
      </c>
      <c r="D170" t="s">
        <v>509</v>
      </c>
      <c r="E170" s="32">
        <v>71.7</v>
      </c>
      <c r="F170" s="32">
        <v>3.1923136525646987</v>
      </c>
      <c r="G170" s="32">
        <v>3.0596621726328839</v>
      </c>
      <c r="H170" s="32">
        <v>0.55086781342011459</v>
      </c>
      <c r="I170" s="32">
        <v>0.41821633348830001</v>
      </c>
      <c r="J170" s="32">
        <v>228.88888888888891</v>
      </c>
      <c r="K170" s="32">
        <v>219.37777777777779</v>
      </c>
      <c r="L170" s="32">
        <v>39.49722222222222</v>
      </c>
      <c r="M170" s="32">
        <v>29.986111111111111</v>
      </c>
      <c r="N170" s="32">
        <v>0</v>
      </c>
      <c r="O170" s="32">
        <v>9.5111111111111111</v>
      </c>
      <c r="P170" s="32">
        <v>57.788888888888891</v>
      </c>
      <c r="Q170" s="32">
        <v>57.788888888888891</v>
      </c>
      <c r="R170" s="32">
        <v>0</v>
      </c>
      <c r="S170" s="32">
        <v>131.60277777777779</v>
      </c>
      <c r="T170" s="32">
        <v>131.60277777777779</v>
      </c>
      <c r="U170" s="32">
        <v>0</v>
      </c>
      <c r="V170" s="32">
        <v>0</v>
      </c>
      <c r="W170" s="32">
        <v>5.6472222222222221</v>
      </c>
      <c r="X170" s="32">
        <v>3.15</v>
      </c>
      <c r="Y170" s="32">
        <v>0</v>
      </c>
      <c r="Z170" s="32">
        <v>0</v>
      </c>
      <c r="AA170" s="32">
        <v>2.4972222222222222</v>
      </c>
      <c r="AB170" s="32">
        <v>0</v>
      </c>
      <c r="AC170" s="32">
        <v>0</v>
      </c>
      <c r="AD170" s="32">
        <v>0</v>
      </c>
      <c r="AE170" s="32">
        <v>0</v>
      </c>
      <c r="AF170" t="s">
        <v>21</v>
      </c>
      <c r="AG170">
        <v>1</v>
      </c>
      <c r="AH170"/>
    </row>
    <row r="171" spans="1:34" x14ac:dyDescent="0.25">
      <c r="A171" t="s">
        <v>517</v>
      </c>
      <c r="B171" t="s">
        <v>278</v>
      </c>
      <c r="C171" t="s">
        <v>434</v>
      </c>
      <c r="D171" t="s">
        <v>504</v>
      </c>
      <c r="E171" s="32">
        <v>115.22222222222223</v>
      </c>
      <c r="F171" s="32">
        <v>3.0794705882352935</v>
      </c>
      <c r="G171" s="32">
        <v>2.6311099324975888</v>
      </c>
      <c r="H171" s="32">
        <v>0.45289296046287369</v>
      </c>
      <c r="I171" s="32">
        <v>4.5323047251687558E-3</v>
      </c>
      <c r="J171" s="32">
        <v>354.82344444444442</v>
      </c>
      <c r="K171" s="32">
        <v>303.16233333333332</v>
      </c>
      <c r="L171" s="32">
        <v>52.183333333333337</v>
      </c>
      <c r="M171" s="32">
        <v>0.52222222222222225</v>
      </c>
      <c r="N171" s="32">
        <v>46.172222222222224</v>
      </c>
      <c r="O171" s="32">
        <v>5.4888888888888889</v>
      </c>
      <c r="P171" s="32">
        <v>87.228888888888889</v>
      </c>
      <c r="Q171" s="32">
        <v>87.228888888888889</v>
      </c>
      <c r="R171" s="32">
        <v>0</v>
      </c>
      <c r="S171" s="32">
        <v>215.41122222222219</v>
      </c>
      <c r="T171" s="32">
        <v>215.41122222222219</v>
      </c>
      <c r="U171" s="32">
        <v>0</v>
      </c>
      <c r="V171" s="32">
        <v>0</v>
      </c>
      <c r="W171" s="32">
        <v>34.094444444444441</v>
      </c>
      <c r="X171" s="32">
        <v>0.18888888888888888</v>
      </c>
      <c r="Y171" s="32">
        <v>0.92777777777777781</v>
      </c>
      <c r="Z171" s="32">
        <v>0</v>
      </c>
      <c r="AA171" s="32">
        <v>31.058333333333334</v>
      </c>
      <c r="AB171" s="32">
        <v>0</v>
      </c>
      <c r="AC171" s="32">
        <v>1.9194444444444445</v>
      </c>
      <c r="AD171" s="32">
        <v>0</v>
      </c>
      <c r="AE171" s="32">
        <v>0</v>
      </c>
      <c r="AF171" t="s">
        <v>76</v>
      </c>
      <c r="AG171">
        <v>1</v>
      </c>
      <c r="AH171"/>
    </row>
    <row r="172" spans="1:34" x14ac:dyDescent="0.25">
      <c r="A172" t="s">
        <v>517</v>
      </c>
      <c r="B172" t="s">
        <v>396</v>
      </c>
      <c r="C172" t="s">
        <v>485</v>
      </c>
      <c r="D172" t="s">
        <v>504</v>
      </c>
      <c r="E172" s="32">
        <v>46.011111111111113</v>
      </c>
      <c r="F172" s="32">
        <v>3.6258802221685578</v>
      </c>
      <c r="G172" s="32">
        <v>2.9570804153586088</v>
      </c>
      <c r="H172" s="32">
        <v>0.89374547210818633</v>
      </c>
      <c r="I172" s="32">
        <v>0.22494566529823712</v>
      </c>
      <c r="J172" s="32">
        <v>166.83077777777777</v>
      </c>
      <c r="K172" s="32">
        <v>136.05855555555556</v>
      </c>
      <c r="L172" s="32">
        <v>41.12222222222222</v>
      </c>
      <c r="M172" s="32">
        <v>10.35</v>
      </c>
      <c r="N172" s="32">
        <v>26.363888888888887</v>
      </c>
      <c r="O172" s="32">
        <v>4.4083333333333332</v>
      </c>
      <c r="P172" s="32">
        <v>35.408333333333331</v>
      </c>
      <c r="Q172" s="32">
        <v>35.408333333333331</v>
      </c>
      <c r="R172" s="32">
        <v>0</v>
      </c>
      <c r="S172" s="32">
        <v>90.300222222222231</v>
      </c>
      <c r="T172" s="32">
        <v>88.866888888888894</v>
      </c>
      <c r="U172" s="32">
        <v>1.4333333333333333</v>
      </c>
      <c r="V172" s="32">
        <v>0</v>
      </c>
      <c r="W172" s="32">
        <v>6.2555555555555555</v>
      </c>
      <c r="X172" s="32">
        <v>2.0166666666666666</v>
      </c>
      <c r="Y172" s="32">
        <v>2.5694444444444446</v>
      </c>
      <c r="Z172" s="32">
        <v>0</v>
      </c>
      <c r="AA172" s="32">
        <v>0.72499999999999998</v>
      </c>
      <c r="AB172" s="32">
        <v>0</v>
      </c>
      <c r="AC172" s="32">
        <v>0.94444444444444442</v>
      </c>
      <c r="AD172" s="32">
        <v>0</v>
      </c>
      <c r="AE172" s="32">
        <v>0</v>
      </c>
      <c r="AF172" t="s">
        <v>194</v>
      </c>
      <c r="AG172">
        <v>1</v>
      </c>
      <c r="AH172"/>
    </row>
    <row r="173" spans="1:34" x14ac:dyDescent="0.25">
      <c r="A173" t="s">
        <v>517</v>
      </c>
      <c r="B173" t="s">
        <v>271</v>
      </c>
      <c r="C173" t="s">
        <v>462</v>
      </c>
      <c r="D173" t="s">
        <v>504</v>
      </c>
      <c r="E173" s="32">
        <v>81.322222222222223</v>
      </c>
      <c r="F173" s="32">
        <v>3.6667509222571391</v>
      </c>
      <c r="G173" s="32">
        <v>2.9688413717721001</v>
      </c>
      <c r="H173" s="32">
        <v>0.7070638065309468</v>
      </c>
      <c r="I173" s="32">
        <v>9.1542560459079107E-3</v>
      </c>
      <c r="J173" s="32">
        <v>298.18833333333333</v>
      </c>
      <c r="K173" s="32">
        <v>241.4327777777778</v>
      </c>
      <c r="L173" s="32">
        <v>57.5</v>
      </c>
      <c r="M173" s="32">
        <v>0.74444444444444446</v>
      </c>
      <c r="N173" s="32">
        <v>46.294444444444444</v>
      </c>
      <c r="O173" s="32">
        <v>10.46111111111111</v>
      </c>
      <c r="P173" s="32">
        <v>79.311333333333337</v>
      </c>
      <c r="Q173" s="32">
        <v>79.311333333333337</v>
      </c>
      <c r="R173" s="32">
        <v>0</v>
      </c>
      <c r="S173" s="32">
        <v>161.37700000000001</v>
      </c>
      <c r="T173" s="32">
        <v>161.37700000000001</v>
      </c>
      <c r="U173" s="32">
        <v>0</v>
      </c>
      <c r="V173" s="32">
        <v>0</v>
      </c>
      <c r="W173" s="32">
        <v>65.521222222222221</v>
      </c>
      <c r="X173" s="32">
        <v>0</v>
      </c>
      <c r="Y173" s="32">
        <v>7.8722222222222218</v>
      </c>
      <c r="Z173" s="32">
        <v>0</v>
      </c>
      <c r="AA173" s="32">
        <v>8.219444444444445</v>
      </c>
      <c r="AB173" s="32">
        <v>0</v>
      </c>
      <c r="AC173" s="32">
        <v>49.429555555555552</v>
      </c>
      <c r="AD173" s="32">
        <v>0</v>
      </c>
      <c r="AE173" s="32">
        <v>0</v>
      </c>
      <c r="AF173" t="s">
        <v>69</v>
      </c>
      <c r="AG173">
        <v>1</v>
      </c>
      <c r="AH173"/>
    </row>
    <row r="174" spans="1:34" x14ac:dyDescent="0.25">
      <c r="A174" t="s">
        <v>517</v>
      </c>
      <c r="B174" t="s">
        <v>306</v>
      </c>
      <c r="C174" t="s">
        <v>415</v>
      </c>
      <c r="D174" t="s">
        <v>504</v>
      </c>
      <c r="E174" s="32">
        <v>115.06666666666666</v>
      </c>
      <c r="F174" s="32">
        <v>2.9928302433371958</v>
      </c>
      <c r="G174" s="32">
        <v>2.54009752800309</v>
      </c>
      <c r="H174" s="32">
        <v>0.62618288914638853</v>
      </c>
      <c r="I174" s="32">
        <v>0.17345017381228273</v>
      </c>
      <c r="J174" s="32">
        <v>344.375</v>
      </c>
      <c r="K174" s="32">
        <v>292.28055555555557</v>
      </c>
      <c r="L174" s="32">
        <v>72.052777777777777</v>
      </c>
      <c r="M174" s="32">
        <v>19.958333333333332</v>
      </c>
      <c r="N174" s="32">
        <v>46.405555555555559</v>
      </c>
      <c r="O174" s="32">
        <v>5.6888888888888891</v>
      </c>
      <c r="P174" s="32">
        <v>63.361111111111114</v>
      </c>
      <c r="Q174" s="32">
        <v>63.361111111111114</v>
      </c>
      <c r="R174" s="32">
        <v>0</v>
      </c>
      <c r="S174" s="32">
        <v>208.96111111111111</v>
      </c>
      <c r="T174" s="32">
        <v>208.96111111111111</v>
      </c>
      <c r="U174" s="32">
        <v>0</v>
      </c>
      <c r="V174" s="32">
        <v>0</v>
      </c>
      <c r="W174" s="32">
        <v>7.4027777777777777</v>
      </c>
      <c r="X174" s="32">
        <v>0.26111111111111113</v>
      </c>
      <c r="Y174" s="32">
        <v>3.7194444444444446</v>
      </c>
      <c r="Z174" s="32">
        <v>0</v>
      </c>
      <c r="AA174" s="32">
        <v>3.4222222222222221</v>
      </c>
      <c r="AB174" s="32">
        <v>0</v>
      </c>
      <c r="AC174" s="32">
        <v>0</v>
      </c>
      <c r="AD174" s="32">
        <v>0</v>
      </c>
      <c r="AE174" s="32">
        <v>0</v>
      </c>
      <c r="AF174" t="s">
        <v>104</v>
      </c>
      <c r="AG174">
        <v>1</v>
      </c>
      <c r="AH174"/>
    </row>
    <row r="175" spans="1:34" x14ac:dyDescent="0.25">
      <c r="A175" t="s">
        <v>517</v>
      </c>
      <c r="B175" t="s">
        <v>280</v>
      </c>
      <c r="C175" t="s">
        <v>407</v>
      </c>
      <c r="D175" t="s">
        <v>504</v>
      </c>
      <c r="E175" s="32">
        <v>118.6</v>
      </c>
      <c r="F175" s="32">
        <v>2.9239207419898818</v>
      </c>
      <c r="G175" s="32">
        <v>2.5195737305602397</v>
      </c>
      <c r="H175" s="32">
        <v>0.4621510211729436</v>
      </c>
      <c r="I175" s="32">
        <v>5.7804009743301479E-2</v>
      </c>
      <c r="J175" s="32">
        <v>346.77699999999999</v>
      </c>
      <c r="K175" s="32">
        <v>298.82144444444441</v>
      </c>
      <c r="L175" s="32">
        <v>54.81111111111111</v>
      </c>
      <c r="M175" s="32">
        <v>6.8555555555555552</v>
      </c>
      <c r="N175" s="32">
        <v>45.333333333333336</v>
      </c>
      <c r="O175" s="32">
        <v>2.6222222222222222</v>
      </c>
      <c r="P175" s="32">
        <v>90.158333333333331</v>
      </c>
      <c r="Q175" s="32">
        <v>90.158333333333331</v>
      </c>
      <c r="R175" s="32">
        <v>0</v>
      </c>
      <c r="S175" s="32">
        <v>201.80755555555555</v>
      </c>
      <c r="T175" s="32">
        <v>201.80755555555555</v>
      </c>
      <c r="U175" s="32">
        <v>0</v>
      </c>
      <c r="V175" s="32">
        <v>0</v>
      </c>
      <c r="W175" s="32">
        <v>10.630555555555556</v>
      </c>
      <c r="X175" s="32">
        <v>0</v>
      </c>
      <c r="Y175" s="32">
        <v>5.2027777777777775</v>
      </c>
      <c r="Z175" s="32">
        <v>0</v>
      </c>
      <c r="AA175" s="32">
        <v>0</v>
      </c>
      <c r="AB175" s="32">
        <v>0</v>
      </c>
      <c r="AC175" s="32">
        <v>5.427777777777778</v>
      </c>
      <c r="AD175" s="32">
        <v>0</v>
      </c>
      <c r="AE175" s="32">
        <v>0</v>
      </c>
      <c r="AF175" t="s">
        <v>78</v>
      </c>
      <c r="AG175">
        <v>1</v>
      </c>
      <c r="AH175"/>
    </row>
    <row r="176" spans="1:34" x14ac:dyDescent="0.25">
      <c r="A176" t="s">
        <v>517</v>
      </c>
      <c r="B176" t="s">
        <v>393</v>
      </c>
      <c r="C176" t="s">
        <v>501</v>
      </c>
      <c r="D176" t="s">
        <v>506</v>
      </c>
      <c r="E176" s="32">
        <v>35.68888888888889</v>
      </c>
      <c r="F176" s="32">
        <v>2.7536239103362381</v>
      </c>
      <c r="G176" s="32">
        <v>2.4952179327521788</v>
      </c>
      <c r="H176" s="32">
        <v>0.7899283935242839</v>
      </c>
      <c r="I176" s="32">
        <v>0.5315224159402242</v>
      </c>
      <c r="J176" s="32">
        <v>98.273777777777752</v>
      </c>
      <c r="K176" s="32">
        <v>89.051555555555538</v>
      </c>
      <c r="L176" s="32">
        <v>28.191666666666666</v>
      </c>
      <c r="M176" s="32">
        <v>18.969444444444445</v>
      </c>
      <c r="N176" s="32">
        <v>4.333333333333333</v>
      </c>
      <c r="O176" s="32">
        <v>4.8888888888888893</v>
      </c>
      <c r="P176" s="32">
        <v>11.325111111111111</v>
      </c>
      <c r="Q176" s="32">
        <v>11.325111111111111</v>
      </c>
      <c r="R176" s="32">
        <v>0</v>
      </c>
      <c r="S176" s="32">
        <v>58.756999999999984</v>
      </c>
      <c r="T176" s="32">
        <v>58.756999999999984</v>
      </c>
      <c r="U176" s="32">
        <v>0</v>
      </c>
      <c r="V176" s="32">
        <v>0</v>
      </c>
      <c r="W176" s="32">
        <v>25.193222222222218</v>
      </c>
      <c r="X176" s="32">
        <v>0.64444444444444449</v>
      </c>
      <c r="Y176" s="32">
        <v>0</v>
      </c>
      <c r="Z176" s="32">
        <v>0</v>
      </c>
      <c r="AA176" s="32">
        <v>8.8999999999999996E-2</v>
      </c>
      <c r="AB176" s="32">
        <v>0</v>
      </c>
      <c r="AC176" s="32">
        <v>24.459777777777774</v>
      </c>
      <c r="AD176" s="32">
        <v>0</v>
      </c>
      <c r="AE176" s="32">
        <v>0</v>
      </c>
      <c r="AF176" t="s">
        <v>191</v>
      </c>
      <c r="AG176">
        <v>1</v>
      </c>
      <c r="AH176"/>
    </row>
    <row r="177" spans="1:34" x14ac:dyDescent="0.25">
      <c r="A177" t="s">
        <v>517</v>
      </c>
      <c r="B177" t="s">
        <v>322</v>
      </c>
      <c r="C177" t="s">
        <v>431</v>
      </c>
      <c r="D177" t="s">
        <v>509</v>
      </c>
      <c r="E177" s="32">
        <v>142.01111111111112</v>
      </c>
      <c r="F177" s="32">
        <v>2.1599444487911739</v>
      </c>
      <c r="G177" s="32">
        <v>1.7869493779829433</v>
      </c>
      <c r="H177" s="32">
        <v>0.42674673343243874</v>
      </c>
      <c r="I177" s="32">
        <v>5.3751662624207809E-2</v>
      </c>
      <c r="J177" s="32">
        <v>306.73611111111109</v>
      </c>
      <c r="K177" s="32">
        <v>253.76666666666665</v>
      </c>
      <c r="L177" s="32">
        <v>60.602777777777774</v>
      </c>
      <c r="M177" s="32">
        <v>7.6333333333333337</v>
      </c>
      <c r="N177" s="32">
        <v>47.919444444444444</v>
      </c>
      <c r="O177" s="32">
        <v>5.05</v>
      </c>
      <c r="P177" s="32">
        <v>73.269444444444446</v>
      </c>
      <c r="Q177" s="32">
        <v>73.269444444444446</v>
      </c>
      <c r="R177" s="32">
        <v>0</v>
      </c>
      <c r="S177" s="32">
        <v>172.86388888888888</v>
      </c>
      <c r="T177" s="32">
        <v>172.86388888888888</v>
      </c>
      <c r="U177" s="32">
        <v>0</v>
      </c>
      <c r="V177" s="32">
        <v>0</v>
      </c>
      <c r="W177" s="32">
        <v>0</v>
      </c>
      <c r="X177" s="32">
        <v>0</v>
      </c>
      <c r="Y177" s="32">
        <v>0</v>
      </c>
      <c r="Z177" s="32">
        <v>0</v>
      </c>
      <c r="AA177" s="32">
        <v>0</v>
      </c>
      <c r="AB177" s="32">
        <v>0</v>
      </c>
      <c r="AC177" s="32">
        <v>0</v>
      </c>
      <c r="AD177" s="32">
        <v>0</v>
      </c>
      <c r="AE177" s="32">
        <v>0</v>
      </c>
      <c r="AF177" t="s">
        <v>120</v>
      </c>
      <c r="AG177">
        <v>1</v>
      </c>
      <c r="AH177"/>
    </row>
    <row r="178" spans="1:34" x14ac:dyDescent="0.25">
      <c r="A178" t="s">
        <v>517</v>
      </c>
      <c r="B178" t="s">
        <v>391</v>
      </c>
      <c r="C178" t="s">
        <v>499</v>
      </c>
      <c r="D178" t="s">
        <v>507</v>
      </c>
      <c r="E178" s="32">
        <v>75.87777777777778</v>
      </c>
      <c r="F178" s="32">
        <v>3.7290921071899255</v>
      </c>
      <c r="G178" s="32">
        <v>3.2276277639478694</v>
      </c>
      <c r="H178" s="32">
        <v>0.59646361107043488</v>
      </c>
      <c r="I178" s="32">
        <v>0.16883877580904966</v>
      </c>
      <c r="J178" s="32">
        <v>282.95522222222223</v>
      </c>
      <c r="K178" s="32">
        <v>244.90522222222222</v>
      </c>
      <c r="L178" s="32">
        <v>45.258333333333333</v>
      </c>
      <c r="M178" s="32">
        <v>12.811111111111112</v>
      </c>
      <c r="N178" s="32">
        <v>27.197222222222223</v>
      </c>
      <c r="O178" s="32">
        <v>5.25</v>
      </c>
      <c r="P178" s="32">
        <v>74.531888888888886</v>
      </c>
      <c r="Q178" s="32">
        <v>68.929111111111112</v>
      </c>
      <c r="R178" s="32">
        <v>5.6027777777777779</v>
      </c>
      <c r="S178" s="32">
        <v>163.16499999999999</v>
      </c>
      <c r="T178" s="32">
        <v>163.16499999999999</v>
      </c>
      <c r="U178" s="32">
        <v>0</v>
      </c>
      <c r="V178" s="32">
        <v>0</v>
      </c>
      <c r="W178" s="32">
        <v>34.277777777777779</v>
      </c>
      <c r="X178" s="32">
        <v>0</v>
      </c>
      <c r="Y178" s="32">
        <v>0</v>
      </c>
      <c r="Z178" s="32">
        <v>0</v>
      </c>
      <c r="AA178" s="32">
        <v>10.627777777777778</v>
      </c>
      <c r="AB178" s="32">
        <v>0</v>
      </c>
      <c r="AC178" s="32">
        <v>23.65</v>
      </c>
      <c r="AD178" s="32">
        <v>0</v>
      </c>
      <c r="AE178" s="32">
        <v>0</v>
      </c>
      <c r="AF178" t="s">
        <v>189</v>
      </c>
      <c r="AG178">
        <v>1</v>
      </c>
      <c r="AH178"/>
    </row>
    <row r="179" spans="1:34" x14ac:dyDescent="0.25">
      <c r="A179" t="s">
        <v>517</v>
      </c>
      <c r="B179" t="s">
        <v>324</v>
      </c>
      <c r="C179" t="s">
        <v>406</v>
      </c>
      <c r="D179" t="s">
        <v>510</v>
      </c>
      <c r="E179" s="32">
        <v>101.42222222222222</v>
      </c>
      <c r="F179" s="32">
        <v>3.8911590709903594</v>
      </c>
      <c r="G179" s="32">
        <v>3.5371932515337425</v>
      </c>
      <c r="H179" s="32">
        <v>0.61530455740578449</v>
      </c>
      <c r="I179" s="32">
        <v>0.30817265556529361</v>
      </c>
      <c r="J179" s="32">
        <v>394.65</v>
      </c>
      <c r="K179" s="32">
        <v>358.75</v>
      </c>
      <c r="L179" s="32">
        <v>62.405555555555559</v>
      </c>
      <c r="M179" s="32">
        <v>31.255555555555556</v>
      </c>
      <c r="N179" s="32">
        <v>25.822222222222223</v>
      </c>
      <c r="O179" s="32">
        <v>5.3277777777777775</v>
      </c>
      <c r="P179" s="32">
        <v>104.60277777777777</v>
      </c>
      <c r="Q179" s="32">
        <v>99.852777777777774</v>
      </c>
      <c r="R179" s="32">
        <v>4.75</v>
      </c>
      <c r="S179" s="32">
        <v>227.64166666666668</v>
      </c>
      <c r="T179" s="32">
        <v>227.64166666666668</v>
      </c>
      <c r="U179" s="32">
        <v>0</v>
      </c>
      <c r="V179" s="32">
        <v>0</v>
      </c>
      <c r="W179" s="32">
        <v>0</v>
      </c>
      <c r="X179" s="32">
        <v>0</v>
      </c>
      <c r="Y179" s="32">
        <v>0</v>
      </c>
      <c r="Z179" s="32">
        <v>0</v>
      </c>
      <c r="AA179" s="32">
        <v>0</v>
      </c>
      <c r="AB179" s="32">
        <v>0</v>
      </c>
      <c r="AC179" s="32">
        <v>0</v>
      </c>
      <c r="AD179" s="32">
        <v>0</v>
      </c>
      <c r="AE179" s="32">
        <v>0</v>
      </c>
      <c r="AF179" t="s">
        <v>122</v>
      </c>
      <c r="AG179">
        <v>1</v>
      </c>
      <c r="AH179"/>
    </row>
    <row r="180" spans="1:34" x14ac:dyDescent="0.25">
      <c r="A180" t="s">
        <v>517</v>
      </c>
      <c r="B180" t="s">
        <v>233</v>
      </c>
      <c r="C180" t="s">
        <v>422</v>
      </c>
      <c r="D180" t="s">
        <v>503</v>
      </c>
      <c r="E180" s="32">
        <v>114.25555555555556</v>
      </c>
      <c r="F180" s="32">
        <v>3.7939220071963433</v>
      </c>
      <c r="G180" s="32">
        <v>3.3166177185646211</v>
      </c>
      <c r="H180" s="32">
        <v>0.69274239035300988</v>
      </c>
      <c r="I180" s="32">
        <v>0.21543810172128755</v>
      </c>
      <c r="J180" s="32">
        <v>433.47666666666669</v>
      </c>
      <c r="K180" s="32">
        <v>378.94200000000001</v>
      </c>
      <c r="L180" s="32">
        <v>79.149666666666675</v>
      </c>
      <c r="M180" s="32">
        <v>24.614999999999998</v>
      </c>
      <c r="N180" s="32">
        <v>49.284666666666674</v>
      </c>
      <c r="O180" s="32">
        <v>5.25</v>
      </c>
      <c r="P180" s="32">
        <v>103.45866666666672</v>
      </c>
      <c r="Q180" s="32">
        <v>103.45866666666672</v>
      </c>
      <c r="R180" s="32">
        <v>0</v>
      </c>
      <c r="S180" s="32">
        <v>250.86833333333328</v>
      </c>
      <c r="T180" s="32">
        <v>250.86833333333328</v>
      </c>
      <c r="U180" s="32">
        <v>0</v>
      </c>
      <c r="V180" s="32">
        <v>0</v>
      </c>
      <c r="W180" s="32">
        <v>0</v>
      </c>
      <c r="X180" s="32">
        <v>0</v>
      </c>
      <c r="Y180" s="32">
        <v>0</v>
      </c>
      <c r="Z180" s="32">
        <v>0</v>
      </c>
      <c r="AA180" s="32">
        <v>0</v>
      </c>
      <c r="AB180" s="32">
        <v>0</v>
      </c>
      <c r="AC180" s="32">
        <v>0</v>
      </c>
      <c r="AD180" s="32">
        <v>0</v>
      </c>
      <c r="AE180" s="32">
        <v>0</v>
      </c>
      <c r="AF180" t="s">
        <v>31</v>
      </c>
      <c r="AG180">
        <v>1</v>
      </c>
      <c r="AH180"/>
    </row>
    <row r="181" spans="1:34" x14ac:dyDescent="0.25">
      <c r="A181" t="s">
        <v>517</v>
      </c>
      <c r="B181" t="s">
        <v>219</v>
      </c>
      <c r="C181" t="s">
        <v>428</v>
      </c>
      <c r="D181" t="s">
        <v>507</v>
      </c>
      <c r="E181" s="32">
        <v>48.93333333333333</v>
      </c>
      <c r="F181" s="32">
        <v>3.1248478655767484</v>
      </c>
      <c r="G181" s="32">
        <v>2.7874841053587649</v>
      </c>
      <c r="H181" s="32">
        <v>0.88208219800181653</v>
      </c>
      <c r="I181" s="32">
        <v>0.57628065395095374</v>
      </c>
      <c r="J181" s="32">
        <v>152.90922222222221</v>
      </c>
      <c r="K181" s="32">
        <v>136.40088888888889</v>
      </c>
      <c r="L181" s="32">
        <v>43.163222222222217</v>
      </c>
      <c r="M181" s="32">
        <v>28.199333333333335</v>
      </c>
      <c r="N181" s="32">
        <v>10.236111111111111</v>
      </c>
      <c r="O181" s="32">
        <v>4.7277777777777779</v>
      </c>
      <c r="P181" s="32">
        <v>22.455555555555556</v>
      </c>
      <c r="Q181" s="32">
        <v>20.911111111111111</v>
      </c>
      <c r="R181" s="32">
        <v>1.5444444444444445</v>
      </c>
      <c r="S181" s="32">
        <v>87.290444444444432</v>
      </c>
      <c r="T181" s="32">
        <v>87.290444444444432</v>
      </c>
      <c r="U181" s="32">
        <v>0</v>
      </c>
      <c r="V181" s="32">
        <v>0</v>
      </c>
      <c r="W181" s="32">
        <v>3.4233333333333338</v>
      </c>
      <c r="X181" s="32">
        <v>1.5538888888888889</v>
      </c>
      <c r="Y181" s="32">
        <v>0</v>
      </c>
      <c r="Z181" s="32">
        <v>0</v>
      </c>
      <c r="AA181" s="32">
        <v>0.33888888888888891</v>
      </c>
      <c r="AB181" s="32">
        <v>0.45555555555555555</v>
      </c>
      <c r="AC181" s="32">
        <v>1.075</v>
      </c>
      <c r="AD181" s="32">
        <v>0</v>
      </c>
      <c r="AE181" s="32">
        <v>0</v>
      </c>
      <c r="AF181" t="s">
        <v>17</v>
      </c>
      <c r="AG181">
        <v>1</v>
      </c>
      <c r="AH181"/>
    </row>
    <row r="182" spans="1:34" x14ac:dyDescent="0.25">
      <c r="A182" t="s">
        <v>517</v>
      </c>
      <c r="B182" t="s">
        <v>247</v>
      </c>
      <c r="C182" t="s">
        <v>447</v>
      </c>
      <c r="D182" t="s">
        <v>509</v>
      </c>
      <c r="E182" s="32">
        <v>79.733333333333334</v>
      </c>
      <c r="F182" s="32">
        <v>3.0820791527313265</v>
      </c>
      <c r="G182" s="32">
        <v>2.908793199554069</v>
      </c>
      <c r="H182" s="32">
        <v>0.61792781493868454</v>
      </c>
      <c r="I182" s="32">
        <v>0.44464186176142695</v>
      </c>
      <c r="J182" s="32">
        <v>245.74444444444444</v>
      </c>
      <c r="K182" s="32">
        <v>231.92777777777778</v>
      </c>
      <c r="L182" s="32">
        <v>49.269444444444446</v>
      </c>
      <c r="M182" s="32">
        <v>35.452777777777776</v>
      </c>
      <c r="N182" s="32">
        <v>8.3055555555555554</v>
      </c>
      <c r="O182" s="32">
        <v>5.5111111111111111</v>
      </c>
      <c r="P182" s="32">
        <v>63.091666666666669</v>
      </c>
      <c r="Q182" s="32">
        <v>63.091666666666669</v>
      </c>
      <c r="R182" s="32">
        <v>0</v>
      </c>
      <c r="S182" s="32">
        <v>133.38333333333333</v>
      </c>
      <c r="T182" s="32">
        <v>111.90555555555555</v>
      </c>
      <c r="U182" s="32">
        <v>21.477777777777778</v>
      </c>
      <c r="V182" s="32">
        <v>0</v>
      </c>
      <c r="W182" s="32">
        <v>24.036111111111111</v>
      </c>
      <c r="X182" s="32">
        <v>2.7777777777777776E-2</v>
      </c>
      <c r="Y182" s="32">
        <v>0.12777777777777777</v>
      </c>
      <c r="Z182" s="32">
        <v>0</v>
      </c>
      <c r="AA182" s="32">
        <v>5.6166666666666663</v>
      </c>
      <c r="AB182" s="32">
        <v>0</v>
      </c>
      <c r="AC182" s="32">
        <v>18.263888888888889</v>
      </c>
      <c r="AD182" s="32">
        <v>0</v>
      </c>
      <c r="AE182" s="32">
        <v>0</v>
      </c>
      <c r="AF182" t="s">
        <v>45</v>
      </c>
      <c r="AG182">
        <v>1</v>
      </c>
      <c r="AH182"/>
    </row>
    <row r="183" spans="1:34" x14ac:dyDescent="0.25">
      <c r="A183" t="s">
        <v>517</v>
      </c>
      <c r="B183" t="s">
        <v>243</v>
      </c>
      <c r="C183" t="s">
        <v>443</v>
      </c>
      <c r="D183" t="s">
        <v>504</v>
      </c>
      <c r="E183" s="32">
        <v>83.811111111111117</v>
      </c>
      <c r="F183" s="32">
        <v>3.7395717884130972</v>
      </c>
      <c r="G183" s="32">
        <v>3.564107119183348</v>
      </c>
      <c r="H183" s="32">
        <v>0.56755269786557061</v>
      </c>
      <c r="I183" s="32">
        <v>0.39779265544213166</v>
      </c>
      <c r="J183" s="32">
        <v>313.41766666666661</v>
      </c>
      <c r="K183" s="32">
        <v>298.71177777777774</v>
      </c>
      <c r="L183" s="32">
        <v>47.56722222222222</v>
      </c>
      <c r="M183" s="32">
        <v>33.339444444444439</v>
      </c>
      <c r="N183" s="32">
        <v>9.4666666666666668</v>
      </c>
      <c r="O183" s="32">
        <v>4.7611111111111111</v>
      </c>
      <c r="P183" s="32">
        <v>90.976444444444439</v>
      </c>
      <c r="Q183" s="32">
        <v>90.498333333333335</v>
      </c>
      <c r="R183" s="32">
        <v>0.4781111111111111</v>
      </c>
      <c r="S183" s="32">
        <v>174.87399999999991</v>
      </c>
      <c r="T183" s="32">
        <v>160.15599999999992</v>
      </c>
      <c r="U183" s="32">
        <v>14.717999999999998</v>
      </c>
      <c r="V183" s="32">
        <v>0</v>
      </c>
      <c r="W183" s="32">
        <v>11.815333333333333</v>
      </c>
      <c r="X183" s="32">
        <v>3.987888888888889</v>
      </c>
      <c r="Y183" s="32">
        <v>0</v>
      </c>
      <c r="Z183" s="32">
        <v>0</v>
      </c>
      <c r="AA183" s="32">
        <v>0.44122222222222224</v>
      </c>
      <c r="AB183" s="32">
        <v>0</v>
      </c>
      <c r="AC183" s="32">
        <v>7.386222222222222</v>
      </c>
      <c r="AD183" s="32">
        <v>0</v>
      </c>
      <c r="AE183" s="32">
        <v>0</v>
      </c>
      <c r="AF183" t="s">
        <v>41</v>
      </c>
      <c r="AG183">
        <v>1</v>
      </c>
      <c r="AH183"/>
    </row>
    <row r="184" spans="1:34" x14ac:dyDescent="0.25">
      <c r="A184" t="s">
        <v>517</v>
      </c>
      <c r="B184" t="s">
        <v>304</v>
      </c>
      <c r="C184" t="s">
        <v>429</v>
      </c>
      <c r="D184" t="s">
        <v>506</v>
      </c>
      <c r="E184" s="32">
        <v>96.788888888888891</v>
      </c>
      <c r="F184" s="32">
        <v>2.3202020433934107</v>
      </c>
      <c r="G184" s="32">
        <v>1.9009620020663527</v>
      </c>
      <c r="H184" s="32">
        <v>0.35572838939272183</v>
      </c>
      <c r="I184" s="32">
        <v>8.5237056595109627E-3</v>
      </c>
      <c r="J184" s="32">
        <v>224.56977777777777</v>
      </c>
      <c r="K184" s="32">
        <v>183.99199999999999</v>
      </c>
      <c r="L184" s="32">
        <v>34.430555555555557</v>
      </c>
      <c r="M184" s="32">
        <v>0.82499999999999996</v>
      </c>
      <c r="N184" s="32">
        <v>28.038888888888888</v>
      </c>
      <c r="O184" s="32">
        <v>5.5666666666666664</v>
      </c>
      <c r="P184" s="32">
        <v>66.013888888888886</v>
      </c>
      <c r="Q184" s="32">
        <v>59.041666666666664</v>
      </c>
      <c r="R184" s="32">
        <v>6.9722222222222223</v>
      </c>
      <c r="S184" s="32">
        <v>124.12533333333332</v>
      </c>
      <c r="T184" s="32">
        <v>124.12533333333332</v>
      </c>
      <c r="U184" s="32">
        <v>0</v>
      </c>
      <c r="V184" s="32">
        <v>0</v>
      </c>
      <c r="W184" s="32">
        <v>0</v>
      </c>
      <c r="X184" s="32">
        <v>0</v>
      </c>
      <c r="Y184" s="32">
        <v>0</v>
      </c>
      <c r="Z184" s="32">
        <v>0</v>
      </c>
      <c r="AA184" s="32">
        <v>0</v>
      </c>
      <c r="AB184" s="32">
        <v>0</v>
      </c>
      <c r="AC184" s="32">
        <v>0</v>
      </c>
      <c r="AD184" s="32">
        <v>0</v>
      </c>
      <c r="AE184" s="32">
        <v>0</v>
      </c>
      <c r="AF184" t="s">
        <v>102</v>
      </c>
      <c r="AG184">
        <v>1</v>
      </c>
      <c r="AH184"/>
    </row>
    <row r="185" spans="1:34" x14ac:dyDescent="0.25">
      <c r="A185" t="s">
        <v>517</v>
      </c>
      <c r="B185" t="s">
        <v>253</v>
      </c>
      <c r="C185" t="s">
        <v>430</v>
      </c>
      <c r="D185" t="s">
        <v>505</v>
      </c>
      <c r="E185" s="32">
        <v>112.74444444444444</v>
      </c>
      <c r="F185" s="32">
        <v>3.2473805065536614</v>
      </c>
      <c r="G185" s="32">
        <v>3.2407036562530798</v>
      </c>
      <c r="H185" s="32">
        <v>0.61250813048191588</v>
      </c>
      <c r="I185" s="32">
        <v>0.60583128018133436</v>
      </c>
      <c r="J185" s="32">
        <v>366.12411111111112</v>
      </c>
      <c r="K185" s="32">
        <v>365.37133333333333</v>
      </c>
      <c r="L185" s="32">
        <v>69.056888888888892</v>
      </c>
      <c r="M185" s="32">
        <v>68.304111111111112</v>
      </c>
      <c r="N185" s="32">
        <v>0</v>
      </c>
      <c r="O185" s="32">
        <v>0.75277777777777777</v>
      </c>
      <c r="P185" s="32">
        <v>88.216666666666669</v>
      </c>
      <c r="Q185" s="32">
        <v>88.216666666666669</v>
      </c>
      <c r="R185" s="32">
        <v>0</v>
      </c>
      <c r="S185" s="32">
        <v>208.85055555555556</v>
      </c>
      <c r="T185" s="32">
        <v>208.85055555555556</v>
      </c>
      <c r="U185" s="32">
        <v>0</v>
      </c>
      <c r="V185" s="32">
        <v>0</v>
      </c>
      <c r="W185" s="32">
        <v>10.338888888888889</v>
      </c>
      <c r="X185" s="32">
        <v>10.338888888888889</v>
      </c>
      <c r="Y185" s="32">
        <v>0</v>
      </c>
      <c r="Z185" s="32">
        <v>0</v>
      </c>
      <c r="AA185" s="32">
        <v>0</v>
      </c>
      <c r="AB185" s="32">
        <v>0</v>
      </c>
      <c r="AC185" s="32">
        <v>0</v>
      </c>
      <c r="AD185" s="32">
        <v>0</v>
      </c>
      <c r="AE185" s="32">
        <v>0</v>
      </c>
      <c r="AF185" t="s">
        <v>51</v>
      </c>
      <c r="AG185">
        <v>1</v>
      </c>
      <c r="AH185"/>
    </row>
    <row r="186" spans="1:34" x14ac:dyDescent="0.25">
      <c r="A186" t="s">
        <v>517</v>
      </c>
      <c r="B186" t="s">
        <v>248</v>
      </c>
      <c r="C186" t="s">
        <v>430</v>
      </c>
      <c r="D186" t="s">
        <v>505</v>
      </c>
      <c r="E186" s="32">
        <v>77.277777777777771</v>
      </c>
      <c r="F186" s="32">
        <v>4.9098705966930272</v>
      </c>
      <c r="G186" s="32">
        <v>4.6447016534867007</v>
      </c>
      <c r="H186" s="32">
        <v>0.70805176132278946</v>
      </c>
      <c r="I186" s="32">
        <v>0.44288281811646302</v>
      </c>
      <c r="J186" s="32">
        <v>379.42388888888888</v>
      </c>
      <c r="K186" s="32">
        <v>358.93222222222221</v>
      </c>
      <c r="L186" s="32">
        <v>54.716666666666669</v>
      </c>
      <c r="M186" s="32">
        <v>34.225000000000001</v>
      </c>
      <c r="N186" s="32">
        <v>14.580555555555556</v>
      </c>
      <c r="O186" s="32">
        <v>5.9111111111111114</v>
      </c>
      <c r="P186" s="32">
        <v>94.318333333333314</v>
      </c>
      <c r="Q186" s="32">
        <v>94.318333333333314</v>
      </c>
      <c r="R186" s="32">
        <v>0</v>
      </c>
      <c r="S186" s="32">
        <v>230.38888888888889</v>
      </c>
      <c r="T186" s="32">
        <v>230.38888888888889</v>
      </c>
      <c r="U186" s="32">
        <v>0</v>
      </c>
      <c r="V186" s="32">
        <v>0</v>
      </c>
      <c r="W186" s="32">
        <v>18.446111111111115</v>
      </c>
      <c r="X186" s="32">
        <v>2.2388888888888889</v>
      </c>
      <c r="Y186" s="32">
        <v>5.8888888888888893</v>
      </c>
      <c r="Z186" s="32">
        <v>2.3555555555555556</v>
      </c>
      <c r="AA186" s="32">
        <v>7.9627777777777791</v>
      </c>
      <c r="AB186" s="32">
        <v>0</v>
      </c>
      <c r="AC186" s="32">
        <v>0</v>
      </c>
      <c r="AD186" s="32">
        <v>0</v>
      </c>
      <c r="AE186" s="32">
        <v>0</v>
      </c>
      <c r="AF186" t="s">
        <v>46</v>
      </c>
      <c r="AG186">
        <v>1</v>
      </c>
      <c r="AH186"/>
    </row>
    <row r="187" spans="1:34" x14ac:dyDescent="0.25">
      <c r="A187" t="s">
        <v>517</v>
      </c>
      <c r="B187" t="s">
        <v>358</v>
      </c>
      <c r="C187" t="s">
        <v>429</v>
      </c>
      <c r="D187" t="s">
        <v>506</v>
      </c>
      <c r="E187" s="32">
        <v>133.82222222222222</v>
      </c>
      <c r="F187" s="32">
        <v>3.2976220524742605</v>
      </c>
      <c r="G187" s="32">
        <v>3.2214430421786782</v>
      </c>
      <c r="H187" s="32">
        <v>0.37973264696114245</v>
      </c>
      <c r="I187" s="32">
        <v>0.30355363666555962</v>
      </c>
      <c r="J187" s="32">
        <v>441.29511111111105</v>
      </c>
      <c r="K187" s="32">
        <v>431.10066666666665</v>
      </c>
      <c r="L187" s="32">
        <v>50.816666666666663</v>
      </c>
      <c r="M187" s="32">
        <v>40.62222222222222</v>
      </c>
      <c r="N187" s="32">
        <v>5.2166666666666668</v>
      </c>
      <c r="O187" s="32">
        <v>4.9777777777777779</v>
      </c>
      <c r="P187" s="32">
        <v>112.99066666666667</v>
      </c>
      <c r="Q187" s="32">
        <v>112.99066666666667</v>
      </c>
      <c r="R187" s="32">
        <v>0</v>
      </c>
      <c r="S187" s="32">
        <v>277.48777777777775</v>
      </c>
      <c r="T187" s="32">
        <v>277.48777777777775</v>
      </c>
      <c r="U187" s="32">
        <v>0</v>
      </c>
      <c r="V187" s="32">
        <v>0</v>
      </c>
      <c r="W187" s="32">
        <v>71.625666666666675</v>
      </c>
      <c r="X187" s="32">
        <v>5.4</v>
      </c>
      <c r="Y187" s="32">
        <v>8.3333333333333329E-2</v>
      </c>
      <c r="Z187" s="32">
        <v>0</v>
      </c>
      <c r="AA187" s="32">
        <v>9.5934444444444456</v>
      </c>
      <c r="AB187" s="32">
        <v>0</v>
      </c>
      <c r="AC187" s="32">
        <v>56.548888888888897</v>
      </c>
      <c r="AD187" s="32">
        <v>0</v>
      </c>
      <c r="AE187" s="32">
        <v>0</v>
      </c>
      <c r="AF187" t="s">
        <v>156</v>
      </c>
      <c r="AG187">
        <v>1</v>
      </c>
      <c r="AH187"/>
    </row>
    <row r="188" spans="1:34" x14ac:dyDescent="0.25">
      <c r="A188" t="s">
        <v>517</v>
      </c>
      <c r="B188" t="s">
        <v>345</v>
      </c>
      <c r="C188" t="s">
        <v>486</v>
      </c>
      <c r="D188" t="s">
        <v>503</v>
      </c>
      <c r="E188" s="32">
        <v>56.43333333333333</v>
      </c>
      <c r="F188" s="32">
        <v>5.0449025398700522</v>
      </c>
      <c r="G188" s="32">
        <v>4.7342114589486117</v>
      </c>
      <c r="H188" s="32">
        <v>1.4358751722780076</v>
      </c>
      <c r="I188" s="32">
        <v>1.1251840913565665</v>
      </c>
      <c r="J188" s="32">
        <v>284.70066666666662</v>
      </c>
      <c r="K188" s="32">
        <v>267.16733333333332</v>
      </c>
      <c r="L188" s="32">
        <v>81.031222222222226</v>
      </c>
      <c r="M188" s="32">
        <v>63.497888888888895</v>
      </c>
      <c r="N188" s="32">
        <v>12.022222222222222</v>
      </c>
      <c r="O188" s="32">
        <v>5.5111111111111111</v>
      </c>
      <c r="P188" s="32">
        <v>44.344444444444441</v>
      </c>
      <c r="Q188" s="32">
        <v>44.344444444444441</v>
      </c>
      <c r="R188" s="32">
        <v>0</v>
      </c>
      <c r="S188" s="32">
        <v>159.32499999999999</v>
      </c>
      <c r="T188" s="32">
        <v>159.32499999999999</v>
      </c>
      <c r="U188" s="32">
        <v>0</v>
      </c>
      <c r="V188" s="32">
        <v>0</v>
      </c>
      <c r="W188" s="32">
        <v>0</v>
      </c>
      <c r="X188" s="32">
        <v>0</v>
      </c>
      <c r="Y188" s="32">
        <v>0</v>
      </c>
      <c r="Z188" s="32">
        <v>0</v>
      </c>
      <c r="AA188" s="32">
        <v>0</v>
      </c>
      <c r="AB188" s="32">
        <v>0</v>
      </c>
      <c r="AC188" s="32">
        <v>0</v>
      </c>
      <c r="AD188" s="32">
        <v>0</v>
      </c>
      <c r="AE188" s="32">
        <v>0</v>
      </c>
      <c r="AF188" t="s">
        <v>143</v>
      </c>
      <c r="AG188">
        <v>1</v>
      </c>
      <c r="AH188"/>
    </row>
    <row r="189" spans="1:34" x14ac:dyDescent="0.25">
      <c r="A189" t="s">
        <v>517</v>
      </c>
      <c r="B189" t="s">
        <v>286</v>
      </c>
      <c r="C189" t="s">
        <v>427</v>
      </c>
      <c r="D189" t="s">
        <v>504</v>
      </c>
      <c r="E189" s="32">
        <v>122.1</v>
      </c>
      <c r="F189" s="32">
        <v>3.7338529438529435</v>
      </c>
      <c r="G189" s="32">
        <v>3.5326289926289927</v>
      </c>
      <c r="H189" s="32">
        <v>0.48177723177723175</v>
      </c>
      <c r="I189" s="32">
        <v>0.28055328055328055</v>
      </c>
      <c r="J189" s="32">
        <v>455.9034444444444</v>
      </c>
      <c r="K189" s="32">
        <v>431.334</v>
      </c>
      <c r="L189" s="32">
        <v>58.824999999999996</v>
      </c>
      <c r="M189" s="32">
        <v>34.255555555555553</v>
      </c>
      <c r="N189" s="32">
        <v>19.652777777777779</v>
      </c>
      <c r="O189" s="32">
        <v>4.916666666666667</v>
      </c>
      <c r="P189" s="32">
        <v>120.26944444444445</v>
      </c>
      <c r="Q189" s="32">
        <v>120.26944444444445</v>
      </c>
      <c r="R189" s="32">
        <v>0</v>
      </c>
      <c r="S189" s="32">
        <v>276.80899999999997</v>
      </c>
      <c r="T189" s="32">
        <v>276.59233333333333</v>
      </c>
      <c r="U189" s="32">
        <v>0.21666666666666667</v>
      </c>
      <c r="V189" s="32">
        <v>0</v>
      </c>
      <c r="W189" s="32">
        <v>2.9312222222222224</v>
      </c>
      <c r="X189" s="32">
        <v>0</v>
      </c>
      <c r="Y189" s="32">
        <v>0.26666666666666666</v>
      </c>
      <c r="Z189" s="32">
        <v>0</v>
      </c>
      <c r="AA189" s="32">
        <v>0</v>
      </c>
      <c r="AB189" s="32">
        <v>0</v>
      </c>
      <c r="AC189" s="32">
        <v>2.447888888888889</v>
      </c>
      <c r="AD189" s="32">
        <v>0.21666666666666667</v>
      </c>
      <c r="AE189" s="32">
        <v>0</v>
      </c>
      <c r="AF189" t="s">
        <v>84</v>
      </c>
      <c r="AG189">
        <v>1</v>
      </c>
      <c r="AH189"/>
    </row>
    <row r="190" spans="1:34" x14ac:dyDescent="0.25">
      <c r="A190" t="s">
        <v>517</v>
      </c>
      <c r="B190" t="s">
        <v>245</v>
      </c>
      <c r="C190" t="s">
        <v>445</v>
      </c>
      <c r="D190" t="s">
        <v>505</v>
      </c>
      <c r="E190" s="32">
        <v>88.066666666666663</v>
      </c>
      <c r="F190" s="32">
        <v>2.8207380772142319</v>
      </c>
      <c r="G190" s="32">
        <v>2.8207380772142319</v>
      </c>
      <c r="H190" s="32">
        <v>0.49902220539994957</v>
      </c>
      <c r="I190" s="32">
        <v>0.49902220539994957</v>
      </c>
      <c r="J190" s="32">
        <v>248.41300000000001</v>
      </c>
      <c r="K190" s="32">
        <v>248.41300000000001</v>
      </c>
      <c r="L190" s="32">
        <v>43.947222222222223</v>
      </c>
      <c r="M190" s="32">
        <v>43.947222222222223</v>
      </c>
      <c r="N190" s="32">
        <v>0</v>
      </c>
      <c r="O190" s="32">
        <v>0</v>
      </c>
      <c r="P190" s="32">
        <v>64.097222222222229</v>
      </c>
      <c r="Q190" s="32">
        <v>64.097222222222229</v>
      </c>
      <c r="R190" s="32">
        <v>0</v>
      </c>
      <c r="S190" s="32">
        <v>140.36855555555556</v>
      </c>
      <c r="T190" s="32">
        <v>140.36855555555556</v>
      </c>
      <c r="U190" s="32">
        <v>0</v>
      </c>
      <c r="V190" s="32">
        <v>0</v>
      </c>
      <c r="W190" s="32">
        <v>6.0416666666666661</v>
      </c>
      <c r="X190" s="32">
        <v>4.5555555555555554</v>
      </c>
      <c r="Y190" s="32">
        <v>0</v>
      </c>
      <c r="Z190" s="32">
        <v>0</v>
      </c>
      <c r="AA190" s="32">
        <v>1.4861111111111112</v>
      </c>
      <c r="AB190" s="32">
        <v>0</v>
      </c>
      <c r="AC190" s="32">
        <v>0</v>
      </c>
      <c r="AD190" s="32">
        <v>0</v>
      </c>
      <c r="AE190" s="32">
        <v>0</v>
      </c>
      <c r="AF190" t="s">
        <v>43</v>
      </c>
      <c r="AG190">
        <v>1</v>
      </c>
      <c r="AH190"/>
    </row>
    <row r="191" spans="1:34" x14ac:dyDescent="0.25">
      <c r="A191" t="s">
        <v>517</v>
      </c>
      <c r="B191" t="s">
        <v>354</v>
      </c>
      <c r="C191" t="s">
        <v>423</v>
      </c>
      <c r="D191" t="s">
        <v>505</v>
      </c>
      <c r="E191" s="32">
        <v>100.82222222222222</v>
      </c>
      <c r="F191" s="32">
        <v>3.1917853206964955</v>
      </c>
      <c r="G191" s="32">
        <v>2.9213147454264927</v>
      </c>
      <c r="H191" s="32">
        <v>0.66365439717875252</v>
      </c>
      <c r="I191" s="32">
        <v>0.44431893321578136</v>
      </c>
      <c r="J191" s="32">
        <v>321.8028888888889</v>
      </c>
      <c r="K191" s="32">
        <v>294.5334444444444</v>
      </c>
      <c r="L191" s="32">
        <v>66.911111111111111</v>
      </c>
      <c r="M191" s="32">
        <v>44.797222222222224</v>
      </c>
      <c r="N191" s="32">
        <v>17.31388888888889</v>
      </c>
      <c r="O191" s="32">
        <v>4.8</v>
      </c>
      <c r="P191" s="32">
        <v>89.762999999999991</v>
      </c>
      <c r="Q191" s="32">
        <v>84.60744444444444</v>
      </c>
      <c r="R191" s="32">
        <v>5.1555555555555559</v>
      </c>
      <c r="S191" s="32">
        <v>165.12877777777777</v>
      </c>
      <c r="T191" s="32">
        <v>165.12877777777777</v>
      </c>
      <c r="U191" s="32">
        <v>0</v>
      </c>
      <c r="V191" s="32">
        <v>0</v>
      </c>
      <c r="W191" s="32">
        <v>12.52511111111111</v>
      </c>
      <c r="X191" s="32">
        <v>0.19722222222222222</v>
      </c>
      <c r="Y191" s="32">
        <v>0</v>
      </c>
      <c r="Z191" s="32">
        <v>0</v>
      </c>
      <c r="AA191" s="32">
        <v>9.6333333333333326E-2</v>
      </c>
      <c r="AB191" s="32">
        <v>0</v>
      </c>
      <c r="AC191" s="32">
        <v>12.231555555555556</v>
      </c>
      <c r="AD191" s="32">
        <v>0</v>
      </c>
      <c r="AE191" s="32">
        <v>0</v>
      </c>
      <c r="AF191" t="s">
        <v>152</v>
      </c>
      <c r="AG191">
        <v>1</v>
      </c>
      <c r="AH191"/>
    </row>
    <row r="192" spans="1:34" x14ac:dyDescent="0.25">
      <c r="A192" t="s">
        <v>517</v>
      </c>
      <c r="B192" t="s">
        <v>284</v>
      </c>
      <c r="C192" t="s">
        <v>418</v>
      </c>
      <c r="D192" t="s">
        <v>503</v>
      </c>
      <c r="E192" s="32">
        <v>73.844444444444449</v>
      </c>
      <c r="F192" s="32">
        <v>3.0924119771291005</v>
      </c>
      <c r="G192" s="32">
        <v>2.9311119470358111</v>
      </c>
      <c r="H192" s="32">
        <v>0.48442672284080651</v>
      </c>
      <c r="I192" s="32">
        <v>0.32312669274751726</v>
      </c>
      <c r="J192" s="32">
        <v>228.35744444444447</v>
      </c>
      <c r="K192" s="32">
        <v>216.44633333333334</v>
      </c>
      <c r="L192" s="32">
        <v>35.772222222222226</v>
      </c>
      <c r="M192" s="32">
        <v>23.861111111111111</v>
      </c>
      <c r="N192" s="32">
        <v>8.6222222222222218</v>
      </c>
      <c r="O192" s="32">
        <v>3.2888888888888888</v>
      </c>
      <c r="P192" s="32">
        <v>59.725000000000001</v>
      </c>
      <c r="Q192" s="32">
        <v>59.725000000000001</v>
      </c>
      <c r="R192" s="32">
        <v>0</v>
      </c>
      <c r="S192" s="32">
        <v>132.86022222222223</v>
      </c>
      <c r="T192" s="32">
        <v>132.86022222222223</v>
      </c>
      <c r="U192" s="32">
        <v>0</v>
      </c>
      <c r="V192" s="32">
        <v>0</v>
      </c>
      <c r="W192" s="32">
        <v>37.394444444444446</v>
      </c>
      <c r="X192" s="32">
        <v>7.0111111111111111</v>
      </c>
      <c r="Y192" s="32">
        <v>0</v>
      </c>
      <c r="Z192" s="32">
        <v>0</v>
      </c>
      <c r="AA192" s="32">
        <v>14.133333333333333</v>
      </c>
      <c r="AB192" s="32">
        <v>0</v>
      </c>
      <c r="AC192" s="32">
        <v>16.25</v>
      </c>
      <c r="AD192" s="32">
        <v>0</v>
      </c>
      <c r="AE192" s="32">
        <v>0</v>
      </c>
      <c r="AF192" t="s">
        <v>82</v>
      </c>
      <c r="AG192">
        <v>1</v>
      </c>
      <c r="AH192"/>
    </row>
    <row r="193" spans="1:34" x14ac:dyDescent="0.25">
      <c r="A193" t="s">
        <v>517</v>
      </c>
      <c r="B193" t="s">
        <v>288</v>
      </c>
      <c r="C193" t="s">
        <v>469</v>
      </c>
      <c r="D193" t="s">
        <v>503</v>
      </c>
      <c r="E193" s="32">
        <v>40.31111111111111</v>
      </c>
      <c r="F193" s="32">
        <v>4.2413313120176408</v>
      </c>
      <c r="G193" s="32">
        <v>4.210529217199559</v>
      </c>
      <c r="H193" s="32">
        <v>0.46032249173098128</v>
      </c>
      <c r="I193" s="32">
        <v>0.46032249173098128</v>
      </c>
      <c r="J193" s="32">
        <v>170.97277777777776</v>
      </c>
      <c r="K193" s="32">
        <v>169.73111111111112</v>
      </c>
      <c r="L193" s="32">
        <v>18.556111111111111</v>
      </c>
      <c r="M193" s="32">
        <v>18.556111111111111</v>
      </c>
      <c r="N193" s="32">
        <v>0</v>
      </c>
      <c r="O193" s="32">
        <v>0</v>
      </c>
      <c r="P193" s="32">
        <v>50.463888888888889</v>
      </c>
      <c r="Q193" s="32">
        <v>49.222222222222221</v>
      </c>
      <c r="R193" s="32">
        <v>1.2416666666666667</v>
      </c>
      <c r="S193" s="32">
        <v>101.95277777777778</v>
      </c>
      <c r="T193" s="32">
        <v>101.95277777777778</v>
      </c>
      <c r="U193" s="32">
        <v>0</v>
      </c>
      <c r="V193" s="32">
        <v>0</v>
      </c>
      <c r="W193" s="32">
        <v>0.32</v>
      </c>
      <c r="X193" s="32">
        <v>0.32</v>
      </c>
      <c r="Y193" s="32">
        <v>0</v>
      </c>
      <c r="Z193" s="32">
        <v>0</v>
      </c>
      <c r="AA193" s="32">
        <v>0</v>
      </c>
      <c r="AB193" s="32">
        <v>0</v>
      </c>
      <c r="AC193" s="32">
        <v>0</v>
      </c>
      <c r="AD193" s="32">
        <v>0</v>
      </c>
      <c r="AE193" s="32">
        <v>0</v>
      </c>
      <c r="AF193" t="s">
        <v>86</v>
      </c>
      <c r="AG193">
        <v>1</v>
      </c>
      <c r="AH193"/>
    </row>
    <row r="194" spans="1:34" x14ac:dyDescent="0.25">
      <c r="A194" t="s">
        <v>517</v>
      </c>
      <c r="B194" t="s">
        <v>272</v>
      </c>
      <c r="C194" t="s">
        <v>415</v>
      </c>
      <c r="D194" t="s">
        <v>504</v>
      </c>
      <c r="E194" s="32">
        <v>118.72222222222223</v>
      </c>
      <c r="F194" s="32">
        <v>3.1133420683200748</v>
      </c>
      <c r="G194" s="32">
        <v>2.678269536733739</v>
      </c>
      <c r="H194" s="32">
        <v>0.4404773046326626</v>
      </c>
      <c r="I194" s="32">
        <v>5.4047730463266264E-3</v>
      </c>
      <c r="J194" s="32">
        <v>369.62288888888889</v>
      </c>
      <c r="K194" s="32">
        <v>317.97011111111112</v>
      </c>
      <c r="L194" s="32">
        <v>52.294444444444444</v>
      </c>
      <c r="M194" s="32">
        <v>0.64166666666666672</v>
      </c>
      <c r="N194" s="32">
        <v>45.430555555555557</v>
      </c>
      <c r="O194" s="32">
        <v>6.2222222222222223</v>
      </c>
      <c r="P194" s="32">
        <v>89.727777777777774</v>
      </c>
      <c r="Q194" s="32">
        <v>89.727777777777774</v>
      </c>
      <c r="R194" s="32">
        <v>0</v>
      </c>
      <c r="S194" s="32">
        <v>227.60066666666668</v>
      </c>
      <c r="T194" s="32">
        <v>227.60066666666668</v>
      </c>
      <c r="U194" s="32">
        <v>0</v>
      </c>
      <c r="V194" s="32">
        <v>0</v>
      </c>
      <c r="W194" s="32">
        <v>6.3388888888888886</v>
      </c>
      <c r="X194" s="32">
        <v>0.16666666666666666</v>
      </c>
      <c r="Y194" s="32">
        <v>2.8833333333333333</v>
      </c>
      <c r="Z194" s="32">
        <v>3.2888888888888888</v>
      </c>
      <c r="AA194" s="32">
        <v>0</v>
      </c>
      <c r="AB194" s="32">
        <v>0</v>
      </c>
      <c r="AC194" s="32">
        <v>0</v>
      </c>
      <c r="AD194" s="32">
        <v>0</v>
      </c>
      <c r="AE194" s="32">
        <v>0</v>
      </c>
      <c r="AF194" t="s">
        <v>70</v>
      </c>
      <c r="AG194">
        <v>1</v>
      </c>
      <c r="AH194"/>
    </row>
    <row r="195" spans="1:34" x14ac:dyDescent="0.25">
      <c r="A195" t="s">
        <v>517</v>
      </c>
      <c r="B195" t="s">
        <v>216</v>
      </c>
      <c r="C195" t="s">
        <v>425</v>
      </c>
      <c r="D195" t="s">
        <v>507</v>
      </c>
      <c r="E195" s="32">
        <v>93</v>
      </c>
      <c r="F195" s="32">
        <v>4.2920418160095588</v>
      </c>
      <c r="G195" s="32">
        <v>4.1936965352449231</v>
      </c>
      <c r="H195" s="32">
        <v>0.95981123058542395</v>
      </c>
      <c r="I195" s="32">
        <v>0.86146594982078839</v>
      </c>
      <c r="J195" s="32">
        <v>399.15988888888893</v>
      </c>
      <c r="K195" s="32">
        <v>390.01377777777782</v>
      </c>
      <c r="L195" s="32">
        <v>89.262444444444426</v>
      </c>
      <c r="M195" s="32">
        <v>80.116333333333316</v>
      </c>
      <c r="N195" s="32">
        <v>4.0738888888888889</v>
      </c>
      <c r="O195" s="32">
        <v>5.072222222222222</v>
      </c>
      <c r="P195" s="32">
        <v>66.391777777777776</v>
      </c>
      <c r="Q195" s="32">
        <v>66.391777777777776</v>
      </c>
      <c r="R195" s="32">
        <v>0</v>
      </c>
      <c r="S195" s="32">
        <v>243.50566666666674</v>
      </c>
      <c r="T195" s="32">
        <v>243.50566666666674</v>
      </c>
      <c r="U195" s="32">
        <v>0</v>
      </c>
      <c r="V195" s="32">
        <v>0</v>
      </c>
      <c r="W195" s="32">
        <v>0</v>
      </c>
      <c r="X195" s="32">
        <v>0</v>
      </c>
      <c r="Y195" s="32">
        <v>0</v>
      </c>
      <c r="Z195" s="32">
        <v>0</v>
      </c>
      <c r="AA195" s="32">
        <v>0</v>
      </c>
      <c r="AB195" s="32">
        <v>0</v>
      </c>
      <c r="AC195" s="32">
        <v>0</v>
      </c>
      <c r="AD195" s="32">
        <v>0</v>
      </c>
      <c r="AE195" s="32">
        <v>0</v>
      </c>
      <c r="AF195" t="s">
        <v>14</v>
      </c>
      <c r="AG195">
        <v>1</v>
      </c>
      <c r="AH195"/>
    </row>
    <row r="196" spans="1:34" x14ac:dyDescent="0.25">
      <c r="A196" t="s">
        <v>517</v>
      </c>
      <c r="B196" t="s">
        <v>294</v>
      </c>
      <c r="C196" t="s">
        <v>471</v>
      </c>
      <c r="D196" t="s">
        <v>505</v>
      </c>
      <c r="E196" s="32">
        <v>75.466666666666669</v>
      </c>
      <c r="F196" s="32">
        <v>3.7276943462897525</v>
      </c>
      <c r="G196" s="32">
        <v>3.4776943462897525</v>
      </c>
      <c r="H196" s="32">
        <v>0.5686837455830388</v>
      </c>
      <c r="I196" s="32">
        <v>0.39822585394581861</v>
      </c>
      <c r="J196" s="32">
        <v>281.31666666666666</v>
      </c>
      <c r="K196" s="32">
        <v>262.45</v>
      </c>
      <c r="L196" s="32">
        <v>42.916666666666664</v>
      </c>
      <c r="M196" s="32">
        <v>30.052777777777777</v>
      </c>
      <c r="N196" s="32">
        <v>7.0861111111111112</v>
      </c>
      <c r="O196" s="32">
        <v>5.7777777777777777</v>
      </c>
      <c r="P196" s="32">
        <v>80.12777777777778</v>
      </c>
      <c r="Q196" s="32">
        <v>74.125</v>
      </c>
      <c r="R196" s="32">
        <v>6.0027777777777782</v>
      </c>
      <c r="S196" s="32">
        <v>158.27222222222221</v>
      </c>
      <c r="T196" s="32">
        <v>158.27222222222221</v>
      </c>
      <c r="U196" s="32">
        <v>0</v>
      </c>
      <c r="V196" s="32">
        <v>0</v>
      </c>
      <c r="W196" s="32">
        <v>31.641666666666666</v>
      </c>
      <c r="X196" s="32">
        <v>3.8944444444444444</v>
      </c>
      <c r="Y196" s="32">
        <v>0</v>
      </c>
      <c r="Z196" s="32">
        <v>0</v>
      </c>
      <c r="AA196" s="32">
        <v>7.9638888888888886</v>
      </c>
      <c r="AB196" s="32">
        <v>0</v>
      </c>
      <c r="AC196" s="32">
        <v>19.783333333333335</v>
      </c>
      <c r="AD196" s="32">
        <v>0</v>
      </c>
      <c r="AE196" s="32">
        <v>0</v>
      </c>
      <c r="AF196" t="s">
        <v>92</v>
      </c>
      <c r="AG196">
        <v>1</v>
      </c>
      <c r="AH196"/>
    </row>
    <row r="197" spans="1:34" x14ac:dyDescent="0.25">
      <c r="A197" t="s">
        <v>517</v>
      </c>
      <c r="B197" t="s">
        <v>291</v>
      </c>
      <c r="C197" t="s">
        <v>453</v>
      </c>
      <c r="D197" t="s">
        <v>505</v>
      </c>
      <c r="E197" s="32">
        <v>32.511111111111113</v>
      </c>
      <c r="F197" s="32">
        <v>4.01607997265892</v>
      </c>
      <c r="G197" s="32">
        <v>3.7213089542036912</v>
      </c>
      <c r="H197" s="32">
        <v>0.94852358168147644</v>
      </c>
      <c r="I197" s="32">
        <v>0.79994190020505807</v>
      </c>
      <c r="J197" s="32">
        <v>130.56722222222223</v>
      </c>
      <c r="K197" s="32">
        <v>120.9838888888889</v>
      </c>
      <c r="L197" s="32">
        <v>30.837555555555557</v>
      </c>
      <c r="M197" s="32">
        <v>26.007000000000001</v>
      </c>
      <c r="N197" s="32">
        <v>1.5777777777777777</v>
      </c>
      <c r="O197" s="32">
        <v>3.2527777777777778</v>
      </c>
      <c r="P197" s="32">
        <v>19.882888888888889</v>
      </c>
      <c r="Q197" s="32">
        <v>15.130111111111111</v>
      </c>
      <c r="R197" s="32">
        <v>4.7527777777777782</v>
      </c>
      <c r="S197" s="32">
        <v>79.846777777777788</v>
      </c>
      <c r="T197" s="32">
        <v>79.846777777777788</v>
      </c>
      <c r="U197" s="32">
        <v>0</v>
      </c>
      <c r="V197" s="32">
        <v>0</v>
      </c>
      <c r="W197" s="32">
        <v>0.86255555555555552</v>
      </c>
      <c r="X197" s="32">
        <v>0.86255555555555552</v>
      </c>
      <c r="Y197" s="32">
        <v>0</v>
      </c>
      <c r="Z197" s="32">
        <v>0</v>
      </c>
      <c r="AA197" s="32">
        <v>0</v>
      </c>
      <c r="AB197" s="32">
        <v>0</v>
      </c>
      <c r="AC197" s="32">
        <v>0</v>
      </c>
      <c r="AD197" s="32">
        <v>0</v>
      </c>
      <c r="AE197" s="32">
        <v>0</v>
      </c>
      <c r="AF197" t="s">
        <v>89</v>
      </c>
      <c r="AG197">
        <v>1</v>
      </c>
      <c r="AH197"/>
    </row>
    <row r="198" spans="1:34" x14ac:dyDescent="0.25">
      <c r="A198" t="s">
        <v>517</v>
      </c>
      <c r="B198" t="s">
        <v>269</v>
      </c>
      <c r="C198" t="s">
        <v>453</v>
      </c>
      <c r="D198" t="s">
        <v>505</v>
      </c>
      <c r="E198" s="32">
        <v>127.68888888888888</v>
      </c>
      <c r="F198" s="32">
        <v>3.7479202923773056</v>
      </c>
      <c r="G198" s="32">
        <v>3.5148103028193525</v>
      </c>
      <c r="H198" s="32">
        <v>0.56490602158022951</v>
      </c>
      <c r="I198" s="32">
        <v>0.33179603202227631</v>
      </c>
      <c r="J198" s="32">
        <v>478.56777777777774</v>
      </c>
      <c r="K198" s="32">
        <v>448.80222222222221</v>
      </c>
      <c r="L198" s="32">
        <v>72.132222222222197</v>
      </c>
      <c r="M198" s="32">
        <v>42.36666666666666</v>
      </c>
      <c r="N198" s="32">
        <v>24.165555555555546</v>
      </c>
      <c r="O198" s="32">
        <v>5.6</v>
      </c>
      <c r="P198" s="32">
        <v>121.91444444444444</v>
      </c>
      <c r="Q198" s="32">
        <v>121.91444444444444</v>
      </c>
      <c r="R198" s="32">
        <v>0</v>
      </c>
      <c r="S198" s="32">
        <v>284.52111111111111</v>
      </c>
      <c r="T198" s="32">
        <v>284.52111111111111</v>
      </c>
      <c r="U198" s="32">
        <v>0</v>
      </c>
      <c r="V198" s="32">
        <v>0</v>
      </c>
      <c r="W198" s="32">
        <v>0</v>
      </c>
      <c r="X198" s="32">
        <v>0</v>
      </c>
      <c r="Y198" s="32">
        <v>0</v>
      </c>
      <c r="Z198" s="32">
        <v>0</v>
      </c>
      <c r="AA198" s="32">
        <v>0</v>
      </c>
      <c r="AB198" s="32">
        <v>0</v>
      </c>
      <c r="AC198" s="32">
        <v>0</v>
      </c>
      <c r="AD198" s="32">
        <v>0</v>
      </c>
      <c r="AE198" s="32">
        <v>0</v>
      </c>
      <c r="AF198" t="s">
        <v>67</v>
      </c>
      <c r="AG198">
        <v>1</v>
      </c>
      <c r="AH198"/>
    </row>
    <row r="199" spans="1:34" x14ac:dyDescent="0.25">
      <c r="A199" t="s">
        <v>517</v>
      </c>
      <c r="B199" t="s">
        <v>321</v>
      </c>
      <c r="C199" t="s">
        <v>478</v>
      </c>
      <c r="D199" t="s">
        <v>505</v>
      </c>
      <c r="E199" s="32">
        <v>83.566666666666663</v>
      </c>
      <c r="F199" s="32">
        <v>3.4860364313256209</v>
      </c>
      <c r="G199" s="32">
        <v>3.1991251163409116</v>
      </c>
      <c r="H199" s="32">
        <v>0.64933519478792712</v>
      </c>
      <c r="I199" s="32">
        <v>0.37714931525063156</v>
      </c>
      <c r="J199" s="32">
        <v>291.31644444444436</v>
      </c>
      <c r="K199" s="32">
        <v>267.34022222222217</v>
      </c>
      <c r="L199" s="32">
        <v>54.262777777777778</v>
      </c>
      <c r="M199" s="32">
        <v>31.51711111111111</v>
      </c>
      <c r="N199" s="32">
        <v>17.145666666666671</v>
      </c>
      <c r="O199" s="32">
        <v>5.6</v>
      </c>
      <c r="P199" s="32">
        <v>84.618333333333325</v>
      </c>
      <c r="Q199" s="32">
        <v>83.387777777777771</v>
      </c>
      <c r="R199" s="32">
        <v>1.2305555555555556</v>
      </c>
      <c r="S199" s="32">
        <v>152.43533333333329</v>
      </c>
      <c r="T199" s="32">
        <v>152.17422222222217</v>
      </c>
      <c r="U199" s="32">
        <v>0.26111111111111113</v>
      </c>
      <c r="V199" s="32">
        <v>0</v>
      </c>
      <c r="W199" s="32">
        <v>6.0035555555555549</v>
      </c>
      <c r="X199" s="32">
        <v>0</v>
      </c>
      <c r="Y199" s="32">
        <v>0</v>
      </c>
      <c r="Z199" s="32">
        <v>0</v>
      </c>
      <c r="AA199" s="32">
        <v>5.6617777777777771</v>
      </c>
      <c r="AB199" s="32">
        <v>0</v>
      </c>
      <c r="AC199" s="32">
        <v>0.34177777777777774</v>
      </c>
      <c r="AD199" s="32">
        <v>0</v>
      </c>
      <c r="AE199" s="32">
        <v>0</v>
      </c>
      <c r="AF199" t="s">
        <v>119</v>
      </c>
      <c r="AG199">
        <v>1</v>
      </c>
      <c r="AH199"/>
    </row>
    <row r="200" spans="1:34" x14ac:dyDescent="0.25">
      <c r="A200" t="s">
        <v>517</v>
      </c>
      <c r="B200" t="s">
        <v>308</v>
      </c>
      <c r="C200" t="s">
        <v>475</v>
      </c>
      <c r="D200" t="s">
        <v>503</v>
      </c>
      <c r="E200" s="32">
        <v>115.61111111111111</v>
      </c>
      <c r="F200" s="32">
        <v>4.2324613166746756</v>
      </c>
      <c r="G200" s="32">
        <v>3.9734348870735223</v>
      </c>
      <c r="H200" s="32">
        <v>0.55848534358481505</v>
      </c>
      <c r="I200" s="32">
        <v>0.33470639115809708</v>
      </c>
      <c r="J200" s="32">
        <v>489.31955555555555</v>
      </c>
      <c r="K200" s="32">
        <v>459.37322222222224</v>
      </c>
      <c r="L200" s="32">
        <v>64.567111111111117</v>
      </c>
      <c r="M200" s="32">
        <v>38.695777777777778</v>
      </c>
      <c r="N200" s="32">
        <v>20.732444444444447</v>
      </c>
      <c r="O200" s="32">
        <v>5.1388888888888893</v>
      </c>
      <c r="P200" s="32">
        <v>147.16522222222221</v>
      </c>
      <c r="Q200" s="32">
        <v>143.09022222222222</v>
      </c>
      <c r="R200" s="32">
        <v>4.0750000000000002</v>
      </c>
      <c r="S200" s="32">
        <v>277.58722222222224</v>
      </c>
      <c r="T200" s="32">
        <v>277.58722222222224</v>
      </c>
      <c r="U200" s="32">
        <v>0</v>
      </c>
      <c r="V200" s="32">
        <v>0</v>
      </c>
      <c r="W200" s="32">
        <v>2.4684444444444447</v>
      </c>
      <c r="X200" s="32">
        <v>0.71244444444444432</v>
      </c>
      <c r="Y200" s="32">
        <v>0</v>
      </c>
      <c r="Z200" s="32">
        <v>0</v>
      </c>
      <c r="AA200" s="32">
        <v>1.7560000000000002</v>
      </c>
      <c r="AB200" s="32">
        <v>0</v>
      </c>
      <c r="AC200" s="32">
        <v>0</v>
      </c>
      <c r="AD200" s="32">
        <v>0</v>
      </c>
      <c r="AE200" s="32">
        <v>0</v>
      </c>
      <c r="AF200" t="s">
        <v>106</v>
      </c>
      <c r="AG200">
        <v>1</v>
      </c>
      <c r="AH200"/>
    </row>
    <row r="201" spans="1:34" x14ac:dyDescent="0.25">
      <c r="A201" t="s">
        <v>517</v>
      </c>
      <c r="B201" t="s">
        <v>203</v>
      </c>
      <c r="C201" t="s">
        <v>413</v>
      </c>
      <c r="D201" t="s">
        <v>504</v>
      </c>
      <c r="E201" s="32">
        <v>95.033333333333331</v>
      </c>
      <c r="F201" s="32">
        <v>3.0541552671577219</v>
      </c>
      <c r="G201" s="32">
        <v>2.9825429673798665</v>
      </c>
      <c r="H201" s="32">
        <v>0.69459370980942359</v>
      </c>
      <c r="I201" s="32">
        <v>0.62298141003156782</v>
      </c>
      <c r="J201" s="32">
        <v>290.24655555555552</v>
      </c>
      <c r="K201" s="32">
        <v>283.44099999999997</v>
      </c>
      <c r="L201" s="32">
        <v>66.009555555555551</v>
      </c>
      <c r="M201" s="32">
        <v>59.203999999999994</v>
      </c>
      <c r="N201" s="32">
        <v>1.8611111111111112</v>
      </c>
      <c r="O201" s="32">
        <v>4.9444444444444446</v>
      </c>
      <c r="P201" s="32">
        <v>52.143111111111132</v>
      </c>
      <c r="Q201" s="32">
        <v>52.143111111111132</v>
      </c>
      <c r="R201" s="32">
        <v>0</v>
      </c>
      <c r="S201" s="32">
        <v>172.09388888888884</v>
      </c>
      <c r="T201" s="32">
        <v>172.09388888888884</v>
      </c>
      <c r="U201" s="32">
        <v>0</v>
      </c>
      <c r="V201" s="32">
        <v>0</v>
      </c>
      <c r="W201" s="32">
        <v>17.653222222222222</v>
      </c>
      <c r="X201" s="32">
        <v>4.9227777777777773</v>
      </c>
      <c r="Y201" s="32">
        <v>0</v>
      </c>
      <c r="Z201" s="32">
        <v>0</v>
      </c>
      <c r="AA201" s="32">
        <v>7.9957777777777768</v>
      </c>
      <c r="AB201" s="32">
        <v>0</v>
      </c>
      <c r="AC201" s="32">
        <v>4.7346666666666684</v>
      </c>
      <c r="AD201" s="32">
        <v>0</v>
      </c>
      <c r="AE201" s="32">
        <v>0</v>
      </c>
      <c r="AF201" t="s">
        <v>1</v>
      </c>
      <c r="AG201">
        <v>1</v>
      </c>
      <c r="AH201"/>
    </row>
    <row r="202" spans="1:34" x14ac:dyDescent="0.25">
      <c r="A202" t="s">
        <v>517</v>
      </c>
      <c r="B202" t="s">
        <v>226</v>
      </c>
      <c r="C202" t="s">
        <v>431</v>
      </c>
      <c r="D202" t="s">
        <v>509</v>
      </c>
      <c r="E202" s="32">
        <v>44</v>
      </c>
      <c r="F202" s="32">
        <v>3.0478207070707071</v>
      </c>
      <c r="G202" s="32">
        <v>2.8398989898989897</v>
      </c>
      <c r="H202" s="32">
        <v>0.60811111111111105</v>
      </c>
      <c r="I202" s="32">
        <v>0.48030303030303029</v>
      </c>
      <c r="J202" s="32">
        <v>134.10411111111111</v>
      </c>
      <c r="K202" s="32">
        <v>124.95555555555555</v>
      </c>
      <c r="L202" s="32">
        <v>26.756888888888888</v>
      </c>
      <c r="M202" s="32">
        <v>21.133333333333333</v>
      </c>
      <c r="N202" s="32">
        <v>1.0166666666666666</v>
      </c>
      <c r="O202" s="32">
        <v>4.6068888888888893</v>
      </c>
      <c r="P202" s="32">
        <v>28.813888888888886</v>
      </c>
      <c r="Q202" s="32">
        <v>25.288888888888888</v>
      </c>
      <c r="R202" s="32">
        <v>3.5249999999999999</v>
      </c>
      <c r="S202" s="32">
        <v>78.533333333333331</v>
      </c>
      <c r="T202" s="32">
        <v>77.713888888888889</v>
      </c>
      <c r="U202" s="32">
        <v>0.81944444444444442</v>
      </c>
      <c r="V202" s="32">
        <v>0</v>
      </c>
      <c r="W202" s="32">
        <v>0</v>
      </c>
      <c r="X202" s="32">
        <v>0</v>
      </c>
      <c r="Y202" s="32">
        <v>0</v>
      </c>
      <c r="Z202" s="32">
        <v>0</v>
      </c>
      <c r="AA202" s="32">
        <v>0</v>
      </c>
      <c r="AB202" s="32">
        <v>0</v>
      </c>
      <c r="AC202" s="32">
        <v>0</v>
      </c>
      <c r="AD202" s="32">
        <v>0</v>
      </c>
      <c r="AE202" s="32">
        <v>0</v>
      </c>
      <c r="AF202" t="s">
        <v>24</v>
      </c>
      <c r="AG202">
        <v>1</v>
      </c>
      <c r="AH202"/>
    </row>
    <row r="203" spans="1:34" x14ac:dyDescent="0.25">
      <c r="A203" t="s">
        <v>517</v>
      </c>
      <c r="B203" t="s">
        <v>359</v>
      </c>
      <c r="C203" t="s">
        <v>492</v>
      </c>
      <c r="D203" t="s">
        <v>510</v>
      </c>
      <c r="E203" s="32">
        <v>104.67777777777778</v>
      </c>
      <c r="F203" s="32">
        <v>3.7745992994374271</v>
      </c>
      <c r="G203" s="32">
        <v>3.5028128648763399</v>
      </c>
      <c r="H203" s="32">
        <v>0.54609383292644087</v>
      </c>
      <c r="I203" s="32">
        <v>0.40852881859675189</v>
      </c>
      <c r="J203" s="32">
        <v>395.11666666666667</v>
      </c>
      <c r="K203" s="32">
        <v>366.66666666666663</v>
      </c>
      <c r="L203" s="32">
        <v>57.163888888888884</v>
      </c>
      <c r="M203" s="32">
        <v>42.763888888888886</v>
      </c>
      <c r="N203" s="32">
        <v>9.3277777777777775</v>
      </c>
      <c r="O203" s="32">
        <v>5.072222222222222</v>
      </c>
      <c r="P203" s="32">
        <v>106.72499999999999</v>
      </c>
      <c r="Q203" s="32">
        <v>92.674999999999997</v>
      </c>
      <c r="R203" s="32">
        <v>14.05</v>
      </c>
      <c r="S203" s="32">
        <v>231.22777777777779</v>
      </c>
      <c r="T203" s="32">
        <v>231.22777777777779</v>
      </c>
      <c r="U203" s="32">
        <v>0</v>
      </c>
      <c r="V203" s="32">
        <v>0</v>
      </c>
      <c r="W203" s="32">
        <v>146.13611111111112</v>
      </c>
      <c r="X203" s="32">
        <v>18.338888888888889</v>
      </c>
      <c r="Y203" s="32">
        <v>0</v>
      </c>
      <c r="Z203" s="32">
        <v>0</v>
      </c>
      <c r="AA203" s="32">
        <v>42.375</v>
      </c>
      <c r="AB203" s="32">
        <v>0</v>
      </c>
      <c r="AC203" s="32">
        <v>85.422222222222217</v>
      </c>
      <c r="AD203" s="32">
        <v>0</v>
      </c>
      <c r="AE203" s="32">
        <v>0</v>
      </c>
      <c r="AF203" t="s">
        <v>157</v>
      </c>
      <c r="AG203">
        <v>1</v>
      </c>
      <c r="AH203"/>
    </row>
    <row r="204" spans="1:34" x14ac:dyDescent="0.25">
      <c r="AH204"/>
    </row>
    <row r="205" spans="1:34" x14ac:dyDescent="0.25">
      <c r="AH205"/>
    </row>
    <row r="206" spans="1:34" x14ac:dyDescent="0.25">
      <c r="AH206"/>
    </row>
    <row r="207" spans="1:34" x14ac:dyDescent="0.25">
      <c r="AH207"/>
    </row>
    <row r="208" spans="1:34" x14ac:dyDescent="0.25">
      <c r="AH208"/>
    </row>
    <row r="209" spans="34:34" x14ac:dyDescent="0.25">
      <c r="AH209"/>
    </row>
    <row r="210" spans="34:34" x14ac:dyDescent="0.25">
      <c r="AH210"/>
    </row>
    <row r="211" spans="34:34" x14ac:dyDescent="0.25">
      <c r="AH211"/>
    </row>
    <row r="212" spans="34:34" x14ac:dyDescent="0.25">
      <c r="AH212"/>
    </row>
    <row r="213" spans="34:34" x14ac:dyDescent="0.25">
      <c r="AH213"/>
    </row>
    <row r="214" spans="34:34" x14ac:dyDescent="0.25">
      <c r="AH214"/>
    </row>
    <row r="215" spans="34:34" x14ac:dyDescent="0.25">
      <c r="AH215"/>
    </row>
    <row r="216" spans="34:34" x14ac:dyDescent="0.25">
      <c r="AH216"/>
    </row>
    <row r="217" spans="34:34" x14ac:dyDescent="0.25">
      <c r="AH217"/>
    </row>
    <row r="218" spans="34:34" x14ac:dyDescent="0.25">
      <c r="AH218"/>
    </row>
    <row r="219" spans="34:34" x14ac:dyDescent="0.25">
      <c r="AH219"/>
    </row>
    <row r="220" spans="34:34" x14ac:dyDescent="0.25">
      <c r="AH220"/>
    </row>
    <row r="221" spans="34:34" x14ac:dyDescent="0.25">
      <c r="AH221"/>
    </row>
    <row r="222" spans="34:34" x14ac:dyDescent="0.25">
      <c r="AH222"/>
    </row>
    <row r="223" spans="34:34" x14ac:dyDescent="0.25">
      <c r="AH223"/>
    </row>
    <row r="224" spans="34:34" x14ac:dyDescent="0.25">
      <c r="AH224"/>
    </row>
    <row r="225" spans="34:34" x14ac:dyDescent="0.25">
      <c r="AH225"/>
    </row>
    <row r="226" spans="34:34" x14ac:dyDescent="0.25">
      <c r="AH226"/>
    </row>
    <row r="227" spans="34:34" x14ac:dyDescent="0.25">
      <c r="AH227"/>
    </row>
    <row r="228" spans="34:34" x14ac:dyDescent="0.25">
      <c r="AH228"/>
    </row>
    <row r="229" spans="34:34" x14ac:dyDescent="0.25">
      <c r="AH229"/>
    </row>
    <row r="230" spans="34:34" x14ac:dyDescent="0.25">
      <c r="AH230"/>
    </row>
    <row r="231" spans="34:34" x14ac:dyDescent="0.25">
      <c r="AH231"/>
    </row>
    <row r="232" spans="34:34" x14ac:dyDescent="0.25">
      <c r="AH232"/>
    </row>
    <row r="233" spans="34:34" x14ac:dyDescent="0.25">
      <c r="AH233"/>
    </row>
    <row r="234" spans="34:34" x14ac:dyDescent="0.25">
      <c r="AH234"/>
    </row>
    <row r="235" spans="34:34" x14ac:dyDescent="0.25">
      <c r="AH235"/>
    </row>
    <row r="236" spans="34:34" x14ac:dyDescent="0.25">
      <c r="AH236"/>
    </row>
    <row r="237" spans="34:34" x14ac:dyDescent="0.25">
      <c r="AH237"/>
    </row>
    <row r="238" spans="34:34" x14ac:dyDescent="0.25">
      <c r="AH238"/>
    </row>
    <row r="239" spans="34:34" x14ac:dyDescent="0.25">
      <c r="AH239"/>
    </row>
    <row r="240" spans="34:34" x14ac:dyDescent="0.25">
      <c r="AH240"/>
    </row>
    <row r="241" spans="34:34" x14ac:dyDescent="0.25">
      <c r="AH241"/>
    </row>
    <row r="242" spans="34:34" x14ac:dyDescent="0.25">
      <c r="AH242"/>
    </row>
    <row r="243" spans="34:34" x14ac:dyDescent="0.25">
      <c r="AH243"/>
    </row>
    <row r="244" spans="34:34" x14ac:dyDescent="0.25">
      <c r="AH244"/>
    </row>
    <row r="245" spans="34:34" x14ac:dyDescent="0.25">
      <c r="AH245"/>
    </row>
    <row r="246" spans="34:34" x14ac:dyDescent="0.25">
      <c r="AH246"/>
    </row>
    <row r="247" spans="34:34" x14ac:dyDescent="0.25">
      <c r="AH247"/>
    </row>
    <row r="248" spans="34:34" x14ac:dyDescent="0.25">
      <c r="AH248"/>
    </row>
    <row r="249" spans="34:34" x14ac:dyDescent="0.25">
      <c r="AH249"/>
    </row>
    <row r="250" spans="34:34" x14ac:dyDescent="0.25">
      <c r="AH250"/>
    </row>
    <row r="251" spans="34:34" x14ac:dyDescent="0.25">
      <c r="AH251"/>
    </row>
    <row r="252" spans="34:34" x14ac:dyDescent="0.25">
      <c r="AH252"/>
    </row>
    <row r="253" spans="34:34" x14ac:dyDescent="0.25">
      <c r="AH253"/>
    </row>
    <row r="254" spans="34:34" x14ac:dyDescent="0.25">
      <c r="AH254"/>
    </row>
    <row r="255" spans="34:34" x14ac:dyDescent="0.25">
      <c r="AH255"/>
    </row>
    <row r="256" spans="34:34" x14ac:dyDescent="0.25">
      <c r="AH256"/>
    </row>
    <row r="257" spans="34:34" x14ac:dyDescent="0.25">
      <c r="AH257"/>
    </row>
    <row r="258" spans="34:34" x14ac:dyDescent="0.25">
      <c r="AH258"/>
    </row>
    <row r="259" spans="34:34" x14ac:dyDescent="0.25">
      <c r="AH259"/>
    </row>
    <row r="260" spans="34:34" x14ac:dyDescent="0.25">
      <c r="AH260"/>
    </row>
    <row r="261" spans="34:34" x14ac:dyDescent="0.25">
      <c r="AH261"/>
    </row>
    <row r="262" spans="34:34" x14ac:dyDescent="0.25">
      <c r="AH262"/>
    </row>
    <row r="269" spans="34:34" x14ac:dyDescent="0.25">
      <c r="AH269"/>
    </row>
  </sheetData>
  <pageMargins left="0.7" right="0.7" top="0.75" bottom="0.75" header="0.3" footer="0.3"/>
  <pageSetup orientation="portrait" horizontalDpi="1200" verticalDpi="1200" r:id="rId1"/>
  <ignoredErrors>
    <ignoredError sqref="AF2:AF203" numberStoredAsText="1"/>
  </ignoredErrors>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7138D-493E-44A2-B766-473FC7F77BBD}">
  <sheetPr>
    <outlinePr summaryRight="0"/>
  </sheetPr>
  <dimension ref="A1:AY269"/>
  <sheetViews>
    <sheetView zoomScale="85" zoomScaleNormal="85" workbookViewId="0">
      <pane xSplit="4" ySplit="1" topLeftCell="E2" activePane="bottomRight" state="frozen"/>
      <selection pane="topRight"/>
      <selection pane="bottomLeft"/>
      <selection pane="bottomRight"/>
    </sheetView>
  </sheetViews>
  <sheetFormatPr defaultRowHeight="15" outlineLevelCol="1" x14ac:dyDescent="0.25"/>
  <cols>
    <col min="1" max="1" width="8.5703125" customWidth="1"/>
    <col min="2" max="2" width="60.7109375" customWidth="1"/>
    <col min="3" max="3" width="21.7109375" customWidth="1"/>
    <col min="4" max="4" width="21.7109375" bestFit="1" customWidth="1"/>
    <col min="5" max="7" width="15.7109375" customWidth="1"/>
    <col min="8" max="8" width="15.7109375" style="37" customWidth="1"/>
    <col min="9" max="10" width="15.7109375" customWidth="1"/>
    <col min="11" max="11" width="15.7109375" style="37" customWidth="1" collapsed="1"/>
    <col min="12" max="13" width="15.7109375" hidden="1" customWidth="1" outlineLevel="1"/>
    <col min="14" max="14" width="15.7109375" style="37" hidden="1" customWidth="1" outlineLevel="1"/>
    <col min="15" max="16" width="15.7109375" hidden="1" customWidth="1" outlineLevel="1"/>
    <col min="17" max="17" width="15.7109375" style="38" hidden="1" customWidth="1" outlineLevel="1"/>
    <col min="18" max="19" width="15.7109375" hidden="1" customWidth="1" outlineLevel="1"/>
    <col min="20" max="20" width="15.7109375" style="37" hidden="1" customWidth="1" outlineLevel="1"/>
    <col min="21" max="22" width="15.7109375" hidden="1" customWidth="1" outlineLevel="1"/>
    <col min="23" max="23" width="15.7109375" style="37" hidden="1" customWidth="1" outlineLevel="1"/>
    <col min="24" max="25" width="15.7109375" hidden="1" customWidth="1" outlineLevel="1"/>
    <col min="26" max="26" width="15.7109375" style="37" hidden="1" customWidth="1" outlineLevel="1"/>
    <col min="27" max="28" width="15.7109375" hidden="1" customWidth="1" outlineLevel="1"/>
    <col min="29" max="29" width="15.7109375" style="37" hidden="1" customWidth="1" outlineLevel="1"/>
    <col min="30" max="31" width="15.7109375" hidden="1" customWidth="1" outlineLevel="1"/>
    <col min="32" max="32" width="15.7109375" style="37" hidden="1" customWidth="1" outlineLevel="1"/>
    <col min="33" max="34" width="15.7109375" hidden="1" customWidth="1" outlineLevel="1"/>
    <col min="35" max="35" width="15.7109375" style="37" hidden="1" customWidth="1" outlineLevel="1"/>
    <col min="36" max="37" width="15.7109375" hidden="1" customWidth="1" outlineLevel="1"/>
    <col min="38" max="38" width="15.7109375" style="37" hidden="1" customWidth="1" outlineLevel="1"/>
    <col min="39" max="40" width="15.7109375" customWidth="1"/>
    <col min="44" max="48" width="15.7109375" customWidth="1"/>
    <col min="49" max="49" width="10.85546875" bestFit="1" customWidth="1"/>
    <col min="50" max="50" width="10.85546875" style="33" customWidth="1"/>
    <col min="51" max="51" width="15.7109375" style="34" customWidth="1"/>
    <col min="52" max="52" width="25.42578125" customWidth="1"/>
    <col min="53" max="53" width="18.42578125" customWidth="1"/>
    <col min="54" max="54" width="30.140625" customWidth="1"/>
    <col min="55" max="55" width="28.42578125" customWidth="1"/>
    <col min="56" max="56" width="27" customWidth="1"/>
    <col min="57" max="57" width="31" customWidth="1"/>
    <col min="58" max="58" width="23.7109375" customWidth="1"/>
    <col min="61" max="61" width="29.28515625" customWidth="1"/>
    <col min="62" max="62" width="25.85546875" customWidth="1"/>
    <col min="63" max="63" width="24.140625" customWidth="1"/>
    <col min="64" max="65" width="27.28515625" customWidth="1"/>
    <col min="66" max="66" width="25.5703125" customWidth="1"/>
    <col min="67" max="67" width="25.140625" customWidth="1"/>
    <col min="69" max="69" width="9.42578125" customWidth="1"/>
    <col min="70" max="70" width="30.140625" customWidth="1"/>
    <col min="71" max="71" width="28.42578125" customWidth="1"/>
  </cols>
  <sheetData>
    <row r="1" spans="1:51" s="29" customFormat="1" ht="189.95" customHeight="1" x14ac:dyDescent="0.25">
      <c r="A1" s="29" t="s">
        <v>568</v>
      </c>
      <c r="B1" s="29" t="s">
        <v>635</v>
      </c>
      <c r="C1" s="29" t="s">
        <v>636</v>
      </c>
      <c r="D1" s="29" t="s">
        <v>608</v>
      </c>
      <c r="E1" s="29" t="s">
        <v>609</v>
      </c>
      <c r="F1" s="29" t="s">
        <v>612</v>
      </c>
      <c r="G1" s="29" t="s">
        <v>639</v>
      </c>
      <c r="H1" s="35" t="s">
        <v>640</v>
      </c>
      <c r="I1" s="29" t="s">
        <v>613</v>
      </c>
      <c r="J1" s="29" t="s">
        <v>641</v>
      </c>
      <c r="K1" s="35" t="s">
        <v>642</v>
      </c>
      <c r="L1" s="29" t="s">
        <v>614</v>
      </c>
      <c r="M1" s="29" t="s">
        <v>643</v>
      </c>
      <c r="N1" s="35" t="s">
        <v>644</v>
      </c>
      <c r="O1" s="29" t="s">
        <v>615</v>
      </c>
      <c r="P1" s="29" t="s">
        <v>626</v>
      </c>
      <c r="Q1" s="36" t="s">
        <v>645</v>
      </c>
      <c r="R1" s="29" t="s">
        <v>616</v>
      </c>
      <c r="S1" s="29" t="s">
        <v>627</v>
      </c>
      <c r="T1" s="35" t="s">
        <v>646</v>
      </c>
      <c r="U1" s="29" t="s">
        <v>617</v>
      </c>
      <c r="V1" s="29" t="s">
        <v>628</v>
      </c>
      <c r="W1" s="35" t="s">
        <v>647</v>
      </c>
      <c r="X1" s="29" t="s">
        <v>618</v>
      </c>
      <c r="Y1" s="29" t="s">
        <v>629</v>
      </c>
      <c r="Z1" s="35" t="s">
        <v>652</v>
      </c>
      <c r="AA1" s="29" t="s">
        <v>620</v>
      </c>
      <c r="AB1" s="29" t="s">
        <v>630</v>
      </c>
      <c r="AC1" s="35" t="s">
        <v>651</v>
      </c>
      <c r="AD1" s="29" t="s">
        <v>622</v>
      </c>
      <c r="AE1" s="29" t="s">
        <v>631</v>
      </c>
      <c r="AF1" s="35" t="s">
        <v>649</v>
      </c>
      <c r="AG1" s="29" t="s">
        <v>623</v>
      </c>
      <c r="AH1" s="29" t="s">
        <v>632</v>
      </c>
      <c r="AI1" s="35" t="s">
        <v>650</v>
      </c>
      <c r="AJ1" s="29" t="s">
        <v>624</v>
      </c>
      <c r="AK1" s="29" t="s">
        <v>633</v>
      </c>
      <c r="AL1" s="35" t="s">
        <v>653</v>
      </c>
      <c r="AM1" s="29" t="s">
        <v>634</v>
      </c>
      <c r="AN1" s="31" t="s">
        <v>562</v>
      </c>
    </row>
    <row r="2" spans="1:51" x14ac:dyDescent="0.25">
      <c r="A2" t="s">
        <v>517</v>
      </c>
      <c r="B2" t="s">
        <v>402</v>
      </c>
      <c r="C2" t="s">
        <v>448</v>
      </c>
      <c r="D2" t="s">
        <v>504</v>
      </c>
      <c r="E2" s="32">
        <v>83.711111111111109</v>
      </c>
      <c r="F2" s="32">
        <v>366.29444444444448</v>
      </c>
      <c r="G2" s="32">
        <v>5.875</v>
      </c>
      <c r="H2" s="37">
        <v>1.6039009297316973E-2</v>
      </c>
      <c r="I2" s="32">
        <v>302.65555555555557</v>
      </c>
      <c r="J2" s="32">
        <v>5.15</v>
      </c>
      <c r="K2" s="37">
        <v>1.7016043173391095E-2</v>
      </c>
      <c r="L2" s="32">
        <v>63.505555555555553</v>
      </c>
      <c r="M2" s="32">
        <v>0.72499999999999998</v>
      </c>
      <c r="N2" s="37">
        <v>1.1416324031143382E-2</v>
      </c>
      <c r="O2" s="32">
        <v>5.2888888888888888</v>
      </c>
      <c r="P2" s="32">
        <v>0</v>
      </c>
      <c r="Q2" s="37">
        <v>0</v>
      </c>
      <c r="R2" s="32">
        <v>51.505555555555553</v>
      </c>
      <c r="S2" s="32">
        <v>0.72499999999999998</v>
      </c>
      <c r="T2" s="37">
        <v>1.4076151439974113E-2</v>
      </c>
      <c r="U2" s="32">
        <v>6.7111111111111112</v>
      </c>
      <c r="V2" s="32">
        <v>0</v>
      </c>
      <c r="W2" s="37">
        <v>0</v>
      </c>
      <c r="X2" s="32">
        <v>78.827777777777783</v>
      </c>
      <c r="Y2" s="32">
        <v>2.6055555555555556</v>
      </c>
      <c r="Z2" s="37">
        <v>3.3053774050320672E-2</v>
      </c>
      <c r="AA2" s="32">
        <v>5.4222222222222225</v>
      </c>
      <c r="AB2" s="32">
        <v>0</v>
      </c>
      <c r="AC2" s="37">
        <v>0</v>
      </c>
      <c r="AD2" s="32">
        <v>218.53888888888889</v>
      </c>
      <c r="AE2" s="32">
        <v>2.5444444444444443</v>
      </c>
      <c r="AF2" s="37">
        <v>1.1642982433840912E-2</v>
      </c>
      <c r="AG2" s="32">
        <v>0</v>
      </c>
      <c r="AH2" s="32">
        <v>0</v>
      </c>
      <c r="AI2" s="37" t="s">
        <v>648</v>
      </c>
      <c r="AJ2" s="32">
        <v>0</v>
      </c>
      <c r="AK2" s="32">
        <v>0</v>
      </c>
      <c r="AL2" s="37" t="s">
        <v>648</v>
      </c>
      <c r="AM2" t="s">
        <v>200</v>
      </c>
      <c r="AN2" s="34">
        <v>1</v>
      </c>
      <c r="AX2"/>
      <c r="AY2"/>
    </row>
    <row r="3" spans="1:51" x14ac:dyDescent="0.25">
      <c r="A3" t="s">
        <v>517</v>
      </c>
      <c r="B3" t="s">
        <v>379</v>
      </c>
      <c r="C3" t="s">
        <v>417</v>
      </c>
      <c r="D3" t="s">
        <v>506</v>
      </c>
      <c r="E3" s="32">
        <v>51.477777777777774</v>
      </c>
      <c r="F3" s="32">
        <v>166.12333333333333</v>
      </c>
      <c r="G3" s="32">
        <v>12.023333333333333</v>
      </c>
      <c r="H3" s="37">
        <v>7.2375945582599271E-2</v>
      </c>
      <c r="I3" s="32">
        <v>150.79</v>
      </c>
      <c r="J3" s="32">
        <v>12.023333333333333</v>
      </c>
      <c r="K3" s="37">
        <v>7.9735614651723158E-2</v>
      </c>
      <c r="L3" s="32">
        <v>43.463888888888889</v>
      </c>
      <c r="M3" s="32">
        <v>0.37222222222222223</v>
      </c>
      <c r="N3" s="37">
        <v>8.5639419697066538E-3</v>
      </c>
      <c r="O3" s="32">
        <v>28.130555555555556</v>
      </c>
      <c r="P3" s="32">
        <v>0.37222222222222223</v>
      </c>
      <c r="Q3" s="37">
        <v>1.3231954181889997E-2</v>
      </c>
      <c r="R3" s="32">
        <v>11.458333333333334</v>
      </c>
      <c r="S3" s="32">
        <v>0</v>
      </c>
      <c r="T3" s="37">
        <v>0</v>
      </c>
      <c r="U3" s="32">
        <v>3.875</v>
      </c>
      <c r="V3" s="32">
        <v>0</v>
      </c>
      <c r="W3" s="37">
        <v>0</v>
      </c>
      <c r="X3" s="32">
        <v>34.791666666666664</v>
      </c>
      <c r="Y3" s="32">
        <v>4.6638888888888888</v>
      </c>
      <c r="Z3" s="37">
        <v>0.13405189620758484</v>
      </c>
      <c r="AA3" s="32">
        <v>0</v>
      </c>
      <c r="AB3" s="32">
        <v>0</v>
      </c>
      <c r="AC3" s="37" t="s">
        <v>648</v>
      </c>
      <c r="AD3" s="32">
        <v>87.867777777777775</v>
      </c>
      <c r="AE3" s="32">
        <v>6.9872222222222229</v>
      </c>
      <c r="AF3" s="37">
        <v>7.9519732932057011E-2</v>
      </c>
      <c r="AG3" s="32">
        <v>0</v>
      </c>
      <c r="AH3" s="32">
        <v>0</v>
      </c>
      <c r="AI3" s="37" t="s">
        <v>648</v>
      </c>
      <c r="AJ3" s="32">
        <v>0</v>
      </c>
      <c r="AK3" s="32">
        <v>0</v>
      </c>
      <c r="AL3" s="37" t="s">
        <v>648</v>
      </c>
      <c r="AM3" t="s">
        <v>177</v>
      </c>
      <c r="AN3" s="34">
        <v>1</v>
      </c>
      <c r="AX3"/>
      <c r="AY3"/>
    </row>
    <row r="4" spans="1:51" x14ac:dyDescent="0.25">
      <c r="A4" t="s">
        <v>517</v>
      </c>
      <c r="B4" t="s">
        <v>337</v>
      </c>
      <c r="C4" t="s">
        <v>430</v>
      </c>
      <c r="D4" t="s">
        <v>505</v>
      </c>
      <c r="E4" s="32">
        <v>186.51111111111112</v>
      </c>
      <c r="F4" s="32">
        <v>556.5916666666667</v>
      </c>
      <c r="G4" s="32">
        <v>55.177777777777777</v>
      </c>
      <c r="H4" s="37">
        <v>9.9135113014228463E-2</v>
      </c>
      <c r="I4" s="32">
        <v>515.87222222222226</v>
      </c>
      <c r="J4" s="32">
        <v>55.177777777777777</v>
      </c>
      <c r="K4" s="37">
        <v>0.1069601645540993</v>
      </c>
      <c r="L4" s="32">
        <v>48.352777777777774</v>
      </c>
      <c r="M4" s="32">
        <v>11.877777777777778</v>
      </c>
      <c r="N4" s="37">
        <v>0.24564830240707763</v>
      </c>
      <c r="O4" s="32">
        <v>21.055555555555557</v>
      </c>
      <c r="P4" s="32">
        <v>11.877777777777778</v>
      </c>
      <c r="Q4" s="37">
        <v>0.56411609498680737</v>
      </c>
      <c r="R4" s="32">
        <v>20.783333333333335</v>
      </c>
      <c r="S4" s="32">
        <v>0</v>
      </c>
      <c r="T4" s="37">
        <v>0</v>
      </c>
      <c r="U4" s="32">
        <v>6.5138888888888893</v>
      </c>
      <c r="V4" s="32">
        <v>0</v>
      </c>
      <c r="W4" s="37">
        <v>0</v>
      </c>
      <c r="X4" s="32">
        <v>132.08611111111111</v>
      </c>
      <c r="Y4" s="32">
        <v>6.7555555555555555</v>
      </c>
      <c r="Z4" s="37">
        <v>5.1145086328363232E-2</v>
      </c>
      <c r="AA4" s="32">
        <v>13.422222222222222</v>
      </c>
      <c r="AB4" s="32">
        <v>0</v>
      </c>
      <c r="AC4" s="37">
        <v>0</v>
      </c>
      <c r="AD4" s="32">
        <v>362.73055555555555</v>
      </c>
      <c r="AE4" s="32">
        <v>36.544444444444444</v>
      </c>
      <c r="AF4" s="37">
        <v>0.10074818314788296</v>
      </c>
      <c r="AG4" s="32">
        <v>0</v>
      </c>
      <c r="AH4" s="32">
        <v>0</v>
      </c>
      <c r="AI4" s="37" t="s">
        <v>648</v>
      </c>
      <c r="AJ4" s="32">
        <v>0</v>
      </c>
      <c r="AK4" s="32">
        <v>0</v>
      </c>
      <c r="AL4" s="37" t="s">
        <v>648</v>
      </c>
      <c r="AM4" t="s">
        <v>135</v>
      </c>
      <c r="AN4" s="34">
        <v>1</v>
      </c>
      <c r="AX4"/>
      <c r="AY4"/>
    </row>
    <row r="5" spans="1:51" x14ac:dyDescent="0.25">
      <c r="A5" t="s">
        <v>517</v>
      </c>
      <c r="B5" t="s">
        <v>334</v>
      </c>
      <c r="C5" t="s">
        <v>468</v>
      </c>
      <c r="D5" t="s">
        <v>505</v>
      </c>
      <c r="E5" s="32">
        <v>197.51111111111112</v>
      </c>
      <c r="F5" s="32">
        <v>637.14499999999998</v>
      </c>
      <c r="G5" s="32">
        <v>4.2944444444444443</v>
      </c>
      <c r="H5" s="37">
        <v>6.7401367733317293E-3</v>
      </c>
      <c r="I5" s="32">
        <v>637.14499999999998</v>
      </c>
      <c r="J5" s="32">
        <v>4.2944444444444443</v>
      </c>
      <c r="K5" s="37">
        <v>6.7401367733317293E-3</v>
      </c>
      <c r="L5" s="32">
        <v>91.336111111111109</v>
      </c>
      <c r="M5" s="32">
        <v>4.2944444444444443</v>
      </c>
      <c r="N5" s="37">
        <v>4.7018034731303789E-2</v>
      </c>
      <c r="O5" s="32">
        <v>91.336111111111109</v>
      </c>
      <c r="P5" s="32">
        <v>4.2944444444444443</v>
      </c>
      <c r="Q5" s="37">
        <v>4.7018034731303789E-2</v>
      </c>
      <c r="R5" s="32">
        <v>0</v>
      </c>
      <c r="S5" s="32">
        <v>0</v>
      </c>
      <c r="T5" s="37" t="s">
        <v>648</v>
      </c>
      <c r="U5" s="32">
        <v>0</v>
      </c>
      <c r="V5" s="32">
        <v>0</v>
      </c>
      <c r="W5" s="37" t="s">
        <v>648</v>
      </c>
      <c r="X5" s="32">
        <v>157.34444444444443</v>
      </c>
      <c r="Y5" s="32">
        <v>0</v>
      </c>
      <c r="Z5" s="37">
        <v>0</v>
      </c>
      <c r="AA5" s="32">
        <v>0</v>
      </c>
      <c r="AB5" s="32">
        <v>0</v>
      </c>
      <c r="AC5" s="37" t="s">
        <v>648</v>
      </c>
      <c r="AD5" s="32">
        <v>388.4644444444445</v>
      </c>
      <c r="AE5" s="32">
        <v>0</v>
      </c>
      <c r="AF5" s="37">
        <v>0</v>
      </c>
      <c r="AG5" s="32">
        <v>0</v>
      </c>
      <c r="AH5" s="32">
        <v>0</v>
      </c>
      <c r="AI5" s="37" t="s">
        <v>648</v>
      </c>
      <c r="AJ5" s="32">
        <v>0</v>
      </c>
      <c r="AK5" s="32">
        <v>0</v>
      </c>
      <c r="AL5" s="37" t="s">
        <v>648</v>
      </c>
      <c r="AM5" t="s">
        <v>132</v>
      </c>
      <c r="AN5" s="34">
        <v>1</v>
      </c>
      <c r="AX5"/>
      <c r="AY5"/>
    </row>
    <row r="6" spans="1:51" x14ac:dyDescent="0.25">
      <c r="A6" t="s">
        <v>517</v>
      </c>
      <c r="B6" t="s">
        <v>387</v>
      </c>
      <c r="C6" t="s">
        <v>462</v>
      </c>
      <c r="D6" t="s">
        <v>504</v>
      </c>
      <c r="E6" s="32">
        <v>88.044444444444451</v>
      </c>
      <c r="F6" s="32">
        <v>388.19200000000001</v>
      </c>
      <c r="G6" s="32">
        <v>40.805888888888887</v>
      </c>
      <c r="H6" s="37">
        <v>0.1051177996684344</v>
      </c>
      <c r="I6" s="32">
        <v>369.75033333333329</v>
      </c>
      <c r="J6" s="32">
        <v>36.242000000000004</v>
      </c>
      <c r="K6" s="37">
        <v>9.8017491081820105E-2</v>
      </c>
      <c r="L6" s="32">
        <v>64.75555555555556</v>
      </c>
      <c r="M6" s="32">
        <v>4.6194444444444445</v>
      </c>
      <c r="N6" s="37">
        <v>7.13366506520247E-2</v>
      </c>
      <c r="O6" s="32">
        <v>47.225000000000001</v>
      </c>
      <c r="P6" s="32">
        <v>5.5555555555555552E-2</v>
      </c>
      <c r="Q6" s="37">
        <v>1.176401388153638E-3</v>
      </c>
      <c r="R6" s="32">
        <v>12.097222222222221</v>
      </c>
      <c r="S6" s="32">
        <v>4.5638888888888891</v>
      </c>
      <c r="T6" s="37">
        <v>0.37726750861079222</v>
      </c>
      <c r="U6" s="32">
        <v>5.4333333333333336</v>
      </c>
      <c r="V6" s="32">
        <v>0</v>
      </c>
      <c r="W6" s="37">
        <v>0</v>
      </c>
      <c r="X6" s="32">
        <v>80.411666666666662</v>
      </c>
      <c r="Y6" s="32">
        <v>9.1477777777777778</v>
      </c>
      <c r="Z6" s="37">
        <v>0.11376182284218017</v>
      </c>
      <c r="AA6" s="32">
        <v>0.91111111111111109</v>
      </c>
      <c r="AB6" s="32">
        <v>0</v>
      </c>
      <c r="AC6" s="37">
        <v>0</v>
      </c>
      <c r="AD6" s="32">
        <v>242.11366666666666</v>
      </c>
      <c r="AE6" s="32">
        <v>27.038666666666668</v>
      </c>
      <c r="AF6" s="37">
        <v>0.11167757293062075</v>
      </c>
      <c r="AG6" s="32">
        <v>0</v>
      </c>
      <c r="AH6" s="32">
        <v>0</v>
      </c>
      <c r="AI6" s="37" t="s">
        <v>648</v>
      </c>
      <c r="AJ6" s="32">
        <v>0</v>
      </c>
      <c r="AK6" s="32">
        <v>0</v>
      </c>
      <c r="AL6" s="37" t="s">
        <v>648</v>
      </c>
      <c r="AM6" t="s">
        <v>185</v>
      </c>
      <c r="AN6" s="34">
        <v>1</v>
      </c>
      <c r="AX6"/>
      <c r="AY6"/>
    </row>
    <row r="7" spans="1:51" x14ac:dyDescent="0.25">
      <c r="A7" t="s">
        <v>517</v>
      </c>
      <c r="B7" t="s">
        <v>364</v>
      </c>
      <c r="C7" t="s">
        <v>461</v>
      </c>
      <c r="D7" t="s">
        <v>504</v>
      </c>
      <c r="E7" s="32">
        <v>33.822222222222223</v>
      </c>
      <c r="F7" s="32">
        <v>115.46111111111111</v>
      </c>
      <c r="G7" s="32">
        <v>0</v>
      </c>
      <c r="H7" s="37">
        <v>0</v>
      </c>
      <c r="I7" s="32">
        <v>104.51388888888889</v>
      </c>
      <c r="J7" s="32">
        <v>0</v>
      </c>
      <c r="K7" s="37">
        <v>0</v>
      </c>
      <c r="L7" s="32">
        <v>41.269444444444446</v>
      </c>
      <c r="M7" s="32">
        <v>0</v>
      </c>
      <c r="N7" s="37">
        <v>0</v>
      </c>
      <c r="O7" s="32">
        <v>30.322222222222223</v>
      </c>
      <c r="P7" s="32">
        <v>0</v>
      </c>
      <c r="Q7" s="37">
        <v>0</v>
      </c>
      <c r="R7" s="32">
        <v>5.9138888888888888</v>
      </c>
      <c r="S7" s="32">
        <v>0</v>
      </c>
      <c r="T7" s="37">
        <v>0</v>
      </c>
      <c r="U7" s="32">
        <v>5.0333333333333332</v>
      </c>
      <c r="V7" s="32">
        <v>0</v>
      </c>
      <c r="W7" s="37">
        <v>0</v>
      </c>
      <c r="X7" s="32">
        <v>8.7611111111111111</v>
      </c>
      <c r="Y7" s="32">
        <v>0</v>
      </c>
      <c r="Z7" s="37">
        <v>0</v>
      </c>
      <c r="AA7" s="32">
        <v>0</v>
      </c>
      <c r="AB7" s="32">
        <v>0</v>
      </c>
      <c r="AC7" s="37" t="s">
        <v>648</v>
      </c>
      <c r="AD7" s="32">
        <v>61.85</v>
      </c>
      <c r="AE7" s="32">
        <v>0</v>
      </c>
      <c r="AF7" s="37">
        <v>0</v>
      </c>
      <c r="AG7" s="32">
        <v>3.5805555555555557</v>
      </c>
      <c r="AH7" s="32">
        <v>0</v>
      </c>
      <c r="AI7" s="37">
        <v>0</v>
      </c>
      <c r="AJ7" s="32">
        <v>0</v>
      </c>
      <c r="AK7" s="32">
        <v>0</v>
      </c>
      <c r="AL7" s="37" t="s">
        <v>648</v>
      </c>
      <c r="AM7" t="s">
        <v>162</v>
      </c>
      <c r="AN7" s="34">
        <v>1</v>
      </c>
      <c r="AX7"/>
      <c r="AY7"/>
    </row>
    <row r="8" spans="1:51" x14ac:dyDescent="0.25">
      <c r="A8" t="s">
        <v>517</v>
      </c>
      <c r="B8" t="s">
        <v>332</v>
      </c>
      <c r="C8" t="s">
        <v>440</v>
      </c>
      <c r="D8" t="s">
        <v>505</v>
      </c>
      <c r="E8" s="32">
        <v>85.055555555555557</v>
      </c>
      <c r="F8" s="32">
        <v>261.49166666666667</v>
      </c>
      <c r="G8" s="32">
        <v>0</v>
      </c>
      <c r="H8" s="37">
        <v>0</v>
      </c>
      <c r="I8" s="32">
        <v>243.40277777777777</v>
      </c>
      <c r="J8" s="32">
        <v>0</v>
      </c>
      <c r="K8" s="37">
        <v>0</v>
      </c>
      <c r="L8" s="32">
        <v>37.219444444444449</v>
      </c>
      <c r="M8" s="32">
        <v>0</v>
      </c>
      <c r="N8" s="37">
        <v>0</v>
      </c>
      <c r="O8" s="32">
        <v>21.316666666666666</v>
      </c>
      <c r="P8" s="32">
        <v>0</v>
      </c>
      <c r="Q8" s="37">
        <v>0</v>
      </c>
      <c r="R8" s="32">
        <v>10.980555555555556</v>
      </c>
      <c r="S8" s="32">
        <v>0</v>
      </c>
      <c r="T8" s="37">
        <v>0</v>
      </c>
      <c r="U8" s="32">
        <v>4.9222222222222225</v>
      </c>
      <c r="V8" s="32">
        <v>0</v>
      </c>
      <c r="W8" s="37">
        <v>0</v>
      </c>
      <c r="X8" s="32">
        <v>71.525000000000006</v>
      </c>
      <c r="Y8" s="32">
        <v>0</v>
      </c>
      <c r="Z8" s="37">
        <v>0</v>
      </c>
      <c r="AA8" s="32">
        <v>2.1861111111111109</v>
      </c>
      <c r="AB8" s="32">
        <v>0</v>
      </c>
      <c r="AC8" s="37">
        <v>0</v>
      </c>
      <c r="AD8" s="32">
        <v>127.08611111111111</v>
      </c>
      <c r="AE8" s="32">
        <v>0</v>
      </c>
      <c r="AF8" s="37">
        <v>0</v>
      </c>
      <c r="AG8" s="32">
        <v>23.475000000000001</v>
      </c>
      <c r="AH8" s="32">
        <v>0</v>
      </c>
      <c r="AI8" s="37">
        <v>0</v>
      </c>
      <c r="AJ8" s="32">
        <v>0</v>
      </c>
      <c r="AK8" s="32">
        <v>0</v>
      </c>
      <c r="AL8" s="37" t="s">
        <v>648</v>
      </c>
      <c r="AM8" t="s">
        <v>130</v>
      </c>
      <c r="AN8" s="34">
        <v>1</v>
      </c>
      <c r="AX8"/>
      <c r="AY8"/>
    </row>
    <row r="9" spans="1:51" x14ac:dyDescent="0.25">
      <c r="A9" t="s">
        <v>517</v>
      </c>
      <c r="B9" t="s">
        <v>258</v>
      </c>
      <c r="C9" t="s">
        <v>455</v>
      </c>
      <c r="D9" t="s">
        <v>508</v>
      </c>
      <c r="E9" s="32">
        <v>53.666666666666664</v>
      </c>
      <c r="F9" s="32">
        <v>176.01944444444445</v>
      </c>
      <c r="G9" s="32">
        <v>0</v>
      </c>
      <c r="H9" s="37">
        <v>0</v>
      </c>
      <c r="I9" s="32">
        <v>162.11944444444444</v>
      </c>
      <c r="J9" s="32">
        <v>0</v>
      </c>
      <c r="K9" s="37">
        <v>0</v>
      </c>
      <c r="L9" s="32">
        <v>42.897222222222226</v>
      </c>
      <c r="M9" s="32">
        <v>0</v>
      </c>
      <c r="N9" s="37">
        <v>0</v>
      </c>
      <c r="O9" s="32">
        <v>33.397222222222226</v>
      </c>
      <c r="P9" s="32">
        <v>0</v>
      </c>
      <c r="Q9" s="37">
        <v>0</v>
      </c>
      <c r="R9" s="32">
        <v>4.3055555555555554</v>
      </c>
      <c r="S9" s="32">
        <v>0</v>
      </c>
      <c r="T9" s="37">
        <v>0</v>
      </c>
      <c r="U9" s="32">
        <v>5.1944444444444446</v>
      </c>
      <c r="V9" s="32">
        <v>0</v>
      </c>
      <c r="W9" s="37">
        <v>0</v>
      </c>
      <c r="X9" s="32">
        <v>22.425000000000001</v>
      </c>
      <c r="Y9" s="32">
        <v>0</v>
      </c>
      <c r="Z9" s="37">
        <v>0</v>
      </c>
      <c r="AA9" s="32">
        <v>4.4000000000000004</v>
      </c>
      <c r="AB9" s="32">
        <v>0</v>
      </c>
      <c r="AC9" s="37">
        <v>0</v>
      </c>
      <c r="AD9" s="32">
        <v>105.02500000000001</v>
      </c>
      <c r="AE9" s="32">
        <v>0</v>
      </c>
      <c r="AF9" s="37">
        <v>0</v>
      </c>
      <c r="AG9" s="32">
        <v>1.2722222222222221</v>
      </c>
      <c r="AH9" s="32">
        <v>0</v>
      </c>
      <c r="AI9" s="37">
        <v>0</v>
      </c>
      <c r="AJ9" s="32">
        <v>0</v>
      </c>
      <c r="AK9" s="32">
        <v>0</v>
      </c>
      <c r="AL9" s="37" t="s">
        <v>648</v>
      </c>
      <c r="AM9" t="s">
        <v>56</v>
      </c>
      <c r="AN9" s="34">
        <v>1</v>
      </c>
      <c r="AX9"/>
      <c r="AY9"/>
    </row>
    <row r="10" spans="1:51" x14ac:dyDescent="0.25">
      <c r="A10" t="s">
        <v>517</v>
      </c>
      <c r="B10" t="s">
        <v>357</v>
      </c>
      <c r="C10" t="s">
        <v>465</v>
      </c>
      <c r="D10" t="s">
        <v>506</v>
      </c>
      <c r="E10" s="32">
        <v>63.955555555555556</v>
      </c>
      <c r="F10" s="32">
        <v>202.2138888888889</v>
      </c>
      <c r="G10" s="32">
        <v>1.1666666666666667</v>
      </c>
      <c r="H10" s="37">
        <v>5.7694685220544802E-3</v>
      </c>
      <c r="I10" s="32">
        <v>187.33333333333334</v>
      </c>
      <c r="J10" s="32">
        <v>1.1666666666666667</v>
      </c>
      <c r="K10" s="37">
        <v>6.2277580071174376E-3</v>
      </c>
      <c r="L10" s="32">
        <v>40.052777777777777</v>
      </c>
      <c r="M10" s="32">
        <v>1.1666666666666667</v>
      </c>
      <c r="N10" s="37">
        <v>2.9128233580692144E-2</v>
      </c>
      <c r="O10" s="32">
        <v>31.655555555555555</v>
      </c>
      <c r="P10" s="32">
        <v>1.1666666666666667</v>
      </c>
      <c r="Q10" s="37">
        <v>3.6855036855036855E-2</v>
      </c>
      <c r="R10" s="32">
        <v>4.3972222222222221</v>
      </c>
      <c r="S10" s="32">
        <v>0</v>
      </c>
      <c r="T10" s="37">
        <v>0</v>
      </c>
      <c r="U10" s="32">
        <v>4</v>
      </c>
      <c r="V10" s="32">
        <v>0</v>
      </c>
      <c r="W10" s="37">
        <v>0</v>
      </c>
      <c r="X10" s="32">
        <v>29.219444444444445</v>
      </c>
      <c r="Y10" s="32">
        <v>0</v>
      </c>
      <c r="Z10" s="37">
        <v>0</v>
      </c>
      <c r="AA10" s="32">
        <v>6.4833333333333334</v>
      </c>
      <c r="AB10" s="32">
        <v>0</v>
      </c>
      <c r="AC10" s="37">
        <v>0</v>
      </c>
      <c r="AD10" s="32">
        <v>115.08611111111111</v>
      </c>
      <c r="AE10" s="32">
        <v>0</v>
      </c>
      <c r="AF10" s="37">
        <v>0</v>
      </c>
      <c r="AG10" s="32">
        <v>11.372222222222222</v>
      </c>
      <c r="AH10" s="32">
        <v>0</v>
      </c>
      <c r="AI10" s="37">
        <v>0</v>
      </c>
      <c r="AJ10" s="32">
        <v>0</v>
      </c>
      <c r="AK10" s="32">
        <v>0</v>
      </c>
      <c r="AL10" s="37" t="s">
        <v>648</v>
      </c>
      <c r="AM10" t="s">
        <v>155</v>
      </c>
      <c r="AN10" s="34">
        <v>1</v>
      </c>
      <c r="AX10"/>
      <c r="AY10"/>
    </row>
    <row r="11" spans="1:51" x14ac:dyDescent="0.25">
      <c r="A11" t="s">
        <v>517</v>
      </c>
      <c r="B11" t="s">
        <v>208</v>
      </c>
      <c r="C11" t="s">
        <v>419</v>
      </c>
      <c r="D11" t="s">
        <v>504</v>
      </c>
      <c r="E11" s="32">
        <v>97.166666666666671</v>
      </c>
      <c r="F11" s="32">
        <v>354.13055555555553</v>
      </c>
      <c r="G11" s="32">
        <v>0</v>
      </c>
      <c r="H11" s="37">
        <v>0</v>
      </c>
      <c r="I11" s="32">
        <v>333.59722222222223</v>
      </c>
      <c r="J11" s="32">
        <v>0</v>
      </c>
      <c r="K11" s="37">
        <v>0</v>
      </c>
      <c r="L11" s="32">
        <v>44.855555555555554</v>
      </c>
      <c r="M11" s="32">
        <v>0</v>
      </c>
      <c r="N11" s="37">
        <v>0</v>
      </c>
      <c r="O11" s="32">
        <v>30.969444444444445</v>
      </c>
      <c r="P11" s="32">
        <v>0</v>
      </c>
      <c r="Q11" s="37">
        <v>0</v>
      </c>
      <c r="R11" s="32">
        <v>9.9138888888888896</v>
      </c>
      <c r="S11" s="32">
        <v>0</v>
      </c>
      <c r="T11" s="37">
        <v>0</v>
      </c>
      <c r="U11" s="32">
        <v>3.9722222222222223</v>
      </c>
      <c r="V11" s="32">
        <v>0</v>
      </c>
      <c r="W11" s="37">
        <v>0</v>
      </c>
      <c r="X11" s="32">
        <v>84.422222222222217</v>
      </c>
      <c r="Y11" s="32">
        <v>0</v>
      </c>
      <c r="Z11" s="37">
        <v>0</v>
      </c>
      <c r="AA11" s="32">
        <v>6.6472222222222221</v>
      </c>
      <c r="AB11" s="32">
        <v>0</v>
      </c>
      <c r="AC11" s="37">
        <v>0</v>
      </c>
      <c r="AD11" s="32">
        <v>199.50277777777777</v>
      </c>
      <c r="AE11" s="32">
        <v>0</v>
      </c>
      <c r="AF11" s="37">
        <v>0</v>
      </c>
      <c r="AG11" s="32">
        <v>18.702777777777779</v>
      </c>
      <c r="AH11" s="32">
        <v>0</v>
      </c>
      <c r="AI11" s="37">
        <v>0</v>
      </c>
      <c r="AJ11" s="32">
        <v>0</v>
      </c>
      <c r="AK11" s="32">
        <v>0</v>
      </c>
      <c r="AL11" s="37" t="s">
        <v>648</v>
      </c>
      <c r="AM11" t="s">
        <v>6</v>
      </c>
      <c r="AN11" s="34">
        <v>1</v>
      </c>
      <c r="AX11"/>
      <c r="AY11"/>
    </row>
    <row r="12" spans="1:51" x14ac:dyDescent="0.25">
      <c r="A12" t="s">
        <v>517</v>
      </c>
      <c r="B12" t="s">
        <v>231</v>
      </c>
      <c r="C12" t="s">
        <v>435</v>
      </c>
      <c r="D12" t="s">
        <v>505</v>
      </c>
      <c r="E12" s="32">
        <v>77.24444444444444</v>
      </c>
      <c r="F12" s="32">
        <v>236.62222222222223</v>
      </c>
      <c r="G12" s="32">
        <v>0</v>
      </c>
      <c r="H12" s="37">
        <v>0</v>
      </c>
      <c r="I12" s="32">
        <v>215.91944444444445</v>
      </c>
      <c r="J12" s="32">
        <v>0</v>
      </c>
      <c r="K12" s="37">
        <v>0</v>
      </c>
      <c r="L12" s="32">
        <v>47.422222222222224</v>
      </c>
      <c r="M12" s="32">
        <v>0</v>
      </c>
      <c r="N12" s="37">
        <v>0</v>
      </c>
      <c r="O12" s="32">
        <v>26.719444444444445</v>
      </c>
      <c r="P12" s="32">
        <v>0</v>
      </c>
      <c r="Q12" s="37">
        <v>0</v>
      </c>
      <c r="R12" s="32">
        <v>15.536111111111111</v>
      </c>
      <c r="S12" s="32">
        <v>0</v>
      </c>
      <c r="T12" s="37">
        <v>0</v>
      </c>
      <c r="U12" s="32">
        <v>5.166666666666667</v>
      </c>
      <c r="V12" s="32">
        <v>0</v>
      </c>
      <c r="W12" s="37">
        <v>0</v>
      </c>
      <c r="X12" s="32">
        <v>40.741666666666667</v>
      </c>
      <c r="Y12" s="32">
        <v>0</v>
      </c>
      <c r="Z12" s="37">
        <v>0</v>
      </c>
      <c r="AA12" s="32">
        <v>0</v>
      </c>
      <c r="AB12" s="32">
        <v>0</v>
      </c>
      <c r="AC12" s="37" t="s">
        <v>648</v>
      </c>
      <c r="AD12" s="32">
        <v>128.375</v>
      </c>
      <c r="AE12" s="32">
        <v>0</v>
      </c>
      <c r="AF12" s="37">
        <v>0</v>
      </c>
      <c r="AG12" s="32">
        <v>20.083333333333332</v>
      </c>
      <c r="AH12" s="32">
        <v>0</v>
      </c>
      <c r="AI12" s="37">
        <v>0</v>
      </c>
      <c r="AJ12" s="32">
        <v>0</v>
      </c>
      <c r="AK12" s="32">
        <v>0</v>
      </c>
      <c r="AL12" s="37" t="s">
        <v>648</v>
      </c>
      <c r="AM12" t="s">
        <v>29</v>
      </c>
      <c r="AN12" s="34">
        <v>1</v>
      </c>
      <c r="AX12"/>
      <c r="AY12"/>
    </row>
    <row r="13" spans="1:51" x14ac:dyDescent="0.25">
      <c r="A13" t="s">
        <v>517</v>
      </c>
      <c r="B13" t="s">
        <v>365</v>
      </c>
      <c r="C13" t="s">
        <v>471</v>
      </c>
      <c r="D13" t="s">
        <v>505</v>
      </c>
      <c r="E13" s="32">
        <v>100.24444444444444</v>
      </c>
      <c r="F13" s="32">
        <v>296.73333333333335</v>
      </c>
      <c r="G13" s="32">
        <v>0.9555555555555556</v>
      </c>
      <c r="H13" s="37">
        <v>3.2202501310566916E-3</v>
      </c>
      <c r="I13" s="32">
        <v>279.47222222222223</v>
      </c>
      <c r="J13" s="32">
        <v>0.9555555555555556</v>
      </c>
      <c r="K13" s="37">
        <v>3.4191432263194514E-3</v>
      </c>
      <c r="L13" s="32">
        <v>54.969444444444441</v>
      </c>
      <c r="M13" s="32">
        <v>0.9555555555555556</v>
      </c>
      <c r="N13" s="37">
        <v>1.738339481530143E-2</v>
      </c>
      <c r="O13" s="32">
        <v>38.386111111111113</v>
      </c>
      <c r="P13" s="32">
        <v>0.9555555555555556</v>
      </c>
      <c r="Q13" s="37">
        <v>2.4893262898907302E-2</v>
      </c>
      <c r="R13" s="32">
        <v>11.166666666666666</v>
      </c>
      <c r="S13" s="32">
        <v>0</v>
      </c>
      <c r="T13" s="37">
        <v>0</v>
      </c>
      <c r="U13" s="32">
        <v>5.416666666666667</v>
      </c>
      <c r="V13" s="32">
        <v>0</v>
      </c>
      <c r="W13" s="37">
        <v>0</v>
      </c>
      <c r="X13" s="32">
        <v>73.530555555555551</v>
      </c>
      <c r="Y13" s="32">
        <v>0</v>
      </c>
      <c r="Z13" s="37">
        <v>0</v>
      </c>
      <c r="AA13" s="32">
        <v>0.67777777777777781</v>
      </c>
      <c r="AB13" s="32">
        <v>0</v>
      </c>
      <c r="AC13" s="37">
        <v>0</v>
      </c>
      <c r="AD13" s="32">
        <v>153.49444444444444</v>
      </c>
      <c r="AE13" s="32">
        <v>0</v>
      </c>
      <c r="AF13" s="37">
        <v>0</v>
      </c>
      <c r="AG13" s="32">
        <v>14.061111111111112</v>
      </c>
      <c r="AH13" s="32">
        <v>0</v>
      </c>
      <c r="AI13" s="37">
        <v>0</v>
      </c>
      <c r="AJ13" s="32">
        <v>0</v>
      </c>
      <c r="AK13" s="32">
        <v>0</v>
      </c>
      <c r="AL13" s="37" t="s">
        <v>648</v>
      </c>
      <c r="AM13" t="s">
        <v>163</v>
      </c>
      <c r="AN13" s="34">
        <v>1</v>
      </c>
      <c r="AX13"/>
      <c r="AY13"/>
    </row>
    <row r="14" spans="1:51" x14ac:dyDescent="0.25">
      <c r="A14" t="s">
        <v>517</v>
      </c>
      <c r="B14" t="s">
        <v>221</v>
      </c>
      <c r="C14" t="s">
        <v>429</v>
      </c>
      <c r="D14" t="s">
        <v>506</v>
      </c>
      <c r="E14" s="32">
        <v>49.022222222222226</v>
      </c>
      <c r="F14" s="32">
        <v>138.11666666666667</v>
      </c>
      <c r="G14" s="32">
        <v>0.16666666666666666</v>
      </c>
      <c r="H14" s="37">
        <v>1.2067093037287317E-3</v>
      </c>
      <c r="I14" s="32">
        <v>124.8</v>
      </c>
      <c r="J14" s="32">
        <v>0.16666666666666666</v>
      </c>
      <c r="K14" s="37">
        <v>1.3354700854700855E-3</v>
      </c>
      <c r="L14" s="32">
        <v>37.025000000000006</v>
      </c>
      <c r="M14" s="32">
        <v>0.16666666666666666</v>
      </c>
      <c r="N14" s="37">
        <v>4.5014629754670261E-3</v>
      </c>
      <c r="O14" s="32">
        <v>27.880555555555556</v>
      </c>
      <c r="P14" s="32">
        <v>0.16666666666666666</v>
      </c>
      <c r="Q14" s="37">
        <v>5.9778818372023508E-3</v>
      </c>
      <c r="R14" s="32">
        <v>3.2555555555555555</v>
      </c>
      <c r="S14" s="32">
        <v>0</v>
      </c>
      <c r="T14" s="37">
        <v>0</v>
      </c>
      <c r="U14" s="32">
        <v>5.8888888888888893</v>
      </c>
      <c r="V14" s="32">
        <v>0</v>
      </c>
      <c r="W14" s="37">
        <v>0</v>
      </c>
      <c r="X14" s="32">
        <v>19.386111111111113</v>
      </c>
      <c r="Y14" s="32">
        <v>0</v>
      </c>
      <c r="Z14" s="37">
        <v>0</v>
      </c>
      <c r="AA14" s="32">
        <v>4.1722222222222225</v>
      </c>
      <c r="AB14" s="32">
        <v>0</v>
      </c>
      <c r="AC14" s="37">
        <v>0</v>
      </c>
      <c r="AD14" s="32">
        <v>74.513888888888886</v>
      </c>
      <c r="AE14" s="32">
        <v>0</v>
      </c>
      <c r="AF14" s="37">
        <v>0</v>
      </c>
      <c r="AG14" s="32">
        <v>3.0194444444444444</v>
      </c>
      <c r="AH14" s="32">
        <v>0</v>
      </c>
      <c r="AI14" s="37">
        <v>0</v>
      </c>
      <c r="AJ14" s="32">
        <v>0</v>
      </c>
      <c r="AK14" s="32">
        <v>0</v>
      </c>
      <c r="AL14" s="37" t="s">
        <v>648</v>
      </c>
      <c r="AM14" t="s">
        <v>19</v>
      </c>
      <c r="AN14" s="34">
        <v>1</v>
      </c>
      <c r="AX14"/>
      <c r="AY14"/>
    </row>
    <row r="15" spans="1:51" x14ac:dyDescent="0.25">
      <c r="A15" t="s">
        <v>517</v>
      </c>
      <c r="B15" t="s">
        <v>318</v>
      </c>
      <c r="C15" t="s">
        <v>467</v>
      </c>
      <c r="D15" t="s">
        <v>508</v>
      </c>
      <c r="E15" s="32">
        <v>42.011111111111113</v>
      </c>
      <c r="F15" s="32">
        <v>138.35277777777776</v>
      </c>
      <c r="G15" s="32">
        <v>0</v>
      </c>
      <c r="H15" s="37">
        <v>0</v>
      </c>
      <c r="I15" s="32">
        <v>126.41388888888889</v>
      </c>
      <c r="J15" s="32">
        <v>0</v>
      </c>
      <c r="K15" s="37">
        <v>0</v>
      </c>
      <c r="L15" s="32">
        <v>32.61944444444444</v>
      </c>
      <c r="M15" s="32">
        <v>0</v>
      </c>
      <c r="N15" s="37">
        <v>0</v>
      </c>
      <c r="O15" s="32">
        <v>26.194444444444443</v>
      </c>
      <c r="P15" s="32">
        <v>0</v>
      </c>
      <c r="Q15" s="37">
        <v>0</v>
      </c>
      <c r="R15" s="32">
        <v>1.4194444444444445</v>
      </c>
      <c r="S15" s="32">
        <v>0</v>
      </c>
      <c r="T15" s="37">
        <v>0</v>
      </c>
      <c r="U15" s="32">
        <v>5.0055555555555555</v>
      </c>
      <c r="V15" s="32">
        <v>0</v>
      </c>
      <c r="W15" s="37">
        <v>0</v>
      </c>
      <c r="X15" s="32">
        <v>18.005555555555556</v>
      </c>
      <c r="Y15" s="32">
        <v>0</v>
      </c>
      <c r="Z15" s="37">
        <v>0</v>
      </c>
      <c r="AA15" s="32">
        <v>5.5138888888888893</v>
      </c>
      <c r="AB15" s="32">
        <v>0</v>
      </c>
      <c r="AC15" s="37">
        <v>0</v>
      </c>
      <c r="AD15" s="32">
        <v>56.725000000000001</v>
      </c>
      <c r="AE15" s="32">
        <v>0</v>
      </c>
      <c r="AF15" s="37">
        <v>0</v>
      </c>
      <c r="AG15" s="32">
        <v>25.488888888888887</v>
      </c>
      <c r="AH15" s="32">
        <v>0</v>
      </c>
      <c r="AI15" s="37">
        <v>0</v>
      </c>
      <c r="AJ15" s="32">
        <v>0</v>
      </c>
      <c r="AK15" s="32">
        <v>0</v>
      </c>
      <c r="AL15" s="37" t="s">
        <v>648</v>
      </c>
      <c r="AM15" t="s">
        <v>116</v>
      </c>
      <c r="AN15" s="34">
        <v>1</v>
      </c>
      <c r="AX15"/>
      <c r="AY15"/>
    </row>
    <row r="16" spans="1:51" x14ac:dyDescent="0.25">
      <c r="A16" t="s">
        <v>517</v>
      </c>
      <c r="B16" t="s">
        <v>249</v>
      </c>
      <c r="C16" t="s">
        <v>448</v>
      </c>
      <c r="D16" t="s">
        <v>504</v>
      </c>
      <c r="E16" s="32">
        <v>62.388888888888886</v>
      </c>
      <c r="F16" s="32">
        <v>210.6611111111111</v>
      </c>
      <c r="G16" s="32">
        <v>3.25</v>
      </c>
      <c r="H16" s="37">
        <v>1.542762203644611E-2</v>
      </c>
      <c r="I16" s="32">
        <v>197.44444444444446</v>
      </c>
      <c r="J16" s="32">
        <v>3.25</v>
      </c>
      <c r="K16" s="37">
        <v>1.6460326392796848E-2</v>
      </c>
      <c r="L16" s="32">
        <v>41.008333333333333</v>
      </c>
      <c r="M16" s="32">
        <v>3.25</v>
      </c>
      <c r="N16" s="37">
        <v>7.9252184515342411E-2</v>
      </c>
      <c r="O16" s="32">
        <v>27.791666666666668</v>
      </c>
      <c r="P16" s="32">
        <v>3.25</v>
      </c>
      <c r="Q16" s="37">
        <v>0.1169415292353823</v>
      </c>
      <c r="R16" s="32">
        <v>8.4499999999999993</v>
      </c>
      <c r="S16" s="32">
        <v>0</v>
      </c>
      <c r="T16" s="37">
        <v>0</v>
      </c>
      <c r="U16" s="32">
        <v>4.7666666666666666</v>
      </c>
      <c r="V16" s="32">
        <v>0</v>
      </c>
      <c r="W16" s="37">
        <v>0</v>
      </c>
      <c r="X16" s="32">
        <v>50.261111111111113</v>
      </c>
      <c r="Y16" s="32">
        <v>0</v>
      </c>
      <c r="Z16" s="37">
        <v>0</v>
      </c>
      <c r="AA16" s="32">
        <v>0</v>
      </c>
      <c r="AB16" s="32">
        <v>0</v>
      </c>
      <c r="AC16" s="37" t="s">
        <v>648</v>
      </c>
      <c r="AD16" s="32">
        <v>119.39166666666667</v>
      </c>
      <c r="AE16" s="32">
        <v>0</v>
      </c>
      <c r="AF16" s="37">
        <v>0</v>
      </c>
      <c r="AG16" s="32">
        <v>0</v>
      </c>
      <c r="AH16" s="32">
        <v>0</v>
      </c>
      <c r="AI16" s="37" t="s">
        <v>648</v>
      </c>
      <c r="AJ16" s="32">
        <v>0</v>
      </c>
      <c r="AK16" s="32">
        <v>0</v>
      </c>
      <c r="AL16" s="37" t="s">
        <v>648</v>
      </c>
      <c r="AM16" t="s">
        <v>47</v>
      </c>
      <c r="AN16" s="34">
        <v>1</v>
      </c>
      <c r="AX16"/>
      <c r="AY16"/>
    </row>
    <row r="17" spans="1:51" x14ac:dyDescent="0.25">
      <c r="A17" t="s">
        <v>517</v>
      </c>
      <c r="B17" t="s">
        <v>214</v>
      </c>
      <c r="C17" t="s">
        <v>424</v>
      </c>
      <c r="D17" t="s">
        <v>506</v>
      </c>
      <c r="E17" s="32">
        <v>53.677777777777777</v>
      </c>
      <c r="F17" s="32">
        <v>152.10833333333332</v>
      </c>
      <c r="G17" s="32">
        <v>12.583333333333332</v>
      </c>
      <c r="H17" s="37">
        <v>8.272612721196515E-2</v>
      </c>
      <c r="I17" s="32">
        <v>138.31666666666666</v>
      </c>
      <c r="J17" s="32">
        <v>12.416666666666666</v>
      </c>
      <c r="K17" s="37">
        <v>8.9769851789372218E-2</v>
      </c>
      <c r="L17" s="32">
        <v>35.483333333333334</v>
      </c>
      <c r="M17" s="32">
        <v>12.583333333333332</v>
      </c>
      <c r="N17" s="37">
        <v>0.35462658525129165</v>
      </c>
      <c r="O17" s="32">
        <v>21.691666666666666</v>
      </c>
      <c r="P17" s="32">
        <v>12.416666666666666</v>
      </c>
      <c r="Q17" s="37">
        <v>0.57241644256626967</v>
      </c>
      <c r="R17" s="32">
        <v>7.4527777777777775</v>
      </c>
      <c r="S17" s="32">
        <v>0</v>
      </c>
      <c r="T17" s="37">
        <v>0</v>
      </c>
      <c r="U17" s="32">
        <v>6.3388888888888886</v>
      </c>
      <c r="V17" s="32">
        <v>0.16666666666666666</v>
      </c>
      <c r="W17" s="37">
        <v>2.6292725679228746E-2</v>
      </c>
      <c r="X17" s="32">
        <v>23.083333333333332</v>
      </c>
      <c r="Y17" s="32">
        <v>0</v>
      </c>
      <c r="Z17" s="37">
        <v>0</v>
      </c>
      <c r="AA17" s="32">
        <v>0</v>
      </c>
      <c r="AB17" s="32">
        <v>0</v>
      </c>
      <c r="AC17" s="37" t="s">
        <v>648</v>
      </c>
      <c r="AD17" s="32">
        <v>89.141666666666666</v>
      </c>
      <c r="AE17" s="32">
        <v>0</v>
      </c>
      <c r="AF17" s="37">
        <v>0</v>
      </c>
      <c r="AG17" s="32">
        <v>4.4000000000000004</v>
      </c>
      <c r="AH17" s="32">
        <v>0</v>
      </c>
      <c r="AI17" s="37">
        <v>0</v>
      </c>
      <c r="AJ17" s="32">
        <v>0</v>
      </c>
      <c r="AK17" s="32">
        <v>0</v>
      </c>
      <c r="AL17" s="37" t="s">
        <v>648</v>
      </c>
      <c r="AM17" t="s">
        <v>12</v>
      </c>
      <c r="AN17" s="34">
        <v>1</v>
      </c>
      <c r="AX17"/>
      <c r="AY17"/>
    </row>
    <row r="18" spans="1:51" x14ac:dyDescent="0.25">
      <c r="A18" t="s">
        <v>517</v>
      </c>
      <c r="B18" t="s">
        <v>298</v>
      </c>
      <c r="C18" t="s">
        <v>420</v>
      </c>
      <c r="D18" t="s">
        <v>503</v>
      </c>
      <c r="E18" s="32">
        <v>95.5</v>
      </c>
      <c r="F18" s="32">
        <v>309.2811111111111</v>
      </c>
      <c r="G18" s="32">
        <v>0</v>
      </c>
      <c r="H18" s="37">
        <v>0</v>
      </c>
      <c r="I18" s="32">
        <v>289.3172222222222</v>
      </c>
      <c r="J18" s="32">
        <v>0</v>
      </c>
      <c r="K18" s="37">
        <v>0</v>
      </c>
      <c r="L18" s="32">
        <v>45.408333333333339</v>
      </c>
      <c r="M18" s="32">
        <v>0</v>
      </c>
      <c r="N18" s="37">
        <v>0</v>
      </c>
      <c r="O18" s="32">
        <v>33.111111111111114</v>
      </c>
      <c r="P18" s="32">
        <v>0</v>
      </c>
      <c r="Q18" s="37">
        <v>0</v>
      </c>
      <c r="R18" s="32">
        <v>6.7972222222222225</v>
      </c>
      <c r="S18" s="32">
        <v>0</v>
      </c>
      <c r="T18" s="37">
        <v>0</v>
      </c>
      <c r="U18" s="32">
        <v>5.5</v>
      </c>
      <c r="V18" s="32">
        <v>0</v>
      </c>
      <c r="W18" s="37">
        <v>0</v>
      </c>
      <c r="X18" s="32">
        <v>78.791666666666671</v>
      </c>
      <c r="Y18" s="32">
        <v>0</v>
      </c>
      <c r="Z18" s="37">
        <v>0</v>
      </c>
      <c r="AA18" s="32">
        <v>7.666666666666667</v>
      </c>
      <c r="AB18" s="32">
        <v>0</v>
      </c>
      <c r="AC18" s="37">
        <v>0</v>
      </c>
      <c r="AD18" s="32">
        <v>173.5311111111111</v>
      </c>
      <c r="AE18" s="32">
        <v>0</v>
      </c>
      <c r="AF18" s="37">
        <v>0</v>
      </c>
      <c r="AG18" s="32">
        <v>3.8833333333333333</v>
      </c>
      <c r="AH18" s="32">
        <v>0</v>
      </c>
      <c r="AI18" s="37">
        <v>0</v>
      </c>
      <c r="AJ18" s="32">
        <v>0</v>
      </c>
      <c r="AK18" s="32">
        <v>0</v>
      </c>
      <c r="AL18" s="37" t="s">
        <v>648</v>
      </c>
      <c r="AM18" t="s">
        <v>96</v>
      </c>
      <c r="AN18" s="34">
        <v>1</v>
      </c>
      <c r="AX18"/>
      <c r="AY18"/>
    </row>
    <row r="19" spans="1:51" x14ac:dyDescent="0.25">
      <c r="A19" t="s">
        <v>517</v>
      </c>
      <c r="B19" t="s">
        <v>398</v>
      </c>
      <c r="C19" t="s">
        <v>502</v>
      </c>
      <c r="D19" t="s">
        <v>508</v>
      </c>
      <c r="E19" s="32">
        <v>83.677777777777777</v>
      </c>
      <c r="F19" s="32">
        <v>202.87777777777779</v>
      </c>
      <c r="G19" s="32">
        <v>0</v>
      </c>
      <c r="H19" s="37">
        <v>0</v>
      </c>
      <c r="I19" s="32">
        <v>190.48055555555555</v>
      </c>
      <c r="J19" s="32">
        <v>0</v>
      </c>
      <c r="K19" s="37">
        <v>0</v>
      </c>
      <c r="L19" s="32">
        <v>45.636111111111113</v>
      </c>
      <c r="M19" s="32">
        <v>0</v>
      </c>
      <c r="N19" s="37">
        <v>0</v>
      </c>
      <c r="O19" s="32">
        <v>38.31111111111111</v>
      </c>
      <c r="P19" s="32">
        <v>0</v>
      </c>
      <c r="Q19" s="37">
        <v>0</v>
      </c>
      <c r="R19" s="32">
        <v>4.3777777777777782</v>
      </c>
      <c r="S19" s="32">
        <v>0</v>
      </c>
      <c r="T19" s="37">
        <v>0</v>
      </c>
      <c r="U19" s="32">
        <v>2.9472222222222224</v>
      </c>
      <c r="V19" s="32">
        <v>0</v>
      </c>
      <c r="W19" s="37">
        <v>0</v>
      </c>
      <c r="X19" s="32">
        <v>33.81388888888889</v>
      </c>
      <c r="Y19" s="32">
        <v>0</v>
      </c>
      <c r="Z19" s="37">
        <v>0</v>
      </c>
      <c r="AA19" s="32">
        <v>5.072222222222222</v>
      </c>
      <c r="AB19" s="32">
        <v>0</v>
      </c>
      <c r="AC19" s="37">
        <v>0</v>
      </c>
      <c r="AD19" s="32">
        <v>107.15277777777777</v>
      </c>
      <c r="AE19" s="32">
        <v>0</v>
      </c>
      <c r="AF19" s="37">
        <v>0</v>
      </c>
      <c r="AG19" s="32">
        <v>11.202777777777778</v>
      </c>
      <c r="AH19" s="32">
        <v>0</v>
      </c>
      <c r="AI19" s="37">
        <v>0</v>
      </c>
      <c r="AJ19" s="32">
        <v>0</v>
      </c>
      <c r="AK19" s="32">
        <v>0</v>
      </c>
      <c r="AL19" s="37" t="s">
        <v>648</v>
      </c>
      <c r="AM19" t="s">
        <v>196</v>
      </c>
      <c r="AN19" s="34">
        <v>1</v>
      </c>
      <c r="AX19"/>
      <c r="AY19"/>
    </row>
    <row r="20" spans="1:51" x14ac:dyDescent="0.25">
      <c r="A20" t="s">
        <v>517</v>
      </c>
      <c r="B20" t="s">
        <v>237</v>
      </c>
      <c r="C20" t="s">
        <v>437</v>
      </c>
      <c r="D20" t="s">
        <v>509</v>
      </c>
      <c r="E20" s="32">
        <v>89.3</v>
      </c>
      <c r="F20" s="32">
        <v>280.10833333333335</v>
      </c>
      <c r="G20" s="32">
        <v>0</v>
      </c>
      <c r="H20" s="37">
        <v>0</v>
      </c>
      <c r="I20" s="32">
        <v>257.38333333333333</v>
      </c>
      <c r="J20" s="32">
        <v>0</v>
      </c>
      <c r="K20" s="37">
        <v>0</v>
      </c>
      <c r="L20" s="32">
        <v>41.375</v>
      </c>
      <c r="M20" s="32">
        <v>0</v>
      </c>
      <c r="N20" s="37">
        <v>0</v>
      </c>
      <c r="O20" s="32">
        <v>23.622222222222224</v>
      </c>
      <c r="P20" s="32">
        <v>0</v>
      </c>
      <c r="Q20" s="37">
        <v>0</v>
      </c>
      <c r="R20" s="32">
        <v>12.502777777777778</v>
      </c>
      <c r="S20" s="32">
        <v>0</v>
      </c>
      <c r="T20" s="37">
        <v>0</v>
      </c>
      <c r="U20" s="32">
        <v>5.25</v>
      </c>
      <c r="V20" s="32">
        <v>0</v>
      </c>
      <c r="W20" s="37">
        <v>0</v>
      </c>
      <c r="X20" s="32">
        <v>82.49444444444444</v>
      </c>
      <c r="Y20" s="32">
        <v>0</v>
      </c>
      <c r="Z20" s="37">
        <v>0</v>
      </c>
      <c r="AA20" s="32">
        <v>4.9722222222222223</v>
      </c>
      <c r="AB20" s="32">
        <v>0</v>
      </c>
      <c r="AC20" s="37">
        <v>0</v>
      </c>
      <c r="AD20" s="32">
        <v>151.26666666666668</v>
      </c>
      <c r="AE20" s="32">
        <v>0</v>
      </c>
      <c r="AF20" s="37">
        <v>0</v>
      </c>
      <c r="AG20" s="32">
        <v>0</v>
      </c>
      <c r="AH20" s="32">
        <v>0</v>
      </c>
      <c r="AI20" s="37" t="s">
        <v>648</v>
      </c>
      <c r="AJ20" s="32">
        <v>0</v>
      </c>
      <c r="AK20" s="32">
        <v>0</v>
      </c>
      <c r="AL20" s="37" t="s">
        <v>648</v>
      </c>
      <c r="AM20" t="s">
        <v>35</v>
      </c>
      <c r="AN20" s="34">
        <v>1</v>
      </c>
      <c r="AX20"/>
      <c r="AY20"/>
    </row>
    <row r="21" spans="1:51" x14ac:dyDescent="0.25">
      <c r="A21" t="s">
        <v>517</v>
      </c>
      <c r="B21" t="s">
        <v>374</v>
      </c>
      <c r="C21" t="s">
        <v>445</v>
      </c>
      <c r="D21" t="s">
        <v>505</v>
      </c>
      <c r="E21" s="32">
        <v>72.788888888888891</v>
      </c>
      <c r="F21" s="32">
        <v>226.31111111111113</v>
      </c>
      <c r="G21" s="32">
        <v>0</v>
      </c>
      <c r="H21" s="37">
        <v>0</v>
      </c>
      <c r="I21" s="32">
        <v>206.11944444444444</v>
      </c>
      <c r="J21" s="32">
        <v>0</v>
      </c>
      <c r="K21" s="37">
        <v>0</v>
      </c>
      <c r="L21" s="32">
        <v>41.469444444444449</v>
      </c>
      <c r="M21" s="32">
        <v>0</v>
      </c>
      <c r="N21" s="37">
        <v>0</v>
      </c>
      <c r="O21" s="32">
        <v>21.277777777777779</v>
      </c>
      <c r="P21" s="32">
        <v>0</v>
      </c>
      <c r="Q21" s="37">
        <v>0</v>
      </c>
      <c r="R21" s="32">
        <v>14.941666666666666</v>
      </c>
      <c r="S21" s="32">
        <v>0</v>
      </c>
      <c r="T21" s="37">
        <v>0</v>
      </c>
      <c r="U21" s="32">
        <v>5.25</v>
      </c>
      <c r="V21" s="32">
        <v>0</v>
      </c>
      <c r="W21" s="37">
        <v>0</v>
      </c>
      <c r="X21" s="32">
        <v>57.25</v>
      </c>
      <c r="Y21" s="32">
        <v>0</v>
      </c>
      <c r="Z21" s="37">
        <v>0</v>
      </c>
      <c r="AA21" s="32">
        <v>0</v>
      </c>
      <c r="AB21" s="32">
        <v>0</v>
      </c>
      <c r="AC21" s="37" t="s">
        <v>648</v>
      </c>
      <c r="AD21" s="32">
        <v>111.47499999999999</v>
      </c>
      <c r="AE21" s="32">
        <v>0</v>
      </c>
      <c r="AF21" s="37">
        <v>0</v>
      </c>
      <c r="AG21" s="32">
        <v>16.116666666666667</v>
      </c>
      <c r="AH21" s="32">
        <v>0</v>
      </c>
      <c r="AI21" s="37">
        <v>0</v>
      </c>
      <c r="AJ21" s="32">
        <v>0</v>
      </c>
      <c r="AK21" s="32">
        <v>0</v>
      </c>
      <c r="AL21" s="37" t="s">
        <v>648</v>
      </c>
      <c r="AM21" t="s">
        <v>172</v>
      </c>
      <c r="AN21" s="34">
        <v>1</v>
      </c>
      <c r="AX21"/>
      <c r="AY21"/>
    </row>
    <row r="22" spans="1:51" x14ac:dyDescent="0.25">
      <c r="A22" t="s">
        <v>517</v>
      </c>
      <c r="B22" t="s">
        <v>256</v>
      </c>
      <c r="C22" t="s">
        <v>453</v>
      </c>
      <c r="D22" t="s">
        <v>505</v>
      </c>
      <c r="E22" s="32">
        <v>202.4</v>
      </c>
      <c r="F22" s="32">
        <v>618.00122222222228</v>
      </c>
      <c r="G22" s="32">
        <v>7.0988888888888884</v>
      </c>
      <c r="H22" s="37">
        <v>1.1486852507123771E-2</v>
      </c>
      <c r="I22" s="32">
        <v>584.80711111111123</v>
      </c>
      <c r="J22" s="32">
        <v>7.0988888888888884</v>
      </c>
      <c r="K22" s="37">
        <v>1.2138855280677539E-2</v>
      </c>
      <c r="L22" s="32">
        <v>68.716666666666654</v>
      </c>
      <c r="M22" s="32">
        <v>2.8433333333333333</v>
      </c>
      <c r="N22" s="37">
        <v>4.1377637642493338E-2</v>
      </c>
      <c r="O22" s="32">
        <v>41.556444444444438</v>
      </c>
      <c r="P22" s="32">
        <v>2.8433333333333333</v>
      </c>
      <c r="Q22" s="37">
        <v>6.8420996342324236E-2</v>
      </c>
      <c r="R22" s="32">
        <v>22.449111111111108</v>
      </c>
      <c r="S22" s="32">
        <v>0</v>
      </c>
      <c r="T22" s="37">
        <v>0</v>
      </c>
      <c r="U22" s="32">
        <v>4.7111111111111112</v>
      </c>
      <c r="V22" s="32">
        <v>0</v>
      </c>
      <c r="W22" s="37">
        <v>0</v>
      </c>
      <c r="X22" s="32">
        <v>151.21011111111108</v>
      </c>
      <c r="Y22" s="32">
        <v>0</v>
      </c>
      <c r="Z22" s="37">
        <v>0</v>
      </c>
      <c r="AA22" s="32">
        <v>6.033888888888888</v>
      </c>
      <c r="AB22" s="32">
        <v>0</v>
      </c>
      <c r="AC22" s="37">
        <v>0</v>
      </c>
      <c r="AD22" s="32">
        <v>383.05188888888904</v>
      </c>
      <c r="AE22" s="32">
        <v>4.2555555555555555</v>
      </c>
      <c r="AF22" s="37">
        <v>1.1109605980274788E-2</v>
      </c>
      <c r="AG22" s="32">
        <v>8.9886666666666688</v>
      </c>
      <c r="AH22" s="32">
        <v>0</v>
      </c>
      <c r="AI22" s="37">
        <v>0</v>
      </c>
      <c r="AJ22" s="32">
        <v>0</v>
      </c>
      <c r="AK22" s="32">
        <v>0</v>
      </c>
      <c r="AL22" s="37" t="s">
        <v>648</v>
      </c>
      <c r="AM22" t="s">
        <v>54</v>
      </c>
      <c r="AN22" s="34">
        <v>1</v>
      </c>
      <c r="AX22"/>
      <c r="AY22"/>
    </row>
    <row r="23" spans="1:51" x14ac:dyDescent="0.25">
      <c r="A23" t="s">
        <v>517</v>
      </c>
      <c r="B23" t="s">
        <v>328</v>
      </c>
      <c r="C23" t="s">
        <v>450</v>
      </c>
      <c r="D23" t="s">
        <v>504</v>
      </c>
      <c r="E23" s="32">
        <v>62.222222222222221</v>
      </c>
      <c r="F23" s="32">
        <v>222.98444444444442</v>
      </c>
      <c r="G23" s="32">
        <v>9.68</v>
      </c>
      <c r="H23" s="37">
        <v>4.3411099927249536E-2</v>
      </c>
      <c r="I23" s="32">
        <v>177.07555555555552</v>
      </c>
      <c r="J23" s="32">
        <v>9.68</v>
      </c>
      <c r="K23" s="37">
        <v>5.4665930425179469E-2</v>
      </c>
      <c r="L23" s="32">
        <v>61.602222222222224</v>
      </c>
      <c r="M23" s="32">
        <v>0</v>
      </c>
      <c r="N23" s="37">
        <v>0</v>
      </c>
      <c r="O23" s="32">
        <v>15.693333333333335</v>
      </c>
      <c r="P23" s="32">
        <v>0</v>
      </c>
      <c r="Q23" s="37">
        <v>0</v>
      </c>
      <c r="R23" s="32">
        <v>40.575555555555553</v>
      </c>
      <c r="S23" s="32">
        <v>0</v>
      </c>
      <c r="T23" s="37">
        <v>0</v>
      </c>
      <c r="U23" s="32">
        <v>5.333333333333333</v>
      </c>
      <c r="V23" s="32">
        <v>0</v>
      </c>
      <c r="W23" s="37">
        <v>0</v>
      </c>
      <c r="X23" s="32">
        <v>35.838888888888881</v>
      </c>
      <c r="Y23" s="32">
        <v>0</v>
      </c>
      <c r="Z23" s="37">
        <v>0</v>
      </c>
      <c r="AA23" s="32">
        <v>0</v>
      </c>
      <c r="AB23" s="32">
        <v>0</v>
      </c>
      <c r="AC23" s="37" t="s">
        <v>648</v>
      </c>
      <c r="AD23" s="32">
        <v>125.54333333333331</v>
      </c>
      <c r="AE23" s="32">
        <v>9.68</v>
      </c>
      <c r="AF23" s="37">
        <v>7.7104850914690826E-2</v>
      </c>
      <c r="AG23" s="32">
        <v>0</v>
      </c>
      <c r="AH23" s="32">
        <v>0</v>
      </c>
      <c r="AI23" s="37" t="s">
        <v>648</v>
      </c>
      <c r="AJ23" s="32">
        <v>0</v>
      </c>
      <c r="AK23" s="32">
        <v>0</v>
      </c>
      <c r="AL23" s="37" t="s">
        <v>648</v>
      </c>
      <c r="AM23" t="s">
        <v>126</v>
      </c>
      <c r="AN23" s="34">
        <v>1</v>
      </c>
      <c r="AX23"/>
      <c r="AY23"/>
    </row>
    <row r="24" spans="1:51" x14ac:dyDescent="0.25">
      <c r="A24" t="s">
        <v>517</v>
      </c>
      <c r="B24" t="s">
        <v>311</v>
      </c>
      <c r="C24" t="s">
        <v>422</v>
      </c>
      <c r="D24" t="s">
        <v>503</v>
      </c>
      <c r="E24" s="32">
        <v>104.67777777777778</v>
      </c>
      <c r="F24" s="32">
        <v>339.12555555555559</v>
      </c>
      <c r="G24" s="32">
        <v>21.792222222222222</v>
      </c>
      <c r="H24" s="37">
        <v>6.426004134817323E-2</v>
      </c>
      <c r="I24" s="32">
        <v>309.97555555555556</v>
      </c>
      <c r="J24" s="32">
        <v>20.059999999999999</v>
      </c>
      <c r="K24" s="37">
        <v>6.4714780376947278E-2</v>
      </c>
      <c r="L24" s="32">
        <v>55.774444444444434</v>
      </c>
      <c r="M24" s="32">
        <v>13.621111111111112</v>
      </c>
      <c r="N24" s="37">
        <v>0.24421778193915977</v>
      </c>
      <c r="O24" s="32">
        <v>27.227777777777767</v>
      </c>
      <c r="P24" s="32">
        <v>11.888888888888889</v>
      </c>
      <c r="Q24" s="37">
        <v>0.4366455825341769</v>
      </c>
      <c r="R24" s="32">
        <v>23.924444444444447</v>
      </c>
      <c r="S24" s="32">
        <v>1.7322222222222223</v>
      </c>
      <c r="T24" s="37">
        <v>7.2403864016347755E-2</v>
      </c>
      <c r="U24" s="32">
        <v>4.6222222222222218</v>
      </c>
      <c r="V24" s="32">
        <v>0</v>
      </c>
      <c r="W24" s="37">
        <v>0</v>
      </c>
      <c r="X24" s="32">
        <v>97.538888888888891</v>
      </c>
      <c r="Y24" s="32">
        <v>6.8122222222222213</v>
      </c>
      <c r="Z24" s="37">
        <v>6.9841089024320777E-2</v>
      </c>
      <c r="AA24" s="32">
        <v>0.60333333333333328</v>
      </c>
      <c r="AB24" s="32">
        <v>0</v>
      </c>
      <c r="AC24" s="37">
        <v>0</v>
      </c>
      <c r="AD24" s="32">
        <v>185.20888888888891</v>
      </c>
      <c r="AE24" s="32">
        <v>1.3588888888888888</v>
      </c>
      <c r="AF24" s="37">
        <v>7.3370608562104041E-3</v>
      </c>
      <c r="AG24" s="32">
        <v>0</v>
      </c>
      <c r="AH24" s="32">
        <v>0</v>
      </c>
      <c r="AI24" s="37" t="s">
        <v>648</v>
      </c>
      <c r="AJ24" s="32">
        <v>0</v>
      </c>
      <c r="AK24" s="32">
        <v>0</v>
      </c>
      <c r="AL24" s="37" t="s">
        <v>648</v>
      </c>
      <c r="AM24" t="s">
        <v>109</v>
      </c>
      <c r="AN24" s="34">
        <v>1</v>
      </c>
      <c r="AX24"/>
      <c r="AY24"/>
    </row>
    <row r="25" spans="1:51" x14ac:dyDescent="0.25">
      <c r="A25" t="s">
        <v>517</v>
      </c>
      <c r="B25" t="s">
        <v>386</v>
      </c>
      <c r="C25" t="s">
        <v>430</v>
      </c>
      <c r="D25" t="s">
        <v>505</v>
      </c>
      <c r="E25" s="32">
        <v>83.511111111111106</v>
      </c>
      <c r="F25" s="32">
        <v>272.61088888888889</v>
      </c>
      <c r="G25" s="32">
        <v>2.9861111111111112</v>
      </c>
      <c r="H25" s="37">
        <v>1.0953748484816372E-2</v>
      </c>
      <c r="I25" s="32">
        <v>258.28311111111111</v>
      </c>
      <c r="J25" s="32">
        <v>2.9861111111111112</v>
      </c>
      <c r="K25" s="37">
        <v>1.1561387418113113E-2</v>
      </c>
      <c r="L25" s="32">
        <v>33.55811111111111</v>
      </c>
      <c r="M25" s="32">
        <v>2.4916666666666667</v>
      </c>
      <c r="N25" s="37">
        <v>7.4249312138479517E-2</v>
      </c>
      <c r="O25" s="32">
        <v>24.135888888888889</v>
      </c>
      <c r="P25" s="32">
        <v>2.4916666666666667</v>
      </c>
      <c r="Q25" s="37">
        <v>0.10323492447853128</v>
      </c>
      <c r="R25" s="32">
        <v>5.177777777777778</v>
      </c>
      <c r="S25" s="32">
        <v>0</v>
      </c>
      <c r="T25" s="37">
        <v>0</v>
      </c>
      <c r="U25" s="32">
        <v>4.2444444444444445</v>
      </c>
      <c r="V25" s="32">
        <v>0</v>
      </c>
      <c r="W25" s="37">
        <v>0</v>
      </c>
      <c r="X25" s="32">
        <v>65.697222222222223</v>
      </c>
      <c r="Y25" s="32">
        <v>0.49444444444444446</v>
      </c>
      <c r="Z25" s="37">
        <v>7.5261088326075013E-3</v>
      </c>
      <c r="AA25" s="32">
        <v>4.9055555555555559</v>
      </c>
      <c r="AB25" s="32">
        <v>0</v>
      </c>
      <c r="AC25" s="37">
        <v>0</v>
      </c>
      <c r="AD25" s="32">
        <v>168.45</v>
      </c>
      <c r="AE25" s="32">
        <v>0</v>
      </c>
      <c r="AF25" s="37">
        <v>0</v>
      </c>
      <c r="AG25" s="32">
        <v>0</v>
      </c>
      <c r="AH25" s="32">
        <v>0</v>
      </c>
      <c r="AI25" s="37" t="s">
        <v>648</v>
      </c>
      <c r="AJ25" s="32">
        <v>0</v>
      </c>
      <c r="AK25" s="32">
        <v>0</v>
      </c>
      <c r="AL25" s="37" t="s">
        <v>648</v>
      </c>
      <c r="AM25" t="s">
        <v>184</v>
      </c>
      <c r="AN25" s="34">
        <v>1</v>
      </c>
      <c r="AX25"/>
      <c r="AY25"/>
    </row>
    <row r="26" spans="1:51" x14ac:dyDescent="0.25">
      <c r="A26" t="s">
        <v>517</v>
      </c>
      <c r="B26" t="s">
        <v>277</v>
      </c>
      <c r="C26" t="s">
        <v>465</v>
      </c>
      <c r="D26" t="s">
        <v>506</v>
      </c>
      <c r="E26" s="32">
        <v>143.67777777777778</v>
      </c>
      <c r="F26" s="32">
        <v>415.95900000000006</v>
      </c>
      <c r="G26" s="32">
        <v>39.706000000000017</v>
      </c>
      <c r="H26" s="37">
        <v>9.5456523359273418E-2</v>
      </c>
      <c r="I26" s="32">
        <v>361.60388888888895</v>
      </c>
      <c r="J26" s="32">
        <v>34.28422222222224</v>
      </c>
      <c r="K26" s="37">
        <v>9.4811541788359613E-2</v>
      </c>
      <c r="L26" s="32">
        <v>49.227333333333334</v>
      </c>
      <c r="M26" s="32">
        <v>5.4217777777777778</v>
      </c>
      <c r="N26" s="37">
        <v>0.11013754779413425</v>
      </c>
      <c r="O26" s="32">
        <v>4.4444444444444446E-2</v>
      </c>
      <c r="P26" s="32">
        <v>0</v>
      </c>
      <c r="Q26" s="37">
        <v>0</v>
      </c>
      <c r="R26" s="32">
        <v>43.216222222222221</v>
      </c>
      <c r="S26" s="32">
        <v>5.4217777777777778</v>
      </c>
      <c r="T26" s="37">
        <v>0.12545700431422357</v>
      </c>
      <c r="U26" s="32">
        <v>5.9666666666666668</v>
      </c>
      <c r="V26" s="32">
        <v>0</v>
      </c>
      <c r="W26" s="37">
        <v>0</v>
      </c>
      <c r="X26" s="32">
        <v>127.26699999999995</v>
      </c>
      <c r="Y26" s="32">
        <v>25.100333333333346</v>
      </c>
      <c r="Z26" s="37">
        <v>0.19722577992200141</v>
      </c>
      <c r="AA26" s="32">
        <v>5.1722222222222225</v>
      </c>
      <c r="AB26" s="32">
        <v>0</v>
      </c>
      <c r="AC26" s="37">
        <v>0</v>
      </c>
      <c r="AD26" s="32">
        <v>234.29244444444456</v>
      </c>
      <c r="AE26" s="32">
        <v>9.183888888888891</v>
      </c>
      <c r="AF26" s="37">
        <v>3.9198399720766816E-2</v>
      </c>
      <c r="AG26" s="32">
        <v>0</v>
      </c>
      <c r="AH26" s="32">
        <v>0</v>
      </c>
      <c r="AI26" s="37" t="s">
        <v>648</v>
      </c>
      <c r="AJ26" s="32">
        <v>0</v>
      </c>
      <c r="AK26" s="32">
        <v>0</v>
      </c>
      <c r="AL26" s="37" t="s">
        <v>648</v>
      </c>
      <c r="AM26" t="s">
        <v>75</v>
      </c>
      <c r="AN26" s="34">
        <v>1</v>
      </c>
      <c r="AX26"/>
      <c r="AY26"/>
    </row>
    <row r="27" spans="1:51" x14ac:dyDescent="0.25">
      <c r="A27" t="s">
        <v>517</v>
      </c>
      <c r="B27" t="s">
        <v>292</v>
      </c>
      <c r="C27" t="s">
        <v>438</v>
      </c>
      <c r="D27" t="s">
        <v>504</v>
      </c>
      <c r="E27" s="32">
        <v>239.78888888888889</v>
      </c>
      <c r="F27" s="32">
        <v>791.54499999999985</v>
      </c>
      <c r="G27" s="32">
        <v>88.667222222222222</v>
      </c>
      <c r="H27" s="37">
        <v>0.11201791713954638</v>
      </c>
      <c r="I27" s="32">
        <v>694.54222222222211</v>
      </c>
      <c r="J27" s="32">
        <v>86.933888888888887</v>
      </c>
      <c r="K27" s="37">
        <v>0.12516717646155423</v>
      </c>
      <c r="L27" s="32">
        <v>105.90444444444444</v>
      </c>
      <c r="M27" s="32">
        <v>5.0155555555555553</v>
      </c>
      <c r="N27" s="37">
        <v>4.7359254674024805E-2</v>
      </c>
      <c r="O27" s="32">
        <v>18.354444444444443</v>
      </c>
      <c r="P27" s="32">
        <v>3.2822222222222219</v>
      </c>
      <c r="Q27" s="37">
        <v>0.17882438404261758</v>
      </c>
      <c r="R27" s="32">
        <v>82.55</v>
      </c>
      <c r="S27" s="32">
        <v>1.7333333333333334</v>
      </c>
      <c r="T27" s="37">
        <v>2.0997375328083989E-2</v>
      </c>
      <c r="U27" s="32">
        <v>5</v>
      </c>
      <c r="V27" s="32">
        <v>0</v>
      </c>
      <c r="W27" s="37">
        <v>0</v>
      </c>
      <c r="X27" s="32">
        <v>196.63488888888884</v>
      </c>
      <c r="Y27" s="32">
        <v>33.457111111111118</v>
      </c>
      <c r="Z27" s="37">
        <v>0.17014839685960564</v>
      </c>
      <c r="AA27" s="32">
        <v>9.4527777777777775</v>
      </c>
      <c r="AB27" s="32">
        <v>0</v>
      </c>
      <c r="AC27" s="37">
        <v>0</v>
      </c>
      <c r="AD27" s="32">
        <v>479.55288888888884</v>
      </c>
      <c r="AE27" s="32">
        <v>50.194555555555546</v>
      </c>
      <c r="AF27" s="37">
        <v>0.10466948843089025</v>
      </c>
      <c r="AG27" s="32">
        <v>0</v>
      </c>
      <c r="AH27" s="32">
        <v>0</v>
      </c>
      <c r="AI27" s="37" t="s">
        <v>648</v>
      </c>
      <c r="AJ27" s="32">
        <v>0</v>
      </c>
      <c r="AK27" s="32">
        <v>0</v>
      </c>
      <c r="AL27" s="37" t="s">
        <v>648</v>
      </c>
      <c r="AM27" t="s">
        <v>90</v>
      </c>
      <c r="AN27" s="34">
        <v>1</v>
      </c>
      <c r="AX27"/>
      <c r="AY27"/>
    </row>
    <row r="28" spans="1:51" x14ac:dyDescent="0.25">
      <c r="A28" t="s">
        <v>517</v>
      </c>
      <c r="B28" t="s">
        <v>363</v>
      </c>
      <c r="C28" t="s">
        <v>412</v>
      </c>
      <c r="D28" t="s">
        <v>503</v>
      </c>
      <c r="E28" s="32">
        <v>125.6</v>
      </c>
      <c r="F28" s="32">
        <v>434.69444444444446</v>
      </c>
      <c r="G28" s="32">
        <v>14.358333333333334</v>
      </c>
      <c r="H28" s="37">
        <v>3.303086459198671E-2</v>
      </c>
      <c r="I28" s="32">
        <v>407.2</v>
      </c>
      <c r="J28" s="32">
        <v>14.358333333333334</v>
      </c>
      <c r="K28" s="37">
        <v>3.5261132940406031E-2</v>
      </c>
      <c r="L28" s="32">
        <v>81.363888888888866</v>
      </c>
      <c r="M28" s="32">
        <v>1.9166666666666667</v>
      </c>
      <c r="N28" s="37">
        <v>2.3556723908367765E-2</v>
      </c>
      <c r="O28" s="32">
        <v>63.074999999999989</v>
      </c>
      <c r="P28" s="32">
        <v>1.9166666666666667</v>
      </c>
      <c r="Q28" s="37">
        <v>3.0387105297925758E-2</v>
      </c>
      <c r="R28" s="32">
        <v>12.955555555555556</v>
      </c>
      <c r="S28" s="32">
        <v>0</v>
      </c>
      <c r="T28" s="37">
        <v>0</v>
      </c>
      <c r="U28" s="32">
        <v>5.333333333333333</v>
      </c>
      <c r="V28" s="32">
        <v>0</v>
      </c>
      <c r="W28" s="37">
        <v>0</v>
      </c>
      <c r="X28" s="32">
        <v>88.538888888888891</v>
      </c>
      <c r="Y28" s="32">
        <v>6.916666666666667</v>
      </c>
      <c r="Z28" s="37">
        <v>7.8120097885423859E-2</v>
      </c>
      <c r="AA28" s="32">
        <v>9.2055555555555557</v>
      </c>
      <c r="AB28" s="32">
        <v>0</v>
      </c>
      <c r="AC28" s="37">
        <v>0</v>
      </c>
      <c r="AD28" s="32">
        <v>255.58611111111111</v>
      </c>
      <c r="AE28" s="32">
        <v>5.5250000000000004</v>
      </c>
      <c r="AF28" s="37">
        <v>2.1616980578409106E-2</v>
      </c>
      <c r="AG28" s="32">
        <v>0</v>
      </c>
      <c r="AH28" s="32">
        <v>0</v>
      </c>
      <c r="AI28" s="37" t="s">
        <v>648</v>
      </c>
      <c r="AJ28" s="32">
        <v>0</v>
      </c>
      <c r="AK28" s="32">
        <v>0</v>
      </c>
      <c r="AL28" s="37" t="s">
        <v>648</v>
      </c>
      <c r="AM28" t="s">
        <v>161</v>
      </c>
      <c r="AN28" s="34">
        <v>1</v>
      </c>
      <c r="AX28"/>
      <c r="AY28"/>
    </row>
    <row r="29" spans="1:51" x14ac:dyDescent="0.25">
      <c r="A29" t="s">
        <v>517</v>
      </c>
      <c r="B29" t="s">
        <v>397</v>
      </c>
      <c r="C29" t="s">
        <v>467</v>
      </c>
      <c r="D29" t="s">
        <v>508</v>
      </c>
      <c r="E29" s="32">
        <v>33.344444444444441</v>
      </c>
      <c r="F29" s="32">
        <v>176.95933333333335</v>
      </c>
      <c r="G29" s="32">
        <v>4.541666666666667</v>
      </c>
      <c r="H29" s="37">
        <v>2.5665030383628631E-2</v>
      </c>
      <c r="I29" s="32">
        <v>159.45933333333335</v>
      </c>
      <c r="J29" s="32">
        <v>4.541666666666667</v>
      </c>
      <c r="K29" s="37">
        <v>2.8481660945946511E-2</v>
      </c>
      <c r="L29" s="32">
        <v>63.075000000000003</v>
      </c>
      <c r="M29" s="32">
        <v>0</v>
      </c>
      <c r="N29" s="37">
        <v>0</v>
      </c>
      <c r="O29" s="32">
        <v>45.575000000000003</v>
      </c>
      <c r="P29" s="32">
        <v>0</v>
      </c>
      <c r="Q29" s="37">
        <v>0</v>
      </c>
      <c r="R29" s="32">
        <v>10.402777777777779</v>
      </c>
      <c r="S29" s="32">
        <v>0</v>
      </c>
      <c r="T29" s="37">
        <v>0</v>
      </c>
      <c r="U29" s="32">
        <v>7.0972222222222223</v>
      </c>
      <c r="V29" s="32">
        <v>0</v>
      </c>
      <c r="W29" s="37">
        <v>0</v>
      </c>
      <c r="X29" s="32">
        <v>21.338888888888889</v>
      </c>
      <c r="Y29" s="32">
        <v>4.541666666666667</v>
      </c>
      <c r="Z29" s="37">
        <v>0.21283519916688365</v>
      </c>
      <c r="AA29" s="32">
        <v>0</v>
      </c>
      <c r="AB29" s="32">
        <v>0</v>
      </c>
      <c r="AC29" s="37" t="s">
        <v>648</v>
      </c>
      <c r="AD29" s="32">
        <v>92.545444444444442</v>
      </c>
      <c r="AE29" s="32">
        <v>0</v>
      </c>
      <c r="AF29" s="37">
        <v>0</v>
      </c>
      <c r="AG29" s="32">
        <v>0</v>
      </c>
      <c r="AH29" s="32">
        <v>0</v>
      </c>
      <c r="AI29" s="37" t="s">
        <v>648</v>
      </c>
      <c r="AJ29" s="32">
        <v>0</v>
      </c>
      <c r="AK29" s="32">
        <v>0</v>
      </c>
      <c r="AL29" s="37" t="s">
        <v>648</v>
      </c>
      <c r="AM29" t="s">
        <v>195</v>
      </c>
      <c r="AN29" s="34">
        <v>1</v>
      </c>
      <c r="AX29"/>
      <c r="AY29"/>
    </row>
    <row r="30" spans="1:51" x14ac:dyDescent="0.25">
      <c r="A30" t="s">
        <v>517</v>
      </c>
      <c r="B30" t="s">
        <v>212</v>
      </c>
      <c r="C30" t="s">
        <v>407</v>
      </c>
      <c r="D30" t="s">
        <v>504</v>
      </c>
      <c r="E30" s="32">
        <v>156.83333333333334</v>
      </c>
      <c r="F30" s="32">
        <v>529.67533333333336</v>
      </c>
      <c r="G30" s="32">
        <v>19.987222222222218</v>
      </c>
      <c r="H30" s="37">
        <v>3.7734855607565045E-2</v>
      </c>
      <c r="I30" s="32">
        <v>483.3487777777778</v>
      </c>
      <c r="J30" s="32">
        <v>19.987222222222218</v>
      </c>
      <c r="K30" s="37">
        <v>4.13515522147683E-2</v>
      </c>
      <c r="L30" s="32">
        <v>68.425777777777753</v>
      </c>
      <c r="M30" s="32">
        <v>0</v>
      </c>
      <c r="N30" s="37">
        <v>0</v>
      </c>
      <c r="O30" s="32">
        <v>22.099222222222224</v>
      </c>
      <c r="P30" s="32">
        <v>0</v>
      </c>
      <c r="Q30" s="37">
        <v>0</v>
      </c>
      <c r="R30" s="32">
        <v>40.770999999999979</v>
      </c>
      <c r="S30" s="32">
        <v>0</v>
      </c>
      <c r="T30" s="37">
        <v>0</v>
      </c>
      <c r="U30" s="32">
        <v>5.5555555555555554</v>
      </c>
      <c r="V30" s="32">
        <v>0</v>
      </c>
      <c r="W30" s="37">
        <v>0</v>
      </c>
      <c r="X30" s="32">
        <v>136.29111111111109</v>
      </c>
      <c r="Y30" s="32">
        <v>19.987222222222218</v>
      </c>
      <c r="Z30" s="37">
        <v>0.14665095954737409</v>
      </c>
      <c r="AA30" s="32">
        <v>0</v>
      </c>
      <c r="AB30" s="32">
        <v>0</v>
      </c>
      <c r="AC30" s="37" t="s">
        <v>648</v>
      </c>
      <c r="AD30" s="32">
        <v>324.95844444444447</v>
      </c>
      <c r="AE30" s="32">
        <v>0</v>
      </c>
      <c r="AF30" s="37">
        <v>0</v>
      </c>
      <c r="AG30" s="32">
        <v>0</v>
      </c>
      <c r="AH30" s="32">
        <v>0</v>
      </c>
      <c r="AI30" s="37" t="s">
        <v>648</v>
      </c>
      <c r="AJ30" s="32">
        <v>0</v>
      </c>
      <c r="AK30" s="32">
        <v>0</v>
      </c>
      <c r="AL30" s="37" t="s">
        <v>648</v>
      </c>
      <c r="AM30" t="s">
        <v>10</v>
      </c>
      <c r="AN30" s="34">
        <v>1</v>
      </c>
      <c r="AX30"/>
      <c r="AY30"/>
    </row>
    <row r="31" spans="1:51" x14ac:dyDescent="0.25">
      <c r="A31" t="s">
        <v>517</v>
      </c>
      <c r="B31" t="s">
        <v>268</v>
      </c>
      <c r="C31" t="s">
        <v>461</v>
      </c>
      <c r="D31" t="s">
        <v>504</v>
      </c>
      <c r="E31" s="32">
        <v>99.266666666666666</v>
      </c>
      <c r="F31" s="32">
        <v>356.26455555555549</v>
      </c>
      <c r="G31" s="32">
        <v>21.261777777777777</v>
      </c>
      <c r="H31" s="37">
        <v>5.9679744858767571E-2</v>
      </c>
      <c r="I31" s="32">
        <v>337.14233333333328</v>
      </c>
      <c r="J31" s="32">
        <v>21.261777777777777</v>
      </c>
      <c r="K31" s="37">
        <v>6.3064693085445947E-2</v>
      </c>
      <c r="L31" s="32">
        <v>77.180555555555543</v>
      </c>
      <c r="M31" s="32">
        <v>0</v>
      </c>
      <c r="N31" s="37">
        <v>0</v>
      </c>
      <c r="O31" s="32">
        <v>58.05833333333333</v>
      </c>
      <c r="P31" s="32">
        <v>0</v>
      </c>
      <c r="Q31" s="37">
        <v>0</v>
      </c>
      <c r="R31" s="32">
        <v>14.28888888888889</v>
      </c>
      <c r="S31" s="32">
        <v>0</v>
      </c>
      <c r="T31" s="37">
        <v>0</v>
      </c>
      <c r="U31" s="32">
        <v>4.833333333333333</v>
      </c>
      <c r="V31" s="32">
        <v>0</v>
      </c>
      <c r="W31" s="37">
        <v>0</v>
      </c>
      <c r="X31" s="32">
        <v>51.352222222222217</v>
      </c>
      <c r="Y31" s="32">
        <v>5.7077777777777783</v>
      </c>
      <c r="Z31" s="37">
        <v>0.11114957699547788</v>
      </c>
      <c r="AA31" s="32">
        <v>0</v>
      </c>
      <c r="AB31" s="32">
        <v>0</v>
      </c>
      <c r="AC31" s="37" t="s">
        <v>648</v>
      </c>
      <c r="AD31" s="32">
        <v>227.27344444444441</v>
      </c>
      <c r="AE31" s="32">
        <v>15.095666666666668</v>
      </c>
      <c r="AF31" s="37">
        <v>6.6420723739049545E-2</v>
      </c>
      <c r="AG31" s="32">
        <v>0.45833333333333331</v>
      </c>
      <c r="AH31" s="32">
        <v>0.45833333333333331</v>
      </c>
      <c r="AI31" s="37">
        <v>1</v>
      </c>
      <c r="AJ31" s="32">
        <v>0</v>
      </c>
      <c r="AK31" s="32">
        <v>0</v>
      </c>
      <c r="AL31" s="37" t="s">
        <v>648</v>
      </c>
      <c r="AM31" t="s">
        <v>66</v>
      </c>
      <c r="AN31" s="34">
        <v>1</v>
      </c>
      <c r="AX31"/>
      <c r="AY31"/>
    </row>
    <row r="32" spans="1:51" x14ac:dyDescent="0.25">
      <c r="A32" t="s">
        <v>517</v>
      </c>
      <c r="B32" t="s">
        <v>315</v>
      </c>
      <c r="C32" t="s">
        <v>432</v>
      </c>
      <c r="D32" t="s">
        <v>508</v>
      </c>
      <c r="E32" s="32">
        <v>115.5</v>
      </c>
      <c r="F32" s="32">
        <v>355.44700000000006</v>
      </c>
      <c r="G32" s="32">
        <v>65.49977777777778</v>
      </c>
      <c r="H32" s="37">
        <v>0.18427438627355913</v>
      </c>
      <c r="I32" s="32">
        <v>318.68033333333341</v>
      </c>
      <c r="J32" s="32">
        <v>65.49977777777778</v>
      </c>
      <c r="K32" s="37">
        <v>0.20553442094359267</v>
      </c>
      <c r="L32" s="32">
        <v>49.111111111111114</v>
      </c>
      <c r="M32" s="32">
        <v>0.45</v>
      </c>
      <c r="N32" s="37">
        <v>9.1628959276018104E-3</v>
      </c>
      <c r="O32" s="32">
        <v>12.344444444444445</v>
      </c>
      <c r="P32" s="32">
        <v>0.45</v>
      </c>
      <c r="Q32" s="37">
        <v>3.6453645364536456E-2</v>
      </c>
      <c r="R32" s="32">
        <v>32.072222222222223</v>
      </c>
      <c r="S32" s="32">
        <v>0</v>
      </c>
      <c r="T32" s="37">
        <v>0</v>
      </c>
      <c r="U32" s="32">
        <v>4.6944444444444446</v>
      </c>
      <c r="V32" s="32">
        <v>0</v>
      </c>
      <c r="W32" s="37">
        <v>0</v>
      </c>
      <c r="X32" s="32">
        <v>92.950666666666663</v>
      </c>
      <c r="Y32" s="32">
        <v>34.597888888888896</v>
      </c>
      <c r="Z32" s="37">
        <v>0.37221775948053698</v>
      </c>
      <c r="AA32" s="32">
        <v>0</v>
      </c>
      <c r="AB32" s="32">
        <v>0</v>
      </c>
      <c r="AC32" s="37" t="s">
        <v>648</v>
      </c>
      <c r="AD32" s="32">
        <v>213.3852222222223</v>
      </c>
      <c r="AE32" s="32">
        <v>30.451888888888888</v>
      </c>
      <c r="AF32" s="37">
        <v>0.14270851829268605</v>
      </c>
      <c r="AG32" s="32">
        <v>0</v>
      </c>
      <c r="AH32" s="32">
        <v>0</v>
      </c>
      <c r="AI32" s="37" t="s">
        <v>648</v>
      </c>
      <c r="AJ32" s="32">
        <v>0</v>
      </c>
      <c r="AK32" s="32">
        <v>0</v>
      </c>
      <c r="AL32" s="37" t="s">
        <v>648</v>
      </c>
      <c r="AM32" t="s">
        <v>113</v>
      </c>
      <c r="AN32" s="34">
        <v>1</v>
      </c>
      <c r="AX32"/>
      <c r="AY32"/>
    </row>
    <row r="33" spans="1:51" x14ac:dyDescent="0.25">
      <c r="A33" t="s">
        <v>517</v>
      </c>
      <c r="B33" t="s">
        <v>366</v>
      </c>
      <c r="C33" t="s">
        <v>458</v>
      </c>
      <c r="D33" t="s">
        <v>505</v>
      </c>
      <c r="E33" s="32">
        <v>113.64444444444445</v>
      </c>
      <c r="F33" s="32">
        <v>330.35833333333335</v>
      </c>
      <c r="G33" s="32">
        <v>0</v>
      </c>
      <c r="H33" s="37">
        <v>0</v>
      </c>
      <c r="I33" s="32">
        <v>278</v>
      </c>
      <c r="J33" s="32">
        <v>0</v>
      </c>
      <c r="K33" s="37">
        <v>0</v>
      </c>
      <c r="L33" s="32">
        <v>49.330555555555556</v>
      </c>
      <c r="M33" s="32">
        <v>0</v>
      </c>
      <c r="N33" s="37">
        <v>0</v>
      </c>
      <c r="O33" s="32">
        <v>0.26111111111111113</v>
      </c>
      <c r="P33" s="32">
        <v>0</v>
      </c>
      <c r="Q33" s="37">
        <v>0</v>
      </c>
      <c r="R33" s="32">
        <v>43.202777777777776</v>
      </c>
      <c r="S33" s="32">
        <v>0</v>
      </c>
      <c r="T33" s="37">
        <v>0</v>
      </c>
      <c r="U33" s="32">
        <v>5.8666666666666663</v>
      </c>
      <c r="V33" s="32">
        <v>0</v>
      </c>
      <c r="W33" s="37">
        <v>0</v>
      </c>
      <c r="X33" s="32">
        <v>89.927777777777777</v>
      </c>
      <c r="Y33" s="32">
        <v>0</v>
      </c>
      <c r="Z33" s="37">
        <v>0</v>
      </c>
      <c r="AA33" s="32">
        <v>3.2888888888888888</v>
      </c>
      <c r="AB33" s="32">
        <v>0</v>
      </c>
      <c r="AC33" s="37">
        <v>0</v>
      </c>
      <c r="AD33" s="32">
        <v>187.8111111111111</v>
      </c>
      <c r="AE33" s="32">
        <v>0</v>
      </c>
      <c r="AF33" s="37">
        <v>0</v>
      </c>
      <c r="AG33" s="32">
        <v>0</v>
      </c>
      <c r="AH33" s="32">
        <v>0</v>
      </c>
      <c r="AI33" s="37" t="s">
        <v>648</v>
      </c>
      <c r="AJ33" s="32">
        <v>0</v>
      </c>
      <c r="AK33" s="32">
        <v>0</v>
      </c>
      <c r="AL33" s="37" t="s">
        <v>648</v>
      </c>
      <c r="AM33" t="s">
        <v>164</v>
      </c>
      <c r="AN33" s="34">
        <v>1</v>
      </c>
      <c r="AX33"/>
      <c r="AY33"/>
    </row>
    <row r="34" spans="1:51" x14ac:dyDescent="0.25">
      <c r="A34" t="s">
        <v>517</v>
      </c>
      <c r="B34" t="s">
        <v>325</v>
      </c>
      <c r="C34" t="s">
        <v>442</v>
      </c>
      <c r="D34" t="s">
        <v>508</v>
      </c>
      <c r="E34" s="32">
        <v>49.855555555555554</v>
      </c>
      <c r="F34" s="32">
        <v>225.42911111111113</v>
      </c>
      <c r="G34" s="32">
        <v>15.878888888888888</v>
      </c>
      <c r="H34" s="37">
        <v>7.0438501977956106E-2</v>
      </c>
      <c r="I34" s="32">
        <v>205.62</v>
      </c>
      <c r="J34" s="32">
        <v>15.878888888888888</v>
      </c>
      <c r="K34" s="37">
        <v>7.7224437743842467E-2</v>
      </c>
      <c r="L34" s="32">
        <v>65.363</v>
      </c>
      <c r="M34" s="32">
        <v>13.731666666666666</v>
      </c>
      <c r="N34" s="37">
        <v>0.21008317651678574</v>
      </c>
      <c r="O34" s="32">
        <v>45.553888888888892</v>
      </c>
      <c r="P34" s="32">
        <v>13.731666666666666</v>
      </c>
      <c r="Q34" s="37">
        <v>0.30143785748259078</v>
      </c>
      <c r="R34" s="32">
        <v>14.186111111111112</v>
      </c>
      <c r="S34" s="32">
        <v>0</v>
      </c>
      <c r="T34" s="37">
        <v>0</v>
      </c>
      <c r="U34" s="32">
        <v>5.6230000000000002</v>
      </c>
      <c r="V34" s="32">
        <v>0</v>
      </c>
      <c r="W34" s="37">
        <v>0</v>
      </c>
      <c r="X34" s="32">
        <v>43.388888888888886</v>
      </c>
      <c r="Y34" s="32">
        <v>1.55</v>
      </c>
      <c r="Z34" s="37">
        <v>3.572343149807939E-2</v>
      </c>
      <c r="AA34" s="32">
        <v>0</v>
      </c>
      <c r="AB34" s="32">
        <v>0</v>
      </c>
      <c r="AC34" s="37" t="s">
        <v>648</v>
      </c>
      <c r="AD34" s="32">
        <v>116.67722222222223</v>
      </c>
      <c r="AE34" s="32">
        <v>0.59722222222222221</v>
      </c>
      <c r="AF34" s="37">
        <v>5.1185845090206119E-3</v>
      </c>
      <c r="AG34" s="32">
        <v>0</v>
      </c>
      <c r="AH34" s="32">
        <v>0</v>
      </c>
      <c r="AI34" s="37" t="s">
        <v>648</v>
      </c>
      <c r="AJ34" s="32">
        <v>0</v>
      </c>
      <c r="AK34" s="32">
        <v>0</v>
      </c>
      <c r="AL34" s="37" t="s">
        <v>648</v>
      </c>
      <c r="AM34" t="s">
        <v>123</v>
      </c>
      <c r="AN34" s="34">
        <v>1</v>
      </c>
      <c r="AX34"/>
      <c r="AY34"/>
    </row>
    <row r="35" spans="1:51" x14ac:dyDescent="0.25">
      <c r="A35" t="s">
        <v>517</v>
      </c>
      <c r="B35" t="s">
        <v>367</v>
      </c>
      <c r="C35" t="s">
        <v>470</v>
      </c>
      <c r="D35" t="s">
        <v>504</v>
      </c>
      <c r="E35" s="32">
        <v>63.31111111111111</v>
      </c>
      <c r="F35" s="32">
        <v>245.52833333333334</v>
      </c>
      <c r="G35" s="32">
        <v>12.489444444444445</v>
      </c>
      <c r="H35" s="37">
        <v>5.0867630121891341E-2</v>
      </c>
      <c r="I35" s="32">
        <v>225.37555555555554</v>
      </c>
      <c r="J35" s="32">
        <v>12.361666666666665</v>
      </c>
      <c r="K35" s="37">
        <v>5.4849189993985345E-2</v>
      </c>
      <c r="L35" s="32">
        <v>60.625</v>
      </c>
      <c r="M35" s="32">
        <v>1.2416666666666667</v>
      </c>
      <c r="N35" s="37">
        <v>2.0481099656357388E-2</v>
      </c>
      <c r="O35" s="32">
        <v>42.102777777777774</v>
      </c>
      <c r="P35" s="32">
        <v>1.1138888888888889</v>
      </c>
      <c r="Q35" s="37">
        <v>2.6456422774955468E-2</v>
      </c>
      <c r="R35" s="32">
        <v>13.794444444444444</v>
      </c>
      <c r="S35" s="32">
        <v>0.12777777777777777</v>
      </c>
      <c r="T35" s="37">
        <v>9.2629883205799426E-3</v>
      </c>
      <c r="U35" s="32">
        <v>4.7277777777777779</v>
      </c>
      <c r="V35" s="32">
        <v>0</v>
      </c>
      <c r="W35" s="37">
        <v>0</v>
      </c>
      <c r="X35" s="32">
        <v>48.105555555555554</v>
      </c>
      <c r="Y35" s="32">
        <v>3.3611111111111112</v>
      </c>
      <c r="Z35" s="37">
        <v>6.9869499942256608E-2</v>
      </c>
      <c r="AA35" s="32">
        <v>1.6305555555555555</v>
      </c>
      <c r="AB35" s="32">
        <v>0</v>
      </c>
      <c r="AC35" s="37">
        <v>0</v>
      </c>
      <c r="AD35" s="32">
        <v>135.16722222222222</v>
      </c>
      <c r="AE35" s="32">
        <v>7.8866666666666658</v>
      </c>
      <c r="AF35" s="37">
        <v>5.83474790485859E-2</v>
      </c>
      <c r="AG35" s="32">
        <v>0</v>
      </c>
      <c r="AH35" s="32">
        <v>0</v>
      </c>
      <c r="AI35" s="37" t="s">
        <v>648</v>
      </c>
      <c r="AJ35" s="32">
        <v>0</v>
      </c>
      <c r="AK35" s="32">
        <v>0</v>
      </c>
      <c r="AL35" s="37" t="s">
        <v>648</v>
      </c>
      <c r="AM35" t="s">
        <v>165</v>
      </c>
      <c r="AN35" s="34">
        <v>1</v>
      </c>
      <c r="AX35"/>
      <c r="AY35"/>
    </row>
    <row r="36" spans="1:51" x14ac:dyDescent="0.25">
      <c r="A36" t="s">
        <v>517</v>
      </c>
      <c r="B36" t="s">
        <v>372</v>
      </c>
      <c r="C36" t="s">
        <v>409</v>
      </c>
      <c r="D36" t="s">
        <v>503</v>
      </c>
      <c r="E36" s="32">
        <v>122.22222222222223</v>
      </c>
      <c r="F36" s="32">
        <v>458.97500000000002</v>
      </c>
      <c r="G36" s="32">
        <v>68.717222222222233</v>
      </c>
      <c r="H36" s="37">
        <v>0.14971887841869869</v>
      </c>
      <c r="I36" s="32">
        <v>419.01388888888891</v>
      </c>
      <c r="J36" s="32">
        <v>68.302777777777777</v>
      </c>
      <c r="K36" s="37">
        <v>0.1630083860916835</v>
      </c>
      <c r="L36" s="32">
        <v>100.94500000000001</v>
      </c>
      <c r="M36" s="32">
        <v>4.2422222222222228</v>
      </c>
      <c r="N36" s="37">
        <v>4.2025085167390383E-2</v>
      </c>
      <c r="O36" s="32">
        <v>75.597222222222229</v>
      </c>
      <c r="P36" s="32">
        <v>3.8277777777777779</v>
      </c>
      <c r="Q36" s="37">
        <v>5.0633841631453243E-2</v>
      </c>
      <c r="R36" s="32">
        <v>19.658888888888889</v>
      </c>
      <c r="S36" s="32">
        <v>0.41444444444444439</v>
      </c>
      <c r="T36" s="37">
        <v>2.1081783756287796E-2</v>
      </c>
      <c r="U36" s="32">
        <v>5.6888888888888891</v>
      </c>
      <c r="V36" s="32">
        <v>0</v>
      </c>
      <c r="W36" s="37">
        <v>0</v>
      </c>
      <c r="X36" s="32">
        <v>121.49722222222222</v>
      </c>
      <c r="Y36" s="32">
        <v>51.869444444444447</v>
      </c>
      <c r="Z36" s="37">
        <v>0.42691876814741997</v>
      </c>
      <c r="AA36" s="32">
        <v>14.613333333333332</v>
      </c>
      <c r="AB36" s="32">
        <v>0</v>
      </c>
      <c r="AC36" s="37">
        <v>0</v>
      </c>
      <c r="AD36" s="32">
        <v>221.91944444444445</v>
      </c>
      <c r="AE36" s="32">
        <v>12.605555555555556</v>
      </c>
      <c r="AF36" s="37">
        <v>5.6802393260817867E-2</v>
      </c>
      <c r="AG36" s="32">
        <v>0</v>
      </c>
      <c r="AH36" s="32">
        <v>0</v>
      </c>
      <c r="AI36" s="37" t="s">
        <v>648</v>
      </c>
      <c r="AJ36" s="32">
        <v>0</v>
      </c>
      <c r="AK36" s="32">
        <v>0</v>
      </c>
      <c r="AL36" s="37" t="s">
        <v>648</v>
      </c>
      <c r="AM36" t="s">
        <v>170</v>
      </c>
      <c r="AN36" s="34">
        <v>1</v>
      </c>
      <c r="AX36"/>
      <c r="AY36"/>
    </row>
    <row r="37" spans="1:51" x14ac:dyDescent="0.25">
      <c r="A37" t="s">
        <v>517</v>
      </c>
      <c r="B37" t="s">
        <v>343</v>
      </c>
      <c r="C37" t="s">
        <v>484</v>
      </c>
      <c r="D37" t="s">
        <v>504</v>
      </c>
      <c r="E37" s="32">
        <v>30.18888888888889</v>
      </c>
      <c r="F37" s="32">
        <v>119.48755555555555</v>
      </c>
      <c r="G37" s="32">
        <v>0</v>
      </c>
      <c r="H37" s="37">
        <v>0</v>
      </c>
      <c r="I37" s="32">
        <v>106.65033333333332</v>
      </c>
      <c r="J37" s="32">
        <v>0</v>
      </c>
      <c r="K37" s="37">
        <v>0</v>
      </c>
      <c r="L37" s="32">
        <v>29.178888888888888</v>
      </c>
      <c r="M37" s="32">
        <v>0</v>
      </c>
      <c r="N37" s="37">
        <v>0</v>
      </c>
      <c r="O37" s="32">
        <v>16.341666666666665</v>
      </c>
      <c r="P37" s="32">
        <v>0</v>
      </c>
      <c r="Q37" s="37">
        <v>0</v>
      </c>
      <c r="R37" s="32">
        <v>8.6972222222222229</v>
      </c>
      <c r="S37" s="32">
        <v>0</v>
      </c>
      <c r="T37" s="37">
        <v>0</v>
      </c>
      <c r="U37" s="32">
        <v>4.1400000000000006</v>
      </c>
      <c r="V37" s="32">
        <v>0</v>
      </c>
      <c r="W37" s="37">
        <v>0</v>
      </c>
      <c r="X37" s="32">
        <v>26.358333333333334</v>
      </c>
      <c r="Y37" s="32">
        <v>0</v>
      </c>
      <c r="Z37" s="37">
        <v>0</v>
      </c>
      <c r="AA37" s="32">
        <v>0</v>
      </c>
      <c r="AB37" s="32">
        <v>0</v>
      </c>
      <c r="AC37" s="37" t="s">
        <v>648</v>
      </c>
      <c r="AD37" s="32">
        <v>63.950333333333319</v>
      </c>
      <c r="AE37" s="32">
        <v>0</v>
      </c>
      <c r="AF37" s="37">
        <v>0</v>
      </c>
      <c r="AG37" s="32">
        <v>0</v>
      </c>
      <c r="AH37" s="32">
        <v>0</v>
      </c>
      <c r="AI37" s="37" t="s">
        <v>648</v>
      </c>
      <c r="AJ37" s="32">
        <v>0</v>
      </c>
      <c r="AK37" s="32">
        <v>0</v>
      </c>
      <c r="AL37" s="37" t="s">
        <v>648</v>
      </c>
      <c r="AM37" t="s">
        <v>141</v>
      </c>
      <c r="AN37" s="34">
        <v>1</v>
      </c>
      <c r="AX37"/>
      <c r="AY37"/>
    </row>
    <row r="38" spans="1:51" x14ac:dyDescent="0.25">
      <c r="A38" t="s">
        <v>517</v>
      </c>
      <c r="B38" t="s">
        <v>236</v>
      </c>
      <c r="C38" t="s">
        <v>420</v>
      </c>
      <c r="D38" t="s">
        <v>503</v>
      </c>
      <c r="E38" s="32">
        <v>79.722222222222229</v>
      </c>
      <c r="F38" s="32">
        <v>388.95066666666668</v>
      </c>
      <c r="G38" s="32">
        <v>0</v>
      </c>
      <c r="H38" s="37">
        <v>0</v>
      </c>
      <c r="I38" s="32">
        <v>353.92566666666664</v>
      </c>
      <c r="J38" s="32">
        <v>0</v>
      </c>
      <c r="K38" s="37">
        <v>0</v>
      </c>
      <c r="L38" s="32">
        <v>85.7361111111111</v>
      </c>
      <c r="M38" s="32">
        <v>0</v>
      </c>
      <c r="N38" s="37">
        <v>0</v>
      </c>
      <c r="O38" s="32">
        <v>50.711111111111109</v>
      </c>
      <c r="P38" s="32">
        <v>0</v>
      </c>
      <c r="Q38" s="37">
        <v>0</v>
      </c>
      <c r="R38" s="32">
        <v>29.547222222222221</v>
      </c>
      <c r="S38" s="32">
        <v>0</v>
      </c>
      <c r="T38" s="37">
        <v>0</v>
      </c>
      <c r="U38" s="32">
        <v>5.4777777777777779</v>
      </c>
      <c r="V38" s="32">
        <v>0</v>
      </c>
      <c r="W38" s="37">
        <v>0</v>
      </c>
      <c r="X38" s="32">
        <v>66.025000000000006</v>
      </c>
      <c r="Y38" s="32">
        <v>0</v>
      </c>
      <c r="Z38" s="37">
        <v>0</v>
      </c>
      <c r="AA38" s="32">
        <v>0</v>
      </c>
      <c r="AB38" s="32">
        <v>0</v>
      </c>
      <c r="AC38" s="37" t="s">
        <v>648</v>
      </c>
      <c r="AD38" s="32">
        <v>237.18955555555556</v>
      </c>
      <c r="AE38" s="32">
        <v>0</v>
      </c>
      <c r="AF38" s="37">
        <v>0</v>
      </c>
      <c r="AG38" s="32">
        <v>0</v>
      </c>
      <c r="AH38" s="32">
        <v>0</v>
      </c>
      <c r="AI38" s="37" t="s">
        <v>648</v>
      </c>
      <c r="AJ38" s="32">
        <v>0</v>
      </c>
      <c r="AK38" s="32">
        <v>0</v>
      </c>
      <c r="AL38" s="37" t="s">
        <v>648</v>
      </c>
      <c r="AM38" t="s">
        <v>34</v>
      </c>
      <c r="AN38" s="34">
        <v>1</v>
      </c>
      <c r="AX38"/>
      <c r="AY38"/>
    </row>
    <row r="39" spans="1:51" x14ac:dyDescent="0.25">
      <c r="A39" t="s">
        <v>517</v>
      </c>
      <c r="B39" t="s">
        <v>230</v>
      </c>
      <c r="C39" t="s">
        <v>434</v>
      </c>
      <c r="D39" t="s">
        <v>504</v>
      </c>
      <c r="E39" s="32">
        <v>97.477777777777774</v>
      </c>
      <c r="F39" s="32">
        <v>295.60277777777776</v>
      </c>
      <c r="G39" s="32">
        <v>15.966666666666669</v>
      </c>
      <c r="H39" s="37">
        <v>5.4013926346354449E-2</v>
      </c>
      <c r="I39" s="32">
        <v>285.04166666666669</v>
      </c>
      <c r="J39" s="32">
        <v>15.966666666666669</v>
      </c>
      <c r="K39" s="37">
        <v>5.6015202455781322E-2</v>
      </c>
      <c r="L39" s="32">
        <v>45.894444444444446</v>
      </c>
      <c r="M39" s="32">
        <v>2.7</v>
      </c>
      <c r="N39" s="37">
        <v>5.8830650042367753E-2</v>
      </c>
      <c r="O39" s="32">
        <v>35.333333333333336</v>
      </c>
      <c r="P39" s="32">
        <v>2.7</v>
      </c>
      <c r="Q39" s="37">
        <v>7.6415094339622638E-2</v>
      </c>
      <c r="R39" s="32">
        <v>5.85</v>
      </c>
      <c r="S39" s="32">
        <v>0</v>
      </c>
      <c r="T39" s="37">
        <v>0</v>
      </c>
      <c r="U39" s="32">
        <v>4.7111111111111112</v>
      </c>
      <c r="V39" s="32">
        <v>0</v>
      </c>
      <c r="W39" s="37">
        <v>0</v>
      </c>
      <c r="X39" s="32">
        <v>72.222222222222229</v>
      </c>
      <c r="Y39" s="32">
        <v>7.8777777777777782</v>
      </c>
      <c r="Z39" s="37">
        <v>0.10907692307692307</v>
      </c>
      <c r="AA39" s="32">
        <v>0</v>
      </c>
      <c r="AB39" s="32">
        <v>0</v>
      </c>
      <c r="AC39" s="37" t="s">
        <v>648</v>
      </c>
      <c r="AD39" s="32">
        <v>177.48611111111111</v>
      </c>
      <c r="AE39" s="32">
        <v>5.3888888888888893</v>
      </c>
      <c r="AF39" s="37">
        <v>3.0362313170044605E-2</v>
      </c>
      <c r="AG39" s="32">
        <v>0</v>
      </c>
      <c r="AH39" s="32">
        <v>0</v>
      </c>
      <c r="AI39" s="37" t="s">
        <v>648</v>
      </c>
      <c r="AJ39" s="32">
        <v>0</v>
      </c>
      <c r="AK39" s="32">
        <v>0</v>
      </c>
      <c r="AL39" s="37" t="s">
        <v>648</v>
      </c>
      <c r="AM39" t="s">
        <v>28</v>
      </c>
      <c r="AN39" s="34">
        <v>1</v>
      </c>
      <c r="AX39"/>
      <c r="AY39"/>
    </row>
    <row r="40" spans="1:51" x14ac:dyDescent="0.25">
      <c r="A40" t="s">
        <v>517</v>
      </c>
      <c r="B40" t="s">
        <v>399</v>
      </c>
      <c r="C40" t="s">
        <v>440</v>
      </c>
      <c r="D40" t="s">
        <v>505</v>
      </c>
      <c r="E40" s="32">
        <v>26.033333333333335</v>
      </c>
      <c r="F40" s="32">
        <v>115.33888888888889</v>
      </c>
      <c r="G40" s="32">
        <v>9.5972222222222214</v>
      </c>
      <c r="H40" s="37">
        <v>8.3208901305332109E-2</v>
      </c>
      <c r="I40" s="32">
        <v>95.166666666666657</v>
      </c>
      <c r="J40" s="32">
        <v>9.5972222222222214</v>
      </c>
      <c r="K40" s="37">
        <v>0.10084646818447168</v>
      </c>
      <c r="L40" s="32">
        <v>35.463888888888889</v>
      </c>
      <c r="M40" s="32">
        <v>2.9666666666666668</v>
      </c>
      <c r="N40" s="37">
        <v>8.365316832458683E-2</v>
      </c>
      <c r="O40" s="32">
        <v>15.291666666666666</v>
      </c>
      <c r="P40" s="32">
        <v>2.9666666666666668</v>
      </c>
      <c r="Q40" s="37">
        <v>0.19400544959128066</v>
      </c>
      <c r="R40" s="32">
        <v>15.088888888888889</v>
      </c>
      <c r="S40" s="32">
        <v>0</v>
      </c>
      <c r="T40" s="37">
        <v>0</v>
      </c>
      <c r="U40" s="32">
        <v>5.083333333333333</v>
      </c>
      <c r="V40" s="32">
        <v>0</v>
      </c>
      <c r="W40" s="37">
        <v>0</v>
      </c>
      <c r="X40" s="32">
        <v>19.483333333333334</v>
      </c>
      <c r="Y40" s="32">
        <v>0.78888888888888886</v>
      </c>
      <c r="Z40" s="37">
        <v>4.0490447676076416E-2</v>
      </c>
      <c r="AA40" s="32">
        <v>0</v>
      </c>
      <c r="AB40" s="32">
        <v>0</v>
      </c>
      <c r="AC40" s="37" t="s">
        <v>648</v>
      </c>
      <c r="AD40" s="32">
        <v>60.391666666666666</v>
      </c>
      <c r="AE40" s="32">
        <v>5.8416666666666668</v>
      </c>
      <c r="AF40" s="37">
        <v>9.6729681247412727E-2</v>
      </c>
      <c r="AG40" s="32">
        <v>0</v>
      </c>
      <c r="AH40" s="32">
        <v>0</v>
      </c>
      <c r="AI40" s="37" t="s">
        <v>648</v>
      </c>
      <c r="AJ40" s="32">
        <v>0</v>
      </c>
      <c r="AK40" s="32">
        <v>0</v>
      </c>
      <c r="AL40" s="37" t="s">
        <v>648</v>
      </c>
      <c r="AM40" t="s">
        <v>197</v>
      </c>
      <c r="AN40" s="34">
        <v>1</v>
      </c>
      <c r="AX40"/>
      <c r="AY40"/>
    </row>
    <row r="41" spans="1:51" x14ac:dyDescent="0.25">
      <c r="A41" t="s">
        <v>517</v>
      </c>
      <c r="B41" t="s">
        <v>296</v>
      </c>
      <c r="C41" t="s">
        <v>472</v>
      </c>
      <c r="D41" t="s">
        <v>505</v>
      </c>
      <c r="E41" s="32">
        <v>130.72222222222223</v>
      </c>
      <c r="F41" s="32">
        <v>466.84388888888884</v>
      </c>
      <c r="G41" s="32">
        <v>64.260888888888886</v>
      </c>
      <c r="H41" s="37">
        <v>0.1376496306759695</v>
      </c>
      <c r="I41" s="32">
        <v>441.90544444444447</v>
      </c>
      <c r="J41" s="32">
        <v>64.260888888888886</v>
      </c>
      <c r="K41" s="37">
        <v>0.14541773516657283</v>
      </c>
      <c r="L41" s="32">
        <v>79.71644444444442</v>
      </c>
      <c r="M41" s="32">
        <v>8.7368888888888865</v>
      </c>
      <c r="N41" s="37">
        <v>0.10959958073616485</v>
      </c>
      <c r="O41" s="32">
        <v>63.470999999999982</v>
      </c>
      <c r="P41" s="32">
        <v>8.7368888888888865</v>
      </c>
      <c r="Q41" s="37">
        <v>0.13765166594017567</v>
      </c>
      <c r="R41" s="32">
        <v>10.912111111111111</v>
      </c>
      <c r="S41" s="32">
        <v>0</v>
      </c>
      <c r="T41" s="37">
        <v>0</v>
      </c>
      <c r="U41" s="32">
        <v>5.333333333333333</v>
      </c>
      <c r="V41" s="32">
        <v>0</v>
      </c>
      <c r="W41" s="37">
        <v>0</v>
      </c>
      <c r="X41" s="32">
        <v>97.158555555555537</v>
      </c>
      <c r="Y41" s="32">
        <v>23.112222222222226</v>
      </c>
      <c r="Z41" s="37">
        <v>0.23788149268034961</v>
      </c>
      <c r="AA41" s="32">
        <v>8.6929999999999996</v>
      </c>
      <c r="AB41" s="32">
        <v>0</v>
      </c>
      <c r="AC41" s="37">
        <v>0</v>
      </c>
      <c r="AD41" s="32">
        <v>281.27588888888891</v>
      </c>
      <c r="AE41" s="32">
        <v>32.411777777777772</v>
      </c>
      <c r="AF41" s="37">
        <v>0.11523126957597579</v>
      </c>
      <c r="AG41" s="32">
        <v>0</v>
      </c>
      <c r="AH41" s="32">
        <v>0</v>
      </c>
      <c r="AI41" s="37" t="s">
        <v>648</v>
      </c>
      <c r="AJ41" s="32">
        <v>0</v>
      </c>
      <c r="AK41" s="32">
        <v>0</v>
      </c>
      <c r="AL41" s="37" t="s">
        <v>648</v>
      </c>
      <c r="AM41" t="s">
        <v>94</v>
      </c>
      <c r="AN41" s="34">
        <v>1</v>
      </c>
      <c r="AX41"/>
      <c r="AY41"/>
    </row>
    <row r="42" spans="1:51" x14ac:dyDescent="0.25">
      <c r="A42" t="s">
        <v>517</v>
      </c>
      <c r="B42" t="s">
        <v>353</v>
      </c>
      <c r="C42" t="s">
        <v>489</v>
      </c>
      <c r="D42" t="s">
        <v>508</v>
      </c>
      <c r="E42" s="32">
        <v>103.08888888888889</v>
      </c>
      <c r="F42" s="32">
        <v>396.05988888888885</v>
      </c>
      <c r="G42" s="32">
        <v>18.965444444444447</v>
      </c>
      <c r="H42" s="37">
        <v>4.7885294564037603E-2</v>
      </c>
      <c r="I42" s="32">
        <v>333.42933333333332</v>
      </c>
      <c r="J42" s="32">
        <v>18.965444444444447</v>
      </c>
      <c r="K42" s="37">
        <v>5.6879951907184076E-2</v>
      </c>
      <c r="L42" s="32">
        <v>121.39444444444443</v>
      </c>
      <c r="M42" s="32">
        <v>0</v>
      </c>
      <c r="N42" s="37">
        <v>0</v>
      </c>
      <c r="O42" s="32">
        <v>80.74444444444444</v>
      </c>
      <c r="P42" s="32">
        <v>0</v>
      </c>
      <c r="Q42" s="37">
        <v>0</v>
      </c>
      <c r="R42" s="32">
        <v>35.31666666666667</v>
      </c>
      <c r="S42" s="32">
        <v>0</v>
      </c>
      <c r="T42" s="37">
        <v>0</v>
      </c>
      <c r="U42" s="32">
        <v>5.333333333333333</v>
      </c>
      <c r="V42" s="32">
        <v>0</v>
      </c>
      <c r="W42" s="37">
        <v>0</v>
      </c>
      <c r="X42" s="32">
        <v>46.137666666666661</v>
      </c>
      <c r="Y42" s="32">
        <v>15.387666666666668</v>
      </c>
      <c r="Z42" s="37">
        <v>0.33351636045747157</v>
      </c>
      <c r="AA42" s="32">
        <v>21.980555555555554</v>
      </c>
      <c r="AB42" s="32">
        <v>0</v>
      </c>
      <c r="AC42" s="37">
        <v>0</v>
      </c>
      <c r="AD42" s="32">
        <v>206.54722222222222</v>
      </c>
      <c r="AE42" s="32">
        <v>3.5777777777777779</v>
      </c>
      <c r="AF42" s="37">
        <v>1.7321839235041759E-2</v>
      </c>
      <c r="AG42" s="32">
        <v>0</v>
      </c>
      <c r="AH42" s="32">
        <v>0</v>
      </c>
      <c r="AI42" s="37" t="s">
        <v>648</v>
      </c>
      <c r="AJ42" s="32">
        <v>0</v>
      </c>
      <c r="AK42" s="32">
        <v>0</v>
      </c>
      <c r="AL42" s="37" t="s">
        <v>648</v>
      </c>
      <c r="AM42" t="s">
        <v>151</v>
      </c>
      <c r="AN42" s="34">
        <v>1</v>
      </c>
      <c r="AX42"/>
      <c r="AY42"/>
    </row>
    <row r="43" spans="1:51" x14ac:dyDescent="0.25">
      <c r="A43" t="s">
        <v>517</v>
      </c>
      <c r="B43" t="s">
        <v>319</v>
      </c>
      <c r="C43" t="s">
        <v>451</v>
      </c>
      <c r="D43" t="s">
        <v>504</v>
      </c>
      <c r="E43" s="32">
        <v>117.26666666666667</v>
      </c>
      <c r="F43" s="32">
        <v>455.5432222222222</v>
      </c>
      <c r="G43" s="32">
        <v>0</v>
      </c>
      <c r="H43" s="37">
        <v>0</v>
      </c>
      <c r="I43" s="32">
        <v>431.71222222222224</v>
      </c>
      <c r="J43" s="32">
        <v>0</v>
      </c>
      <c r="K43" s="37">
        <v>0</v>
      </c>
      <c r="L43" s="32">
        <v>64.37555555555555</v>
      </c>
      <c r="M43" s="32">
        <v>0</v>
      </c>
      <c r="N43" s="37">
        <v>0</v>
      </c>
      <c r="O43" s="32">
        <v>47.084555555555553</v>
      </c>
      <c r="P43" s="32">
        <v>0</v>
      </c>
      <c r="Q43" s="37">
        <v>0</v>
      </c>
      <c r="R43" s="32">
        <v>9.7632222222222218</v>
      </c>
      <c r="S43" s="32">
        <v>0</v>
      </c>
      <c r="T43" s="37">
        <v>0</v>
      </c>
      <c r="U43" s="32">
        <v>7.5277777777777777</v>
      </c>
      <c r="V43" s="32">
        <v>0</v>
      </c>
      <c r="W43" s="37">
        <v>0</v>
      </c>
      <c r="X43" s="32">
        <v>103.63833333333331</v>
      </c>
      <c r="Y43" s="32">
        <v>0</v>
      </c>
      <c r="Z43" s="37">
        <v>0</v>
      </c>
      <c r="AA43" s="32">
        <v>6.54</v>
      </c>
      <c r="AB43" s="32">
        <v>0</v>
      </c>
      <c r="AC43" s="37">
        <v>0</v>
      </c>
      <c r="AD43" s="32">
        <v>280.98933333333338</v>
      </c>
      <c r="AE43" s="32">
        <v>0</v>
      </c>
      <c r="AF43" s="37">
        <v>0</v>
      </c>
      <c r="AG43" s="32">
        <v>0</v>
      </c>
      <c r="AH43" s="32">
        <v>0</v>
      </c>
      <c r="AI43" s="37" t="s">
        <v>648</v>
      </c>
      <c r="AJ43" s="32">
        <v>0</v>
      </c>
      <c r="AK43" s="32">
        <v>0</v>
      </c>
      <c r="AL43" s="37" t="s">
        <v>648</v>
      </c>
      <c r="AM43" t="s">
        <v>117</v>
      </c>
      <c r="AN43" s="34">
        <v>1</v>
      </c>
      <c r="AX43"/>
      <c r="AY43"/>
    </row>
    <row r="44" spans="1:51" x14ac:dyDescent="0.25">
      <c r="A44" t="s">
        <v>517</v>
      </c>
      <c r="B44" t="s">
        <v>299</v>
      </c>
      <c r="C44" t="s">
        <v>434</v>
      </c>
      <c r="D44" t="s">
        <v>504</v>
      </c>
      <c r="E44" s="32">
        <v>50.988888888888887</v>
      </c>
      <c r="F44" s="32">
        <v>327.87555555555559</v>
      </c>
      <c r="G44" s="32">
        <v>0</v>
      </c>
      <c r="H44" s="37">
        <v>0</v>
      </c>
      <c r="I44" s="32">
        <v>289.1588888888889</v>
      </c>
      <c r="J44" s="32">
        <v>0</v>
      </c>
      <c r="K44" s="37">
        <v>0</v>
      </c>
      <c r="L44" s="32">
        <v>95.466666666666654</v>
      </c>
      <c r="M44" s="32">
        <v>0</v>
      </c>
      <c r="N44" s="37">
        <v>0</v>
      </c>
      <c r="O44" s="32">
        <v>62.319444444444443</v>
      </c>
      <c r="P44" s="32">
        <v>0</v>
      </c>
      <c r="Q44" s="37">
        <v>0</v>
      </c>
      <c r="R44" s="32">
        <v>27.458333333333332</v>
      </c>
      <c r="S44" s="32">
        <v>0</v>
      </c>
      <c r="T44" s="37">
        <v>0</v>
      </c>
      <c r="U44" s="32">
        <v>5.6888888888888891</v>
      </c>
      <c r="V44" s="32">
        <v>0</v>
      </c>
      <c r="W44" s="37">
        <v>0</v>
      </c>
      <c r="X44" s="32">
        <v>27.497777777777781</v>
      </c>
      <c r="Y44" s="32">
        <v>0</v>
      </c>
      <c r="Z44" s="37">
        <v>0</v>
      </c>
      <c r="AA44" s="32">
        <v>5.5694444444444446</v>
      </c>
      <c r="AB44" s="32">
        <v>0</v>
      </c>
      <c r="AC44" s="37">
        <v>0</v>
      </c>
      <c r="AD44" s="32">
        <v>199.34166666666667</v>
      </c>
      <c r="AE44" s="32">
        <v>0</v>
      </c>
      <c r="AF44" s="37">
        <v>0</v>
      </c>
      <c r="AG44" s="32">
        <v>0</v>
      </c>
      <c r="AH44" s="32">
        <v>0</v>
      </c>
      <c r="AI44" s="37" t="s">
        <v>648</v>
      </c>
      <c r="AJ44" s="32">
        <v>0</v>
      </c>
      <c r="AK44" s="32">
        <v>0</v>
      </c>
      <c r="AL44" s="37" t="s">
        <v>648</v>
      </c>
      <c r="AM44" t="s">
        <v>97</v>
      </c>
      <c r="AN44" s="34">
        <v>1</v>
      </c>
      <c r="AX44"/>
      <c r="AY44"/>
    </row>
    <row r="45" spans="1:51" x14ac:dyDescent="0.25">
      <c r="A45" t="s">
        <v>517</v>
      </c>
      <c r="B45" t="s">
        <v>314</v>
      </c>
      <c r="C45" t="s">
        <v>410</v>
      </c>
      <c r="D45" t="s">
        <v>503</v>
      </c>
      <c r="E45" s="32">
        <v>134.55555555555554</v>
      </c>
      <c r="F45" s="32">
        <v>460.13333333333333</v>
      </c>
      <c r="G45" s="32">
        <v>20.774999999999999</v>
      </c>
      <c r="H45" s="37">
        <v>4.5149956534337871E-2</v>
      </c>
      <c r="I45" s="32">
        <v>441.49444444444447</v>
      </c>
      <c r="J45" s="32">
        <v>20.147222222222222</v>
      </c>
      <c r="K45" s="37">
        <v>4.5634146648378608E-2</v>
      </c>
      <c r="L45" s="32">
        <v>63.722222222222221</v>
      </c>
      <c r="M45" s="32">
        <v>9.6694444444444443</v>
      </c>
      <c r="N45" s="37">
        <v>0.151743679163034</v>
      </c>
      <c r="O45" s="32">
        <v>45.083333333333336</v>
      </c>
      <c r="P45" s="32">
        <v>9.0416666666666661</v>
      </c>
      <c r="Q45" s="37">
        <v>0.20055452865064693</v>
      </c>
      <c r="R45" s="32">
        <v>12.416666666666666</v>
      </c>
      <c r="S45" s="32">
        <v>0.62777777777777777</v>
      </c>
      <c r="T45" s="37">
        <v>5.05592841163311E-2</v>
      </c>
      <c r="U45" s="32">
        <v>6.2222222222222223</v>
      </c>
      <c r="V45" s="32">
        <v>0</v>
      </c>
      <c r="W45" s="37">
        <v>0</v>
      </c>
      <c r="X45" s="32">
        <v>115.10833333333333</v>
      </c>
      <c r="Y45" s="32">
        <v>9.9361111111111118</v>
      </c>
      <c r="Z45" s="37">
        <v>8.6319650570718415E-2</v>
      </c>
      <c r="AA45" s="32">
        <v>0</v>
      </c>
      <c r="AB45" s="32">
        <v>0</v>
      </c>
      <c r="AC45" s="37" t="s">
        <v>648</v>
      </c>
      <c r="AD45" s="32">
        <v>281.30277777777781</v>
      </c>
      <c r="AE45" s="32">
        <v>1.1694444444444445</v>
      </c>
      <c r="AF45" s="37">
        <v>4.1572445664517276E-3</v>
      </c>
      <c r="AG45" s="32">
        <v>0</v>
      </c>
      <c r="AH45" s="32">
        <v>0</v>
      </c>
      <c r="AI45" s="37" t="s">
        <v>648</v>
      </c>
      <c r="AJ45" s="32">
        <v>0</v>
      </c>
      <c r="AK45" s="32">
        <v>0</v>
      </c>
      <c r="AL45" s="37" t="s">
        <v>648</v>
      </c>
      <c r="AM45" t="s">
        <v>112</v>
      </c>
      <c r="AN45" s="34">
        <v>1</v>
      </c>
      <c r="AX45"/>
      <c r="AY45"/>
    </row>
    <row r="46" spans="1:51" x14ac:dyDescent="0.25">
      <c r="A46" t="s">
        <v>517</v>
      </c>
      <c r="B46" t="s">
        <v>385</v>
      </c>
      <c r="C46" t="s">
        <v>447</v>
      </c>
      <c r="D46" t="s">
        <v>509</v>
      </c>
      <c r="E46" s="32">
        <v>115.27777777777777</v>
      </c>
      <c r="F46" s="32">
        <v>401.09722222222223</v>
      </c>
      <c r="G46" s="32">
        <v>2.7666666666666666</v>
      </c>
      <c r="H46" s="37">
        <v>6.8977457668201805E-3</v>
      </c>
      <c r="I46" s="32">
        <v>371.55555555555554</v>
      </c>
      <c r="J46" s="32">
        <v>0.9</v>
      </c>
      <c r="K46" s="37">
        <v>2.4222488038277514E-3</v>
      </c>
      <c r="L46" s="32">
        <v>93.566666666666663</v>
      </c>
      <c r="M46" s="32">
        <v>1.8666666666666667</v>
      </c>
      <c r="N46" s="37">
        <v>1.9950124688279301E-2</v>
      </c>
      <c r="O46" s="32">
        <v>64.025000000000006</v>
      </c>
      <c r="P46" s="32">
        <v>0</v>
      </c>
      <c r="Q46" s="37">
        <v>0</v>
      </c>
      <c r="R46" s="32">
        <v>25.363888888888887</v>
      </c>
      <c r="S46" s="32">
        <v>1.8666666666666667</v>
      </c>
      <c r="T46" s="37">
        <v>7.3595444091556245E-2</v>
      </c>
      <c r="U46" s="32">
        <v>4.177777777777778</v>
      </c>
      <c r="V46" s="32">
        <v>0</v>
      </c>
      <c r="W46" s="37">
        <v>0</v>
      </c>
      <c r="X46" s="32">
        <v>101.46666666666667</v>
      </c>
      <c r="Y46" s="32">
        <v>0</v>
      </c>
      <c r="Z46" s="37">
        <v>0</v>
      </c>
      <c r="AA46" s="32">
        <v>0</v>
      </c>
      <c r="AB46" s="32">
        <v>0</v>
      </c>
      <c r="AC46" s="37" t="s">
        <v>648</v>
      </c>
      <c r="AD46" s="32">
        <v>206.0638888888889</v>
      </c>
      <c r="AE46" s="32">
        <v>0.9</v>
      </c>
      <c r="AF46" s="37">
        <v>4.3675774773196015E-3</v>
      </c>
      <c r="AG46" s="32">
        <v>0</v>
      </c>
      <c r="AH46" s="32">
        <v>0</v>
      </c>
      <c r="AI46" s="37" t="s">
        <v>648</v>
      </c>
      <c r="AJ46" s="32">
        <v>0</v>
      </c>
      <c r="AK46" s="32">
        <v>0</v>
      </c>
      <c r="AL46" s="37" t="s">
        <v>648</v>
      </c>
      <c r="AM46" t="s">
        <v>183</v>
      </c>
      <c r="AN46" s="34">
        <v>1</v>
      </c>
      <c r="AX46"/>
      <c r="AY46"/>
    </row>
    <row r="47" spans="1:51" x14ac:dyDescent="0.25">
      <c r="A47" t="s">
        <v>517</v>
      </c>
      <c r="B47" t="s">
        <v>235</v>
      </c>
      <c r="C47" t="s">
        <v>412</v>
      </c>
      <c r="D47" t="s">
        <v>503</v>
      </c>
      <c r="E47" s="32">
        <v>111.32222222222222</v>
      </c>
      <c r="F47" s="32">
        <v>383.43888888888887</v>
      </c>
      <c r="G47" s="32">
        <v>22.094444444444441</v>
      </c>
      <c r="H47" s="37">
        <v>5.7621814283023508E-2</v>
      </c>
      <c r="I47" s="32">
        <v>369.85</v>
      </c>
      <c r="J47" s="32">
        <v>22.094444444444441</v>
      </c>
      <c r="K47" s="37">
        <v>5.97389332011476E-2</v>
      </c>
      <c r="L47" s="32">
        <v>54.083333333333336</v>
      </c>
      <c r="M47" s="32">
        <v>8.7361111111111107</v>
      </c>
      <c r="N47" s="37">
        <v>0.16153055983564457</v>
      </c>
      <c r="O47" s="32">
        <v>40.494444444444447</v>
      </c>
      <c r="P47" s="32">
        <v>8.7361111111111107</v>
      </c>
      <c r="Q47" s="37">
        <v>0.21573604060913704</v>
      </c>
      <c r="R47" s="32">
        <v>12.172222222222222</v>
      </c>
      <c r="S47" s="32">
        <v>0</v>
      </c>
      <c r="T47" s="37">
        <v>0</v>
      </c>
      <c r="U47" s="32">
        <v>1.4166666666666667</v>
      </c>
      <c r="V47" s="32">
        <v>0</v>
      </c>
      <c r="W47" s="37">
        <v>0</v>
      </c>
      <c r="X47" s="32">
        <v>95.927777777777777</v>
      </c>
      <c r="Y47" s="32">
        <v>2.4166666666666665</v>
      </c>
      <c r="Z47" s="37">
        <v>2.5192563850118723E-2</v>
      </c>
      <c r="AA47" s="32">
        <v>0</v>
      </c>
      <c r="AB47" s="32">
        <v>0</v>
      </c>
      <c r="AC47" s="37" t="s">
        <v>648</v>
      </c>
      <c r="AD47" s="32">
        <v>233.42777777777778</v>
      </c>
      <c r="AE47" s="32">
        <v>10.941666666666666</v>
      </c>
      <c r="AF47" s="37">
        <v>4.6873884380131847E-2</v>
      </c>
      <c r="AG47" s="32">
        <v>0</v>
      </c>
      <c r="AH47" s="32">
        <v>0</v>
      </c>
      <c r="AI47" s="37" t="s">
        <v>648</v>
      </c>
      <c r="AJ47" s="32">
        <v>0</v>
      </c>
      <c r="AK47" s="32">
        <v>0</v>
      </c>
      <c r="AL47" s="37" t="s">
        <v>648</v>
      </c>
      <c r="AM47" t="s">
        <v>33</v>
      </c>
      <c r="AN47" s="34">
        <v>1</v>
      </c>
      <c r="AX47"/>
      <c r="AY47"/>
    </row>
    <row r="48" spans="1:51" x14ac:dyDescent="0.25">
      <c r="A48" t="s">
        <v>517</v>
      </c>
      <c r="B48" t="s">
        <v>211</v>
      </c>
      <c r="C48" t="s">
        <v>422</v>
      </c>
      <c r="D48" t="s">
        <v>503</v>
      </c>
      <c r="E48" s="32">
        <v>117.53333333333333</v>
      </c>
      <c r="F48" s="32">
        <v>416.20000000000005</v>
      </c>
      <c r="G48" s="32">
        <v>18.008333333333333</v>
      </c>
      <c r="H48" s="37">
        <v>4.3268460675957063E-2</v>
      </c>
      <c r="I48" s="32">
        <v>391.40277777777783</v>
      </c>
      <c r="J48" s="32">
        <v>18.008333333333333</v>
      </c>
      <c r="K48" s="37">
        <v>4.600972286292182E-2</v>
      </c>
      <c r="L48" s="32">
        <v>66.224999999999994</v>
      </c>
      <c r="M48" s="32">
        <v>13.616666666666667</v>
      </c>
      <c r="N48" s="37">
        <v>0.20561218069711842</v>
      </c>
      <c r="O48" s="32">
        <v>41.427777777777777</v>
      </c>
      <c r="P48" s="32">
        <v>13.616666666666667</v>
      </c>
      <c r="Q48" s="37">
        <v>0.3286844575566582</v>
      </c>
      <c r="R48" s="32">
        <v>24.797222222222221</v>
      </c>
      <c r="S48" s="32">
        <v>0</v>
      </c>
      <c r="T48" s="37">
        <v>0</v>
      </c>
      <c r="U48" s="32">
        <v>0</v>
      </c>
      <c r="V48" s="32">
        <v>0</v>
      </c>
      <c r="W48" s="37" t="s">
        <v>648</v>
      </c>
      <c r="X48" s="32">
        <v>80.394444444444446</v>
      </c>
      <c r="Y48" s="32">
        <v>0</v>
      </c>
      <c r="Z48" s="37">
        <v>0</v>
      </c>
      <c r="AA48" s="32">
        <v>0</v>
      </c>
      <c r="AB48" s="32">
        <v>0</v>
      </c>
      <c r="AC48" s="37" t="s">
        <v>648</v>
      </c>
      <c r="AD48" s="32">
        <v>268.76944444444445</v>
      </c>
      <c r="AE48" s="32">
        <v>3.5805555555555557</v>
      </c>
      <c r="AF48" s="37">
        <v>1.3322033547960355E-2</v>
      </c>
      <c r="AG48" s="32">
        <v>0.81111111111111112</v>
      </c>
      <c r="AH48" s="32">
        <v>0.81111111111111112</v>
      </c>
      <c r="AI48" s="37">
        <v>1</v>
      </c>
      <c r="AJ48" s="32">
        <v>0</v>
      </c>
      <c r="AK48" s="32">
        <v>0</v>
      </c>
      <c r="AL48" s="37" t="s">
        <v>648</v>
      </c>
      <c r="AM48" t="s">
        <v>9</v>
      </c>
      <c r="AN48" s="34">
        <v>1</v>
      </c>
      <c r="AX48"/>
      <c r="AY48"/>
    </row>
    <row r="49" spans="1:51" x14ac:dyDescent="0.25">
      <c r="A49" t="s">
        <v>517</v>
      </c>
      <c r="B49" t="s">
        <v>297</v>
      </c>
      <c r="C49" t="s">
        <v>407</v>
      </c>
      <c r="D49" t="s">
        <v>504</v>
      </c>
      <c r="E49" s="32">
        <v>200.32222222222222</v>
      </c>
      <c r="F49" s="32">
        <v>575.11433333333332</v>
      </c>
      <c r="G49" s="32">
        <v>0</v>
      </c>
      <c r="H49" s="37">
        <v>0</v>
      </c>
      <c r="I49" s="32">
        <v>511.27544444444447</v>
      </c>
      <c r="J49" s="32">
        <v>0</v>
      </c>
      <c r="K49" s="37">
        <v>0</v>
      </c>
      <c r="L49" s="32">
        <v>81.388888888888886</v>
      </c>
      <c r="M49" s="32">
        <v>0</v>
      </c>
      <c r="N49" s="37">
        <v>0</v>
      </c>
      <c r="O49" s="32">
        <v>17.55</v>
      </c>
      <c r="P49" s="32">
        <v>0</v>
      </c>
      <c r="Q49" s="37">
        <v>0</v>
      </c>
      <c r="R49" s="32">
        <v>58.65</v>
      </c>
      <c r="S49" s="32">
        <v>0</v>
      </c>
      <c r="T49" s="37">
        <v>0</v>
      </c>
      <c r="U49" s="32">
        <v>5.1888888888888891</v>
      </c>
      <c r="V49" s="32">
        <v>0</v>
      </c>
      <c r="W49" s="37">
        <v>0</v>
      </c>
      <c r="X49" s="32">
        <v>154.15833333333333</v>
      </c>
      <c r="Y49" s="32">
        <v>0</v>
      </c>
      <c r="Z49" s="37">
        <v>0</v>
      </c>
      <c r="AA49" s="32">
        <v>0</v>
      </c>
      <c r="AB49" s="32">
        <v>0</v>
      </c>
      <c r="AC49" s="37" t="s">
        <v>648</v>
      </c>
      <c r="AD49" s="32">
        <v>339.5671111111111</v>
      </c>
      <c r="AE49" s="32">
        <v>0</v>
      </c>
      <c r="AF49" s="37">
        <v>0</v>
      </c>
      <c r="AG49" s="32">
        <v>0</v>
      </c>
      <c r="AH49" s="32">
        <v>0</v>
      </c>
      <c r="AI49" s="37" t="s">
        <v>648</v>
      </c>
      <c r="AJ49" s="32">
        <v>0</v>
      </c>
      <c r="AK49" s="32">
        <v>0</v>
      </c>
      <c r="AL49" s="37" t="s">
        <v>648</v>
      </c>
      <c r="AM49" t="s">
        <v>95</v>
      </c>
      <c r="AN49" s="34">
        <v>1</v>
      </c>
      <c r="AX49"/>
      <c r="AY49"/>
    </row>
    <row r="50" spans="1:51" x14ac:dyDescent="0.25">
      <c r="A50" t="s">
        <v>517</v>
      </c>
      <c r="B50" t="s">
        <v>370</v>
      </c>
      <c r="C50" t="s">
        <v>404</v>
      </c>
      <c r="D50" t="s">
        <v>504</v>
      </c>
      <c r="E50" s="32">
        <v>80.75555555555556</v>
      </c>
      <c r="F50" s="32">
        <v>254.22222222222223</v>
      </c>
      <c r="G50" s="32">
        <v>19.600000000000001</v>
      </c>
      <c r="H50" s="37">
        <v>7.7097902097902099E-2</v>
      </c>
      <c r="I50" s="32">
        <v>222.58333333333331</v>
      </c>
      <c r="J50" s="32">
        <v>19.600000000000001</v>
      </c>
      <c r="K50" s="37">
        <v>8.8056907525271441E-2</v>
      </c>
      <c r="L50" s="32">
        <v>49.402777777777779</v>
      </c>
      <c r="M50" s="32">
        <v>0</v>
      </c>
      <c r="N50" s="37">
        <v>0</v>
      </c>
      <c r="O50" s="32">
        <v>19.511111111111113</v>
      </c>
      <c r="P50" s="32">
        <v>0</v>
      </c>
      <c r="Q50" s="37">
        <v>0</v>
      </c>
      <c r="R50" s="32">
        <v>27.027777777777779</v>
      </c>
      <c r="S50" s="32">
        <v>0</v>
      </c>
      <c r="T50" s="37">
        <v>0</v>
      </c>
      <c r="U50" s="32">
        <v>2.8638888888888889</v>
      </c>
      <c r="V50" s="32">
        <v>0</v>
      </c>
      <c r="W50" s="37">
        <v>0</v>
      </c>
      <c r="X50" s="32">
        <v>69.833333333333329</v>
      </c>
      <c r="Y50" s="32">
        <v>7.7</v>
      </c>
      <c r="Z50" s="37">
        <v>0.11026252983293557</v>
      </c>
      <c r="AA50" s="32">
        <v>1.7472222222222222</v>
      </c>
      <c r="AB50" s="32">
        <v>0</v>
      </c>
      <c r="AC50" s="37">
        <v>0</v>
      </c>
      <c r="AD50" s="32">
        <v>133.23888888888888</v>
      </c>
      <c r="AE50" s="32">
        <v>11.9</v>
      </c>
      <c r="AF50" s="37">
        <v>8.9313263561689532E-2</v>
      </c>
      <c r="AG50" s="32">
        <v>0</v>
      </c>
      <c r="AH50" s="32">
        <v>0</v>
      </c>
      <c r="AI50" s="37" t="s">
        <v>648</v>
      </c>
      <c r="AJ50" s="32">
        <v>0</v>
      </c>
      <c r="AK50" s="32">
        <v>0</v>
      </c>
      <c r="AL50" s="37" t="s">
        <v>648</v>
      </c>
      <c r="AM50" t="s">
        <v>168</v>
      </c>
      <c r="AN50" s="34">
        <v>1</v>
      </c>
      <c r="AX50"/>
      <c r="AY50"/>
    </row>
    <row r="51" spans="1:51" x14ac:dyDescent="0.25">
      <c r="A51" t="s">
        <v>517</v>
      </c>
      <c r="B51" t="s">
        <v>352</v>
      </c>
      <c r="C51" t="s">
        <v>430</v>
      </c>
      <c r="D51" t="s">
        <v>505</v>
      </c>
      <c r="E51" s="32">
        <v>65.044444444444451</v>
      </c>
      <c r="F51" s="32">
        <v>256.28944444444443</v>
      </c>
      <c r="G51" s="32">
        <v>10.553333333333333</v>
      </c>
      <c r="H51" s="37">
        <v>4.1177401418968571E-2</v>
      </c>
      <c r="I51" s="32">
        <v>240.37833333333333</v>
      </c>
      <c r="J51" s="32">
        <v>10.553333333333333</v>
      </c>
      <c r="K51" s="37">
        <v>4.3903013998765832E-2</v>
      </c>
      <c r="L51" s="32">
        <v>48.173111111111112</v>
      </c>
      <c r="M51" s="32">
        <v>4.6397777777777778</v>
      </c>
      <c r="N51" s="37">
        <v>9.6314679927483743E-2</v>
      </c>
      <c r="O51" s="32">
        <v>32.262</v>
      </c>
      <c r="P51" s="32">
        <v>4.6397777777777778</v>
      </c>
      <c r="Q51" s="37">
        <v>0.14381556561210643</v>
      </c>
      <c r="R51" s="32">
        <v>10.855555555555556</v>
      </c>
      <c r="S51" s="32">
        <v>0</v>
      </c>
      <c r="T51" s="37">
        <v>0</v>
      </c>
      <c r="U51" s="32">
        <v>5.0555555555555554</v>
      </c>
      <c r="V51" s="32">
        <v>0</v>
      </c>
      <c r="W51" s="37">
        <v>0</v>
      </c>
      <c r="X51" s="32">
        <v>61.798333333333339</v>
      </c>
      <c r="Y51" s="32">
        <v>2.9983333333333322</v>
      </c>
      <c r="Z51" s="37">
        <v>4.8518029073060201E-2</v>
      </c>
      <c r="AA51" s="32">
        <v>0</v>
      </c>
      <c r="AB51" s="32">
        <v>0</v>
      </c>
      <c r="AC51" s="37" t="s">
        <v>648</v>
      </c>
      <c r="AD51" s="32">
        <v>146.31799999999998</v>
      </c>
      <c r="AE51" s="32">
        <v>2.9152222222222224</v>
      </c>
      <c r="AF51" s="37">
        <v>1.9923879647221959E-2</v>
      </c>
      <c r="AG51" s="32">
        <v>0</v>
      </c>
      <c r="AH51" s="32">
        <v>0</v>
      </c>
      <c r="AI51" s="37" t="s">
        <v>648</v>
      </c>
      <c r="AJ51" s="32">
        <v>0</v>
      </c>
      <c r="AK51" s="32">
        <v>0</v>
      </c>
      <c r="AL51" s="37" t="s">
        <v>648</v>
      </c>
      <c r="AM51" t="s">
        <v>150</v>
      </c>
      <c r="AN51" s="34">
        <v>1</v>
      </c>
      <c r="AX51"/>
      <c r="AY51"/>
    </row>
    <row r="52" spans="1:51" x14ac:dyDescent="0.25">
      <c r="A52" t="s">
        <v>517</v>
      </c>
      <c r="B52" t="s">
        <v>255</v>
      </c>
      <c r="C52" t="s">
        <v>452</v>
      </c>
      <c r="D52" t="s">
        <v>505</v>
      </c>
      <c r="E52" s="32">
        <v>80.033333333333331</v>
      </c>
      <c r="F52" s="32">
        <v>246.42777777777778</v>
      </c>
      <c r="G52" s="32">
        <v>8.1777777777777771</v>
      </c>
      <c r="H52" s="37">
        <v>3.3185292062132242E-2</v>
      </c>
      <c r="I52" s="32">
        <v>235.95277777777778</v>
      </c>
      <c r="J52" s="32">
        <v>8.1777777777777771</v>
      </c>
      <c r="K52" s="37">
        <v>3.4658535723956059E-2</v>
      </c>
      <c r="L52" s="32">
        <v>37.972222222222229</v>
      </c>
      <c r="M52" s="32">
        <v>0.44444444444444442</v>
      </c>
      <c r="N52" s="37">
        <v>1.1704462326261884E-2</v>
      </c>
      <c r="O52" s="32">
        <v>27.661111111111111</v>
      </c>
      <c r="P52" s="32">
        <v>0.44444444444444442</v>
      </c>
      <c r="Q52" s="37">
        <v>1.606748343040771E-2</v>
      </c>
      <c r="R52" s="32">
        <v>5.333333333333333</v>
      </c>
      <c r="S52" s="32">
        <v>0</v>
      </c>
      <c r="T52" s="37">
        <v>0</v>
      </c>
      <c r="U52" s="32">
        <v>4.9777777777777779</v>
      </c>
      <c r="V52" s="32">
        <v>0</v>
      </c>
      <c r="W52" s="37">
        <v>0</v>
      </c>
      <c r="X52" s="32">
        <v>75.599999999999994</v>
      </c>
      <c r="Y52" s="32">
        <v>5.0666666666666664</v>
      </c>
      <c r="Z52" s="37">
        <v>6.7019400352733682E-2</v>
      </c>
      <c r="AA52" s="32">
        <v>0.16388888888888889</v>
      </c>
      <c r="AB52" s="32">
        <v>0</v>
      </c>
      <c r="AC52" s="37">
        <v>0</v>
      </c>
      <c r="AD52" s="32">
        <v>132.69166666666666</v>
      </c>
      <c r="AE52" s="32">
        <v>2.6666666666666665</v>
      </c>
      <c r="AF52" s="37">
        <v>2.0096715443069773E-2</v>
      </c>
      <c r="AG52" s="32">
        <v>0</v>
      </c>
      <c r="AH52" s="32">
        <v>0</v>
      </c>
      <c r="AI52" s="37" t="s">
        <v>648</v>
      </c>
      <c r="AJ52" s="32">
        <v>0</v>
      </c>
      <c r="AK52" s="32">
        <v>0</v>
      </c>
      <c r="AL52" s="37" t="s">
        <v>648</v>
      </c>
      <c r="AM52" t="s">
        <v>53</v>
      </c>
      <c r="AN52" s="34">
        <v>1</v>
      </c>
      <c r="AX52"/>
      <c r="AY52"/>
    </row>
    <row r="53" spans="1:51" x14ac:dyDescent="0.25">
      <c r="A53" t="s">
        <v>517</v>
      </c>
      <c r="B53" t="s">
        <v>301</v>
      </c>
      <c r="C53" t="s">
        <v>473</v>
      </c>
      <c r="D53" t="s">
        <v>506</v>
      </c>
      <c r="E53" s="32">
        <v>73.355555555555554</v>
      </c>
      <c r="F53" s="32">
        <v>280.39688888888884</v>
      </c>
      <c r="G53" s="32">
        <v>14.985777777777779</v>
      </c>
      <c r="H53" s="37">
        <v>5.3444878925586442E-2</v>
      </c>
      <c r="I53" s="32">
        <v>259.41077777777775</v>
      </c>
      <c r="J53" s="32">
        <v>13.874666666666666</v>
      </c>
      <c r="K53" s="37">
        <v>5.348531308345366E-2</v>
      </c>
      <c r="L53" s="32">
        <v>67.134</v>
      </c>
      <c r="M53" s="32">
        <v>4.9312222222222228</v>
      </c>
      <c r="N53" s="37">
        <v>7.3453424825307936E-2</v>
      </c>
      <c r="O53" s="32">
        <v>48.93955555555555</v>
      </c>
      <c r="P53" s="32">
        <v>3.8201111111111112</v>
      </c>
      <c r="Q53" s="37">
        <v>7.805774016019762E-2</v>
      </c>
      <c r="R53" s="32">
        <v>12.927777777777777</v>
      </c>
      <c r="S53" s="32">
        <v>1.1111111111111112</v>
      </c>
      <c r="T53" s="37">
        <v>8.5947571981091542E-2</v>
      </c>
      <c r="U53" s="32">
        <v>5.2666666666666666</v>
      </c>
      <c r="V53" s="32">
        <v>0</v>
      </c>
      <c r="W53" s="37">
        <v>0</v>
      </c>
      <c r="X53" s="32">
        <v>27.277777777777779</v>
      </c>
      <c r="Y53" s="32">
        <v>1.0111111111111111</v>
      </c>
      <c r="Z53" s="37">
        <v>3.7067209775967412E-2</v>
      </c>
      <c r="AA53" s="32">
        <v>2.7916666666666665</v>
      </c>
      <c r="AB53" s="32">
        <v>0</v>
      </c>
      <c r="AC53" s="37">
        <v>0</v>
      </c>
      <c r="AD53" s="32">
        <v>183.1934444444444</v>
      </c>
      <c r="AE53" s="32">
        <v>9.0434444444444448</v>
      </c>
      <c r="AF53" s="37">
        <v>4.9365546195551654E-2</v>
      </c>
      <c r="AG53" s="32">
        <v>0</v>
      </c>
      <c r="AH53" s="32">
        <v>0</v>
      </c>
      <c r="AI53" s="37" t="s">
        <v>648</v>
      </c>
      <c r="AJ53" s="32">
        <v>0</v>
      </c>
      <c r="AK53" s="32">
        <v>0</v>
      </c>
      <c r="AL53" s="37" t="s">
        <v>648</v>
      </c>
      <c r="AM53" t="s">
        <v>99</v>
      </c>
      <c r="AN53" s="34">
        <v>1</v>
      </c>
      <c r="AX53"/>
      <c r="AY53"/>
    </row>
    <row r="54" spans="1:51" x14ac:dyDescent="0.25">
      <c r="A54" t="s">
        <v>517</v>
      </c>
      <c r="B54" t="s">
        <v>206</v>
      </c>
      <c r="C54" t="s">
        <v>417</v>
      </c>
      <c r="D54" t="s">
        <v>506</v>
      </c>
      <c r="E54" s="32">
        <v>36.322222222222223</v>
      </c>
      <c r="F54" s="32">
        <v>129.19722222222222</v>
      </c>
      <c r="G54" s="32">
        <v>1.5833333333333333</v>
      </c>
      <c r="H54" s="37">
        <v>1.2255165444733504E-2</v>
      </c>
      <c r="I54" s="32">
        <v>122.86666666666667</v>
      </c>
      <c r="J54" s="32">
        <v>0</v>
      </c>
      <c r="K54" s="37">
        <v>0</v>
      </c>
      <c r="L54" s="32">
        <v>28.7</v>
      </c>
      <c r="M54" s="32">
        <v>1.5833333333333333</v>
      </c>
      <c r="N54" s="37">
        <v>5.516840882694541E-2</v>
      </c>
      <c r="O54" s="32">
        <v>23.338888888888889</v>
      </c>
      <c r="P54" s="32">
        <v>0</v>
      </c>
      <c r="Q54" s="37">
        <v>0</v>
      </c>
      <c r="R54" s="32">
        <v>0</v>
      </c>
      <c r="S54" s="32">
        <v>0</v>
      </c>
      <c r="T54" s="37" t="s">
        <v>648</v>
      </c>
      <c r="U54" s="32">
        <v>5.3611111111111107</v>
      </c>
      <c r="V54" s="32">
        <v>1.5833333333333333</v>
      </c>
      <c r="W54" s="37">
        <v>0.29533678756476683</v>
      </c>
      <c r="X54" s="32">
        <v>24.866666666666667</v>
      </c>
      <c r="Y54" s="32">
        <v>0</v>
      </c>
      <c r="Z54" s="37">
        <v>0</v>
      </c>
      <c r="AA54" s="32">
        <v>0.96944444444444444</v>
      </c>
      <c r="AB54" s="32">
        <v>0</v>
      </c>
      <c r="AC54" s="37">
        <v>0</v>
      </c>
      <c r="AD54" s="32">
        <v>53.994444444444447</v>
      </c>
      <c r="AE54" s="32">
        <v>0</v>
      </c>
      <c r="AF54" s="37">
        <v>0</v>
      </c>
      <c r="AG54" s="32">
        <v>20.666666666666668</v>
      </c>
      <c r="AH54" s="32">
        <v>0</v>
      </c>
      <c r="AI54" s="37">
        <v>0</v>
      </c>
      <c r="AJ54" s="32">
        <v>0</v>
      </c>
      <c r="AK54" s="32">
        <v>0</v>
      </c>
      <c r="AL54" s="37" t="s">
        <v>648</v>
      </c>
      <c r="AM54" t="s">
        <v>4</v>
      </c>
      <c r="AN54" s="34">
        <v>1</v>
      </c>
      <c r="AX54"/>
      <c r="AY54"/>
    </row>
    <row r="55" spans="1:51" x14ac:dyDescent="0.25">
      <c r="A55" t="s">
        <v>517</v>
      </c>
      <c r="B55" t="s">
        <v>259</v>
      </c>
      <c r="C55" t="s">
        <v>456</v>
      </c>
      <c r="D55" t="s">
        <v>506</v>
      </c>
      <c r="E55" s="32">
        <v>29</v>
      </c>
      <c r="F55" s="32">
        <v>102.33944444444447</v>
      </c>
      <c r="G55" s="32">
        <v>0</v>
      </c>
      <c r="H55" s="37">
        <v>0</v>
      </c>
      <c r="I55" s="32">
        <v>96.739444444444459</v>
      </c>
      <c r="J55" s="32">
        <v>0</v>
      </c>
      <c r="K55" s="37">
        <v>0</v>
      </c>
      <c r="L55" s="32">
        <v>31.215555555555568</v>
      </c>
      <c r="M55" s="32">
        <v>0</v>
      </c>
      <c r="N55" s="37">
        <v>0</v>
      </c>
      <c r="O55" s="32">
        <v>25.615555555555567</v>
      </c>
      <c r="P55" s="32">
        <v>0</v>
      </c>
      <c r="Q55" s="37">
        <v>0</v>
      </c>
      <c r="R55" s="32">
        <v>0</v>
      </c>
      <c r="S55" s="32">
        <v>0</v>
      </c>
      <c r="T55" s="37" t="s">
        <v>648</v>
      </c>
      <c r="U55" s="32">
        <v>5.6</v>
      </c>
      <c r="V55" s="32">
        <v>0</v>
      </c>
      <c r="W55" s="37">
        <v>0</v>
      </c>
      <c r="X55" s="32">
        <v>16.064444444444444</v>
      </c>
      <c r="Y55" s="32">
        <v>0</v>
      </c>
      <c r="Z55" s="37">
        <v>0</v>
      </c>
      <c r="AA55" s="32">
        <v>0</v>
      </c>
      <c r="AB55" s="32">
        <v>0</v>
      </c>
      <c r="AC55" s="37" t="s">
        <v>648</v>
      </c>
      <c r="AD55" s="32">
        <v>55.059444444444452</v>
      </c>
      <c r="AE55" s="32">
        <v>0</v>
      </c>
      <c r="AF55" s="37">
        <v>0</v>
      </c>
      <c r="AG55" s="32">
        <v>0</v>
      </c>
      <c r="AH55" s="32">
        <v>0</v>
      </c>
      <c r="AI55" s="37" t="s">
        <v>648</v>
      </c>
      <c r="AJ55" s="32">
        <v>0</v>
      </c>
      <c r="AK55" s="32">
        <v>0</v>
      </c>
      <c r="AL55" s="37" t="s">
        <v>648</v>
      </c>
      <c r="AM55" t="s">
        <v>57</v>
      </c>
      <c r="AN55" s="34">
        <v>1</v>
      </c>
      <c r="AX55"/>
      <c r="AY55"/>
    </row>
    <row r="56" spans="1:51" x14ac:dyDescent="0.25">
      <c r="A56" t="s">
        <v>517</v>
      </c>
      <c r="B56" t="s">
        <v>303</v>
      </c>
      <c r="C56" t="s">
        <v>428</v>
      </c>
      <c r="D56" t="s">
        <v>507</v>
      </c>
      <c r="E56" s="32">
        <v>81.966666666666669</v>
      </c>
      <c r="F56" s="32">
        <v>310.69499999999994</v>
      </c>
      <c r="G56" s="32">
        <v>26.641888888888889</v>
      </c>
      <c r="H56" s="37">
        <v>8.5749332589481309E-2</v>
      </c>
      <c r="I56" s="32">
        <v>282.4755555555555</v>
      </c>
      <c r="J56" s="32">
        <v>26.641888888888889</v>
      </c>
      <c r="K56" s="37">
        <v>9.4315732334754654E-2</v>
      </c>
      <c r="L56" s="32">
        <v>73.983666666666679</v>
      </c>
      <c r="M56" s="32">
        <v>0</v>
      </c>
      <c r="N56" s="37">
        <v>0</v>
      </c>
      <c r="O56" s="32">
        <v>45.76422222222223</v>
      </c>
      <c r="P56" s="32">
        <v>0</v>
      </c>
      <c r="Q56" s="37">
        <v>0</v>
      </c>
      <c r="R56" s="32">
        <v>22.380555555555556</v>
      </c>
      <c r="S56" s="32">
        <v>0</v>
      </c>
      <c r="T56" s="37">
        <v>0</v>
      </c>
      <c r="U56" s="32">
        <v>5.8388888888888886</v>
      </c>
      <c r="V56" s="32">
        <v>0</v>
      </c>
      <c r="W56" s="37">
        <v>0</v>
      </c>
      <c r="X56" s="32">
        <v>49.444444444444443</v>
      </c>
      <c r="Y56" s="32">
        <v>2.0055555555555555</v>
      </c>
      <c r="Z56" s="37">
        <v>4.0561797752808992E-2</v>
      </c>
      <c r="AA56" s="32">
        <v>0</v>
      </c>
      <c r="AB56" s="32">
        <v>0</v>
      </c>
      <c r="AC56" s="37" t="s">
        <v>648</v>
      </c>
      <c r="AD56" s="32">
        <v>187.26688888888884</v>
      </c>
      <c r="AE56" s="32">
        <v>24.636333333333333</v>
      </c>
      <c r="AF56" s="37">
        <v>0.13155733765594205</v>
      </c>
      <c r="AG56" s="32">
        <v>0</v>
      </c>
      <c r="AH56" s="32">
        <v>0</v>
      </c>
      <c r="AI56" s="37" t="s">
        <v>648</v>
      </c>
      <c r="AJ56" s="32">
        <v>0</v>
      </c>
      <c r="AK56" s="32">
        <v>0</v>
      </c>
      <c r="AL56" s="37" t="s">
        <v>648</v>
      </c>
      <c r="AM56" t="s">
        <v>101</v>
      </c>
      <c r="AN56" s="34">
        <v>1</v>
      </c>
      <c r="AX56"/>
      <c r="AY56"/>
    </row>
    <row r="57" spans="1:51" x14ac:dyDescent="0.25">
      <c r="A57" t="s">
        <v>517</v>
      </c>
      <c r="B57" t="s">
        <v>240</v>
      </c>
      <c r="C57" t="s">
        <v>440</v>
      </c>
      <c r="D57" t="s">
        <v>505</v>
      </c>
      <c r="E57" s="32">
        <v>97.477777777777774</v>
      </c>
      <c r="F57" s="32">
        <v>329.9568888888889</v>
      </c>
      <c r="G57" s="32">
        <v>18.593777777777778</v>
      </c>
      <c r="H57" s="37">
        <v>5.6352142973560178E-2</v>
      </c>
      <c r="I57" s="32">
        <v>303.01244444444444</v>
      </c>
      <c r="J57" s="32">
        <v>18.499333333333333</v>
      </c>
      <c r="K57" s="37">
        <v>6.105139796238658E-2</v>
      </c>
      <c r="L57" s="32">
        <v>53.172222222222224</v>
      </c>
      <c r="M57" s="32">
        <v>1.7722222222222221</v>
      </c>
      <c r="N57" s="37">
        <v>3.3329850590324936E-2</v>
      </c>
      <c r="O57" s="32">
        <v>26.227777777777778</v>
      </c>
      <c r="P57" s="32">
        <v>1.6777777777777778</v>
      </c>
      <c r="Q57" s="37">
        <v>6.3969497987714466E-2</v>
      </c>
      <c r="R57" s="32">
        <v>18.541666666666668</v>
      </c>
      <c r="S57" s="32">
        <v>9.4444444444444442E-2</v>
      </c>
      <c r="T57" s="37">
        <v>5.0936329588014972E-3</v>
      </c>
      <c r="U57" s="32">
        <v>8.4027777777777786</v>
      </c>
      <c r="V57" s="32">
        <v>0</v>
      </c>
      <c r="W57" s="37">
        <v>0</v>
      </c>
      <c r="X57" s="32">
        <v>84.043222222222226</v>
      </c>
      <c r="Y57" s="32">
        <v>0.99599999999999989</v>
      </c>
      <c r="Z57" s="37">
        <v>1.1851044898854952E-2</v>
      </c>
      <c r="AA57" s="32">
        <v>0</v>
      </c>
      <c r="AB57" s="32">
        <v>0</v>
      </c>
      <c r="AC57" s="37" t="s">
        <v>648</v>
      </c>
      <c r="AD57" s="32">
        <v>192.74144444444443</v>
      </c>
      <c r="AE57" s="32">
        <v>15.825555555555557</v>
      </c>
      <c r="AF57" s="37">
        <v>8.2107694072600435E-2</v>
      </c>
      <c r="AG57" s="32">
        <v>0</v>
      </c>
      <c r="AH57" s="32">
        <v>0</v>
      </c>
      <c r="AI57" s="37" t="s">
        <v>648</v>
      </c>
      <c r="AJ57" s="32">
        <v>0</v>
      </c>
      <c r="AK57" s="32">
        <v>0</v>
      </c>
      <c r="AL57" s="37" t="s">
        <v>648</v>
      </c>
      <c r="AM57" t="s">
        <v>38</v>
      </c>
      <c r="AN57" s="34">
        <v>1</v>
      </c>
      <c r="AX57"/>
      <c r="AY57"/>
    </row>
    <row r="58" spans="1:51" x14ac:dyDescent="0.25">
      <c r="A58" t="s">
        <v>517</v>
      </c>
      <c r="B58" t="s">
        <v>338</v>
      </c>
      <c r="C58" t="s">
        <v>440</v>
      </c>
      <c r="D58" t="s">
        <v>505</v>
      </c>
      <c r="E58" s="32">
        <v>54.388888888888886</v>
      </c>
      <c r="F58" s="32">
        <v>190.56388888888887</v>
      </c>
      <c r="G58" s="32">
        <v>4.1083333333333334</v>
      </c>
      <c r="H58" s="37">
        <v>2.1558823958135943E-2</v>
      </c>
      <c r="I58" s="32">
        <v>177.49166666666667</v>
      </c>
      <c r="J58" s="32">
        <v>4.1083333333333334</v>
      </c>
      <c r="K58" s="37">
        <v>2.3146626602187897E-2</v>
      </c>
      <c r="L58" s="32">
        <v>49.361111111111114</v>
      </c>
      <c r="M58" s="32">
        <v>0</v>
      </c>
      <c r="N58" s="37">
        <v>0</v>
      </c>
      <c r="O58" s="32">
        <v>36.288888888888891</v>
      </c>
      <c r="P58" s="32">
        <v>0</v>
      </c>
      <c r="Q58" s="37">
        <v>0</v>
      </c>
      <c r="R58" s="32">
        <v>8.094444444444445</v>
      </c>
      <c r="S58" s="32">
        <v>0</v>
      </c>
      <c r="T58" s="37">
        <v>0</v>
      </c>
      <c r="U58" s="32">
        <v>4.9777777777777779</v>
      </c>
      <c r="V58" s="32">
        <v>0</v>
      </c>
      <c r="W58" s="37">
        <v>0</v>
      </c>
      <c r="X58" s="32">
        <v>22.708333333333332</v>
      </c>
      <c r="Y58" s="32">
        <v>0</v>
      </c>
      <c r="Z58" s="37">
        <v>0</v>
      </c>
      <c r="AA58" s="32">
        <v>0</v>
      </c>
      <c r="AB58" s="32">
        <v>0</v>
      </c>
      <c r="AC58" s="37" t="s">
        <v>648</v>
      </c>
      <c r="AD58" s="32">
        <v>118.49444444444444</v>
      </c>
      <c r="AE58" s="32">
        <v>4.1083333333333334</v>
      </c>
      <c r="AF58" s="37">
        <v>3.4671105068216981E-2</v>
      </c>
      <c r="AG58" s="32">
        <v>0</v>
      </c>
      <c r="AH58" s="32">
        <v>0</v>
      </c>
      <c r="AI58" s="37" t="s">
        <v>648</v>
      </c>
      <c r="AJ58" s="32">
        <v>0</v>
      </c>
      <c r="AK58" s="32">
        <v>0</v>
      </c>
      <c r="AL58" s="37" t="s">
        <v>648</v>
      </c>
      <c r="AM58" t="s">
        <v>136</v>
      </c>
      <c r="AN58" s="34">
        <v>1</v>
      </c>
      <c r="AX58"/>
      <c r="AY58"/>
    </row>
    <row r="59" spans="1:51" x14ac:dyDescent="0.25">
      <c r="A59" t="s">
        <v>517</v>
      </c>
      <c r="B59" t="s">
        <v>335</v>
      </c>
      <c r="C59" t="s">
        <v>482</v>
      </c>
      <c r="D59" t="s">
        <v>509</v>
      </c>
      <c r="E59" s="32">
        <v>52.31111111111111</v>
      </c>
      <c r="F59" s="32">
        <v>191.85277777777776</v>
      </c>
      <c r="G59" s="32">
        <v>0</v>
      </c>
      <c r="H59" s="37">
        <v>0</v>
      </c>
      <c r="I59" s="32">
        <v>176.40277777777777</v>
      </c>
      <c r="J59" s="32">
        <v>0</v>
      </c>
      <c r="K59" s="37">
        <v>0</v>
      </c>
      <c r="L59" s="32">
        <v>47.947222222222216</v>
      </c>
      <c r="M59" s="32">
        <v>0</v>
      </c>
      <c r="N59" s="37">
        <v>0</v>
      </c>
      <c r="O59" s="32">
        <v>32.49722222222222</v>
      </c>
      <c r="P59" s="32">
        <v>0</v>
      </c>
      <c r="Q59" s="37">
        <v>0</v>
      </c>
      <c r="R59" s="32">
        <v>9.8194444444444446</v>
      </c>
      <c r="S59" s="32">
        <v>0</v>
      </c>
      <c r="T59" s="37">
        <v>0</v>
      </c>
      <c r="U59" s="32">
        <v>5.6305555555555555</v>
      </c>
      <c r="V59" s="32">
        <v>0</v>
      </c>
      <c r="W59" s="37">
        <v>0</v>
      </c>
      <c r="X59" s="32">
        <v>34.588888888888889</v>
      </c>
      <c r="Y59" s="32">
        <v>0</v>
      </c>
      <c r="Z59" s="37">
        <v>0</v>
      </c>
      <c r="AA59" s="32">
        <v>0</v>
      </c>
      <c r="AB59" s="32">
        <v>0</v>
      </c>
      <c r="AC59" s="37" t="s">
        <v>648</v>
      </c>
      <c r="AD59" s="32">
        <v>109.31666666666666</v>
      </c>
      <c r="AE59" s="32">
        <v>0</v>
      </c>
      <c r="AF59" s="37">
        <v>0</v>
      </c>
      <c r="AG59" s="32">
        <v>0</v>
      </c>
      <c r="AH59" s="32">
        <v>0</v>
      </c>
      <c r="AI59" s="37" t="s">
        <v>648</v>
      </c>
      <c r="AJ59" s="32">
        <v>0</v>
      </c>
      <c r="AK59" s="32">
        <v>0</v>
      </c>
      <c r="AL59" s="37" t="s">
        <v>648</v>
      </c>
      <c r="AM59" t="s">
        <v>133</v>
      </c>
      <c r="AN59" s="34">
        <v>1</v>
      </c>
      <c r="AX59"/>
      <c r="AY59"/>
    </row>
    <row r="60" spans="1:51" x14ac:dyDescent="0.25">
      <c r="A60" t="s">
        <v>517</v>
      </c>
      <c r="B60" t="s">
        <v>384</v>
      </c>
      <c r="C60" t="s">
        <v>451</v>
      </c>
      <c r="D60" t="s">
        <v>504</v>
      </c>
      <c r="E60" s="32">
        <v>81.177777777777777</v>
      </c>
      <c r="F60" s="32">
        <v>300.62788888888883</v>
      </c>
      <c r="G60" s="32">
        <v>53.866777777777784</v>
      </c>
      <c r="H60" s="37">
        <v>0.1791809069240638</v>
      </c>
      <c r="I60" s="32">
        <v>267.16677777777772</v>
      </c>
      <c r="J60" s="32">
        <v>53.550111111111114</v>
      </c>
      <c r="K60" s="37">
        <v>0.20043701375046222</v>
      </c>
      <c r="L60" s="32">
        <v>56.544444444444437</v>
      </c>
      <c r="M60" s="32">
        <v>9.166666666666666E-2</v>
      </c>
      <c r="N60" s="37">
        <v>1.6211436431518963E-3</v>
      </c>
      <c r="O60" s="32">
        <v>23.4</v>
      </c>
      <c r="P60" s="32">
        <v>9.166666666666666E-2</v>
      </c>
      <c r="Q60" s="37">
        <v>3.9173789173789176E-3</v>
      </c>
      <c r="R60" s="32">
        <v>29.505555555555556</v>
      </c>
      <c r="S60" s="32">
        <v>0</v>
      </c>
      <c r="T60" s="37">
        <v>0</v>
      </c>
      <c r="U60" s="32">
        <v>3.6388888888888888</v>
      </c>
      <c r="V60" s="32">
        <v>0</v>
      </c>
      <c r="W60" s="37">
        <v>0</v>
      </c>
      <c r="X60" s="32">
        <v>57.588888888888889</v>
      </c>
      <c r="Y60" s="32">
        <v>10.997222222222222</v>
      </c>
      <c r="Z60" s="37">
        <v>0.19096083349411538</v>
      </c>
      <c r="AA60" s="32">
        <v>0.31666666666666665</v>
      </c>
      <c r="AB60" s="32">
        <v>0.31666666666666665</v>
      </c>
      <c r="AC60" s="37">
        <v>1</v>
      </c>
      <c r="AD60" s="32">
        <v>185.91122222222219</v>
      </c>
      <c r="AE60" s="32">
        <v>42.19455555555556</v>
      </c>
      <c r="AF60" s="37">
        <v>0.22696077757543781</v>
      </c>
      <c r="AG60" s="32">
        <v>0.26666666666666666</v>
      </c>
      <c r="AH60" s="32">
        <v>0.26666666666666666</v>
      </c>
      <c r="AI60" s="37">
        <v>1</v>
      </c>
      <c r="AJ60" s="32">
        <v>0</v>
      </c>
      <c r="AK60" s="32">
        <v>0</v>
      </c>
      <c r="AL60" s="37" t="s">
        <v>648</v>
      </c>
      <c r="AM60" t="s">
        <v>182</v>
      </c>
      <c r="AN60" s="34">
        <v>1</v>
      </c>
      <c r="AX60"/>
      <c r="AY60"/>
    </row>
    <row r="61" spans="1:51" x14ac:dyDescent="0.25">
      <c r="A61" t="s">
        <v>517</v>
      </c>
      <c r="B61" t="s">
        <v>204</v>
      </c>
      <c r="C61" t="s">
        <v>415</v>
      </c>
      <c r="D61" t="s">
        <v>504</v>
      </c>
      <c r="E61" s="32">
        <v>109.61111111111111</v>
      </c>
      <c r="F61" s="32">
        <v>387.70500000000004</v>
      </c>
      <c r="G61" s="32">
        <v>44.635555555555555</v>
      </c>
      <c r="H61" s="37">
        <v>0.11512762423893308</v>
      </c>
      <c r="I61" s="32">
        <v>342.74666666666667</v>
      </c>
      <c r="J61" s="32">
        <v>43.027222222222221</v>
      </c>
      <c r="K61" s="37">
        <v>0.12553651546979952</v>
      </c>
      <c r="L61" s="32">
        <v>39.669444444444444</v>
      </c>
      <c r="M61" s="32">
        <v>1.6083333333333334</v>
      </c>
      <c r="N61" s="37">
        <v>4.0543379315174009E-2</v>
      </c>
      <c r="O61" s="32">
        <v>0.28888888888888886</v>
      </c>
      <c r="P61" s="32">
        <v>0</v>
      </c>
      <c r="Q61" s="37">
        <v>0</v>
      </c>
      <c r="R61" s="32">
        <v>31.927777777777777</v>
      </c>
      <c r="S61" s="32">
        <v>1.6083333333333334</v>
      </c>
      <c r="T61" s="37">
        <v>5.0374108230381069E-2</v>
      </c>
      <c r="U61" s="32">
        <v>7.4527777777777775</v>
      </c>
      <c r="V61" s="32">
        <v>0</v>
      </c>
      <c r="W61" s="37">
        <v>0</v>
      </c>
      <c r="X61" s="32">
        <v>96.24166666666666</v>
      </c>
      <c r="Y61" s="32">
        <v>0.76944444444444449</v>
      </c>
      <c r="Z61" s="37">
        <v>7.9949201951106889E-3</v>
      </c>
      <c r="AA61" s="32">
        <v>5.5777777777777775</v>
      </c>
      <c r="AB61" s="32">
        <v>0</v>
      </c>
      <c r="AC61" s="37">
        <v>0</v>
      </c>
      <c r="AD61" s="32">
        <v>246.21611111111113</v>
      </c>
      <c r="AE61" s="32">
        <v>42.257777777777775</v>
      </c>
      <c r="AF61" s="37">
        <v>0.17162880847674467</v>
      </c>
      <c r="AG61" s="32">
        <v>0</v>
      </c>
      <c r="AH61" s="32">
        <v>0</v>
      </c>
      <c r="AI61" s="37" t="s">
        <v>648</v>
      </c>
      <c r="AJ61" s="32">
        <v>0</v>
      </c>
      <c r="AK61" s="32">
        <v>0</v>
      </c>
      <c r="AL61" s="37" t="s">
        <v>648</v>
      </c>
      <c r="AM61" t="s">
        <v>2</v>
      </c>
      <c r="AN61" s="34">
        <v>1</v>
      </c>
      <c r="AX61"/>
      <c r="AY61"/>
    </row>
    <row r="62" spans="1:51" x14ac:dyDescent="0.25">
      <c r="A62" t="s">
        <v>517</v>
      </c>
      <c r="B62" t="s">
        <v>347</v>
      </c>
      <c r="C62" t="s">
        <v>440</v>
      </c>
      <c r="D62" t="s">
        <v>505</v>
      </c>
      <c r="E62" s="32">
        <v>54.7</v>
      </c>
      <c r="F62" s="32">
        <v>221.15499999999997</v>
      </c>
      <c r="G62" s="32">
        <v>49.942222222222227</v>
      </c>
      <c r="H62" s="37">
        <v>0.22582452226819305</v>
      </c>
      <c r="I62" s="32">
        <v>210.90866666666665</v>
      </c>
      <c r="J62" s="32">
        <v>49.942222222222227</v>
      </c>
      <c r="K62" s="37">
        <v>0.23679549546986642</v>
      </c>
      <c r="L62" s="32">
        <v>43.546333333333322</v>
      </c>
      <c r="M62" s="32">
        <v>2.5447777777777776</v>
      </c>
      <c r="N62" s="37">
        <v>5.8438393843594443E-2</v>
      </c>
      <c r="O62" s="32">
        <v>33.501888888888885</v>
      </c>
      <c r="P62" s="32">
        <v>2.5447777777777776</v>
      </c>
      <c r="Q62" s="37">
        <v>7.5959232812743568E-2</v>
      </c>
      <c r="R62" s="32">
        <v>5.0666666666666664</v>
      </c>
      <c r="S62" s="32">
        <v>0</v>
      </c>
      <c r="T62" s="37">
        <v>0</v>
      </c>
      <c r="U62" s="32">
        <v>4.9777777777777779</v>
      </c>
      <c r="V62" s="32">
        <v>0</v>
      </c>
      <c r="W62" s="37">
        <v>0</v>
      </c>
      <c r="X62" s="32">
        <v>43.798111111111098</v>
      </c>
      <c r="Y62" s="32">
        <v>1.8416666666666666</v>
      </c>
      <c r="Z62" s="37">
        <v>4.2048997546824708E-2</v>
      </c>
      <c r="AA62" s="32">
        <v>0.2018888888888889</v>
      </c>
      <c r="AB62" s="32">
        <v>0</v>
      </c>
      <c r="AC62" s="37">
        <v>0</v>
      </c>
      <c r="AD62" s="32">
        <v>90.948555555555558</v>
      </c>
      <c r="AE62" s="32">
        <v>45.555777777777784</v>
      </c>
      <c r="AF62" s="37">
        <v>0.50089611098826325</v>
      </c>
      <c r="AG62" s="32">
        <v>0</v>
      </c>
      <c r="AH62" s="32">
        <v>0</v>
      </c>
      <c r="AI62" s="37" t="s">
        <v>648</v>
      </c>
      <c r="AJ62" s="32">
        <v>42.660111111111114</v>
      </c>
      <c r="AK62" s="32">
        <v>0</v>
      </c>
      <c r="AL62" s="37">
        <v>0</v>
      </c>
      <c r="AM62" t="s">
        <v>145</v>
      </c>
      <c r="AN62" s="34">
        <v>1</v>
      </c>
      <c r="AX62"/>
      <c r="AY62"/>
    </row>
    <row r="63" spans="1:51" x14ac:dyDescent="0.25">
      <c r="A63" t="s">
        <v>517</v>
      </c>
      <c r="B63" t="s">
        <v>390</v>
      </c>
      <c r="C63" t="s">
        <v>498</v>
      </c>
      <c r="D63" t="s">
        <v>507</v>
      </c>
      <c r="E63" s="32">
        <v>129.36666666666667</v>
      </c>
      <c r="F63" s="32">
        <v>517.62877777777783</v>
      </c>
      <c r="G63" s="32">
        <v>0.66666666666666663</v>
      </c>
      <c r="H63" s="37">
        <v>1.2879242717700522E-3</v>
      </c>
      <c r="I63" s="32">
        <v>495.68433333333337</v>
      </c>
      <c r="J63" s="32">
        <v>0</v>
      </c>
      <c r="K63" s="37">
        <v>0</v>
      </c>
      <c r="L63" s="32">
        <v>90.120666666666665</v>
      </c>
      <c r="M63" s="32">
        <v>0.66666666666666663</v>
      </c>
      <c r="N63" s="37">
        <v>7.3974892921342492E-3</v>
      </c>
      <c r="O63" s="32">
        <v>68.176222222222222</v>
      </c>
      <c r="P63" s="32">
        <v>0</v>
      </c>
      <c r="Q63" s="37">
        <v>0</v>
      </c>
      <c r="R63" s="32">
        <v>16.269444444444446</v>
      </c>
      <c r="S63" s="32">
        <v>0.66666666666666663</v>
      </c>
      <c r="T63" s="37">
        <v>4.0976609185589888E-2</v>
      </c>
      <c r="U63" s="32">
        <v>5.6749999999999998</v>
      </c>
      <c r="V63" s="32">
        <v>0</v>
      </c>
      <c r="W63" s="37">
        <v>0</v>
      </c>
      <c r="X63" s="32">
        <v>114.86488888888888</v>
      </c>
      <c r="Y63" s="32">
        <v>0</v>
      </c>
      <c r="Z63" s="37">
        <v>0</v>
      </c>
      <c r="AA63" s="32">
        <v>0</v>
      </c>
      <c r="AB63" s="32">
        <v>0</v>
      </c>
      <c r="AC63" s="37" t="s">
        <v>648</v>
      </c>
      <c r="AD63" s="32">
        <v>312.64322222222228</v>
      </c>
      <c r="AE63" s="32">
        <v>0</v>
      </c>
      <c r="AF63" s="37">
        <v>0</v>
      </c>
      <c r="AG63" s="32">
        <v>0</v>
      </c>
      <c r="AH63" s="32">
        <v>0</v>
      </c>
      <c r="AI63" s="37" t="s">
        <v>648</v>
      </c>
      <c r="AJ63" s="32">
        <v>0</v>
      </c>
      <c r="AK63" s="32">
        <v>0</v>
      </c>
      <c r="AL63" s="37" t="s">
        <v>648</v>
      </c>
      <c r="AM63" t="s">
        <v>188</v>
      </c>
      <c r="AN63" s="34">
        <v>1</v>
      </c>
      <c r="AX63"/>
      <c r="AY63"/>
    </row>
    <row r="64" spans="1:51" x14ac:dyDescent="0.25">
      <c r="A64" t="s">
        <v>517</v>
      </c>
      <c r="B64" t="s">
        <v>275</v>
      </c>
      <c r="C64" t="s">
        <v>464</v>
      </c>
      <c r="D64" t="s">
        <v>507</v>
      </c>
      <c r="E64" s="32">
        <v>77.033333333333331</v>
      </c>
      <c r="F64" s="32">
        <v>279.10555555555555</v>
      </c>
      <c r="G64" s="32">
        <v>13.072222222222223</v>
      </c>
      <c r="H64" s="37">
        <v>4.6836123330480303E-2</v>
      </c>
      <c r="I64" s="32">
        <v>274.23611111111109</v>
      </c>
      <c r="J64" s="32">
        <v>12.905555555555555</v>
      </c>
      <c r="K64" s="37">
        <v>4.7060015193719933E-2</v>
      </c>
      <c r="L64" s="32">
        <v>48.436111111111117</v>
      </c>
      <c r="M64" s="32">
        <v>0.97499999999999998</v>
      </c>
      <c r="N64" s="37">
        <v>2.0129609451167055E-2</v>
      </c>
      <c r="O64" s="32">
        <v>43.56666666666667</v>
      </c>
      <c r="P64" s="32">
        <v>0.80833333333333335</v>
      </c>
      <c r="Q64" s="37">
        <v>1.8553940321346593E-2</v>
      </c>
      <c r="R64" s="32">
        <v>0.25833333333333336</v>
      </c>
      <c r="S64" s="32">
        <v>0.16666666666666666</v>
      </c>
      <c r="T64" s="37">
        <v>0.64516129032258052</v>
      </c>
      <c r="U64" s="32">
        <v>4.6111111111111107</v>
      </c>
      <c r="V64" s="32">
        <v>0</v>
      </c>
      <c r="W64" s="37">
        <v>0</v>
      </c>
      <c r="X64" s="32">
        <v>71.75</v>
      </c>
      <c r="Y64" s="32">
        <v>6.8527777777777779</v>
      </c>
      <c r="Z64" s="37">
        <v>9.5509097948122346E-2</v>
      </c>
      <c r="AA64" s="32">
        <v>0</v>
      </c>
      <c r="AB64" s="32">
        <v>0</v>
      </c>
      <c r="AC64" s="37" t="s">
        <v>648</v>
      </c>
      <c r="AD64" s="32">
        <v>158.91944444444445</v>
      </c>
      <c r="AE64" s="32">
        <v>5.2444444444444445</v>
      </c>
      <c r="AF64" s="37">
        <v>3.300064672877593E-2</v>
      </c>
      <c r="AG64" s="32">
        <v>0</v>
      </c>
      <c r="AH64" s="32">
        <v>0</v>
      </c>
      <c r="AI64" s="37" t="s">
        <v>648</v>
      </c>
      <c r="AJ64" s="32">
        <v>0</v>
      </c>
      <c r="AK64" s="32">
        <v>0</v>
      </c>
      <c r="AL64" s="37" t="s">
        <v>648</v>
      </c>
      <c r="AM64" t="s">
        <v>73</v>
      </c>
      <c r="AN64" s="34">
        <v>1</v>
      </c>
      <c r="AX64"/>
      <c r="AY64"/>
    </row>
    <row r="65" spans="1:51" x14ac:dyDescent="0.25">
      <c r="A65" t="s">
        <v>517</v>
      </c>
      <c r="B65" t="s">
        <v>389</v>
      </c>
      <c r="C65" t="s">
        <v>422</v>
      </c>
      <c r="D65" t="s">
        <v>503</v>
      </c>
      <c r="E65" s="32">
        <v>31.233333333333334</v>
      </c>
      <c r="F65" s="32">
        <v>169.28077777777781</v>
      </c>
      <c r="G65" s="32">
        <v>2.2392222222222222</v>
      </c>
      <c r="H65" s="37">
        <v>1.3227858777691498E-2</v>
      </c>
      <c r="I65" s="32">
        <v>147.5768888888889</v>
      </c>
      <c r="J65" s="32">
        <v>8.8888888888888892E-2</v>
      </c>
      <c r="K65" s="37">
        <v>6.0232255577506862E-4</v>
      </c>
      <c r="L65" s="32">
        <v>49.050444444444459</v>
      </c>
      <c r="M65" s="32">
        <v>0</v>
      </c>
      <c r="N65" s="37">
        <v>0</v>
      </c>
      <c r="O65" s="32">
        <v>34.342111111111123</v>
      </c>
      <c r="P65" s="32">
        <v>0</v>
      </c>
      <c r="Q65" s="37">
        <v>0</v>
      </c>
      <c r="R65" s="32">
        <v>9.9583333333333339</v>
      </c>
      <c r="S65" s="32">
        <v>0</v>
      </c>
      <c r="T65" s="37">
        <v>0</v>
      </c>
      <c r="U65" s="32">
        <v>4.75</v>
      </c>
      <c r="V65" s="32">
        <v>0</v>
      </c>
      <c r="W65" s="37">
        <v>0</v>
      </c>
      <c r="X65" s="32">
        <v>26.062444444444445</v>
      </c>
      <c r="Y65" s="32">
        <v>8.8888888888888892E-2</v>
      </c>
      <c r="Z65" s="37">
        <v>3.4106121196101672E-3</v>
      </c>
      <c r="AA65" s="32">
        <v>6.9955555555555557</v>
      </c>
      <c r="AB65" s="32">
        <v>2.1503333333333332</v>
      </c>
      <c r="AC65" s="37">
        <v>0.30738564167725535</v>
      </c>
      <c r="AD65" s="32">
        <v>87.172333333333341</v>
      </c>
      <c r="AE65" s="32">
        <v>0</v>
      </c>
      <c r="AF65" s="37">
        <v>0</v>
      </c>
      <c r="AG65" s="32">
        <v>0</v>
      </c>
      <c r="AH65" s="32">
        <v>0</v>
      </c>
      <c r="AI65" s="37" t="s">
        <v>648</v>
      </c>
      <c r="AJ65" s="32">
        <v>0</v>
      </c>
      <c r="AK65" s="32">
        <v>0</v>
      </c>
      <c r="AL65" s="37" t="s">
        <v>648</v>
      </c>
      <c r="AM65" t="s">
        <v>187</v>
      </c>
      <c r="AN65" s="34">
        <v>1</v>
      </c>
      <c r="AX65"/>
      <c r="AY65"/>
    </row>
    <row r="66" spans="1:51" x14ac:dyDescent="0.25">
      <c r="A66" t="s">
        <v>517</v>
      </c>
      <c r="B66" t="s">
        <v>279</v>
      </c>
      <c r="C66" t="s">
        <v>452</v>
      </c>
      <c r="D66" t="s">
        <v>505</v>
      </c>
      <c r="E66" s="32">
        <v>71.855555555555554</v>
      </c>
      <c r="F66" s="32">
        <v>297.77777777777777</v>
      </c>
      <c r="G66" s="32">
        <v>13.302777777777779</v>
      </c>
      <c r="H66" s="37">
        <v>4.4673507462686571E-2</v>
      </c>
      <c r="I66" s="32">
        <v>276.12222222222221</v>
      </c>
      <c r="J66" s="32">
        <v>10.455555555555556</v>
      </c>
      <c r="K66" s="37">
        <v>3.7865679449519137E-2</v>
      </c>
      <c r="L66" s="32">
        <v>98.555555555555557</v>
      </c>
      <c r="M66" s="32">
        <v>2.9805555555555556</v>
      </c>
      <c r="N66" s="37">
        <v>3.02423900789177E-2</v>
      </c>
      <c r="O66" s="32">
        <v>77.283333333333331</v>
      </c>
      <c r="P66" s="32">
        <v>0.13333333333333333</v>
      </c>
      <c r="Q66" s="37">
        <v>1.7252533965926246E-3</v>
      </c>
      <c r="R66" s="32">
        <v>17.18888888888889</v>
      </c>
      <c r="S66" s="32">
        <v>2.8472222222222223</v>
      </c>
      <c r="T66" s="37">
        <v>0.1656431803490627</v>
      </c>
      <c r="U66" s="32">
        <v>4.083333333333333</v>
      </c>
      <c r="V66" s="32">
        <v>0</v>
      </c>
      <c r="W66" s="37">
        <v>0</v>
      </c>
      <c r="X66" s="32">
        <v>40.533333333333331</v>
      </c>
      <c r="Y66" s="32">
        <v>10.322222222222223</v>
      </c>
      <c r="Z66" s="37">
        <v>0.25466008771929827</v>
      </c>
      <c r="AA66" s="32">
        <v>0.38333333333333336</v>
      </c>
      <c r="AB66" s="32">
        <v>0</v>
      </c>
      <c r="AC66" s="37">
        <v>0</v>
      </c>
      <c r="AD66" s="32">
        <v>158.30555555555554</v>
      </c>
      <c r="AE66" s="32">
        <v>0</v>
      </c>
      <c r="AF66" s="37">
        <v>0</v>
      </c>
      <c r="AG66" s="32">
        <v>0</v>
      </c>
      <c r="AH66" s="32">
        <v>0</v>
      </c>
      <c r="AI66" s="37" t="s">
        <v>648</v>
      </c>
      <c r="AJ66" s="32">
        <v>0</v>
      </c>
      <c r="AK66" s="32">
        <v>0</v>
      </c>
      <c r="AL66" s="37" t="s">
        <v>648</v>
      </c>
      <c r="AM66" t="s">
        <v>77</v>
      </c>
      <c r="AN66" s="34">
        <v>1</v>
      </c>
      <c r="AX66"/>
      <c r="AY66"/>
    </row>
    <row r="67" spans="1:51" x14ac:dyDescent="0.25">
      <c r="A67" t="s">
        <v>517</v>
      </c>
      <c r="B67" t="s">
        <v>313</v>
      </c>
      <c r="C67" t="s">
        <v>476</v>
      </c>
      <c r="D67" t="s">
        <v>506</v>
      </c>
      <c r="E67" s="32">
        <v>37.233333333333334</v>
      </c>
      <c r="F67" s="32">
        <v>178.74966666666668</v>
      </c>
      <c r="G67" s="32">
        <v>4.2694444444444439</v>
      </c>
      <c r="H67" s="37">
        <v>2.3885048425886724E-2</v>
      </c>
      <c r="I67" s="32">
        <v>163.92166666666668</v>
      </c>
      <c r="J67" s="32">
        <v>4.2694444444444439</v>
      </c>
      <c r="K67" s="37">
        <v>2.604563832996112E-2</v>
      </c>
      <c r="L67" s="32">
        <v>60.333555555555556</v>
      </c>
      <c r="M67" s="32">
        <v>0.47499999999999998</v>
      </c>
      <c r="N67" s="37">
        <v>7.8728991790085485E-3</v>
      </c>
      <c r="O67" s="32">
        <v>45.505555555555553</v>
      </c>
      <c r="P67" s="32">
        <v>0.47499999999999998</v>
      </c>
      <c r="Q67" s="37">
        <v>1.0438285923574655E-2</v>
      </c>
      <c r="R67" s="32">
        <v>9.4946666666666673</v>
      </c>
      <c r="S67" s="32">
        <v>0</v>
      </c>
      <c r="T67" s="37">
        <v>0</v>
      </c>
      <c r="U67" s="32">
        <v>5.333333333333333</v>
      </c>
      <c r="V67" s="32">
        <v>0</v>
      </c>
      <c r="W67" s="37">
        <v>0</v>
      </c>
      <c r="X67" s="32">
        <v>14.783333333333335</v>
      </c>
      <c r="Y67" s="32">
        <v>2.2944444444444443</v>
      </c>
      <c r="Z67" s="37">
        <v>0.15520481022172114</v>
      </c>
      <c r="AA67" s="32">
        <v>0</v>
      </c>
      <c r="AB67" s="32">
        <v>0</v>
      </c>
      <c r="AC67" s="37" t="s">
        <v>648</v>
      </c>
      <c r="AD67" s="32">
        <v>103.63277777777779</v>
      </c>
      <c r="AE67" s="32">
        <v>1.5</v>
      </c>
      <c r="AF67" s="37">
        <v>1.4474185022971067E-2</v>
      </c>
      <c r="AG67" s="32">
        <v>0</v>
      </c>
      <c r="AH67" s="32">
        <v>0</v>
      </c>
      <c r="AI67" s="37" t="s">
        <v>648</v>
      </c>
      <c r="AJ67" s="32">
        <v>0</v>
      </c>
      <c r="AK67" s="32">
        <v>0</v>
      </c>
      <c r="AL67" s="37" t="s">
        <v>648</v>
      </c>
      <c r="AM67" t="s">
        <v>111</v>
      </c>
      <c r="AN67" s="34">
        <v>1</v>
      </c>
      <c r="AX67"/>
      <c r="AY67"/>
    </row>
    <row r="68" spans="1:51" x14ac:dyDescent="0.25">
      <c r="A68" t="s">
        <v>517</v>
      </c>
      <c r="B68" t="s">
        <v>317</v>
      </c>
      <c r="C68" t="s">
        <v>477</v>
      </c>
      <c r="D68" t="s">
        <v>510</v>
      </c>
      <c r="E68" s="32">
        <v>151.72222222222223</v>
      </c>
      <c r="F68" s="32">
        <v>404.14722222222224</v>
      </c>
      <c r="G68" s="32">
        <v>0</v>
      </c>
      <c r="H68" s="37">
        <v>0</v>
      </c>
      <c r="I68" s="32">
        <v>350.97222222222223</v>
      </c>
      <c r="J68" s="32">
        <v>0</v>
      </c>
      <c r="K68" s="37">
        <v>0</v>
      </c>
      <c r="L68" s="32">
        <v>59.352777777777774</v>
      </c>
      <c r="M68" s="32">
        <v>0</v>
      </c>
      <c r="N68" s="37">
        <v>0</v>
      </c>
      <c r="O68" s="32">
        <v>6.177777777777778</v>
      </c>
      <c r="P68" s="32">
        <v>0</v>
      </c>
      <c r="Q68" s="37">
        <v>0</v>
      </c>
      <c r="R68" s="32">
        <v>47.55833333333333</v>
      </c>
      <c r="S68" s="32">
        <v>0</v>
      </c>
      <c r="T68" s="37">
        <v>0</v>
      </c>
      <c r="U68" s="32">
        <v>5.6166666666666663</v>
      </c>
      <c r="V68" s="32">
        <v>0</v>
      </c>
      <c r="W68" s="37">
        <v>0</v>
      </c>
      <c r="X68" s="32">
        <v>130.17777777777778</v>
      </c>
      <c r="Y68" s="32">
        <v>0</v>
      </c>
      <c r="Z68" s="37">
        <v>0</v>
      </c>
      <c r="AA68" s="32">
        <v>0</v>
      </c>
      <c r="AB68" s="32">
        <v>0</v>
      </c>
      <c r="AC68" s="37" t="s">
        <v>648</v>
      </c>
      <c r="AD68" s="32">
        <v>214.61666666666667</v>
      </c>
      <c r="AE68" s="32">
        <v>0</v>
      </c>
      <c r="AF68" s="37">
        <v>0</v>
      </c>
      <c r="AG68" s="32">
        <v>0</v>
      </c>
      <c r="AH68" s="32">
        <v>0</v>
      </c>
      <c r="AI68" s="37" t="s">
        <v>648</v>
      </c>
      <c r="AJ68" s="32">
        <v>0</v>
      </c>
      <c r="AK68" s="32">
        <v>0</v>
      </c>
      <c r="AL68" s="37" t="s">
        <v>648</v>
      </c>
      <c r="AM68" t="s">
        <v>115</v>
      </c>
      <c r="AN68" s="34">
        <v>1</v>
      </c>
      <c r="AX68"/>
      <c r="AY68"/>
    </row>
    <row r="69" spans="1:51" x14ac:dyDescent="0.25">
      <c r="A69" t="s">
        <v>517</v>
      </c>
      <c r="B69" t="s">
        <v>346</v>
      </c>
      <c r="C69" t="s">
        <v>487</v>
      </c>
      <c r="D69" t="s">
        <v>505</v>
      </c>
      <c r="E69" s="32">
        <v>22.322222222222223</v>
      </c>
      <c r="F69" s="32">
        <v>119.15944444444445</v>
      </c>
      <c r="G69" s="32">
        <v>10.103888888888889</v>
      </c>
      <c r="H69" s="37">
        <v>8.4793017758652042E-2</v>
      </c>
      <c r="I69" s="32">
        <v>106.34277777777777</v>
      </c>
      <c r="J69" s="32">
        <v>10.103888888888889</v>
      </c>
      <c r="K69" s="37">
        <v>9.5012459708385372E-2</v>
      </c>
      <c r="L69" s="32">
        <v>41.809444444444445</v>
      </c>
      <c r="M69" s="32">
        <v>3.3511111111111114</v>
      </c>
      <c r="N69" s="37">
        <v>8.0152012437381251E-2</v>
      </c>
      <c r="O69" s="32">
        <v>28.992777777777778</v>
      </c>
      <c r="P69" s="32">
        <v>3.3511111111111114</v>
      </c>
      <c r="Q69" s="37">
        <v>0.11558434092781728</v>
      </c>
      <c r="R69" s="32">
        <v>6.447222222222222</v>
      </c>
      <c r="S69" s="32">
        <v>0</v>
      </c>
      <c r="T69" s="37">
        <v>0</v>
      </c>
      <c r="U69" s="32">
        <v>6.3694444444444445</v>
      </c>
      <c r="V69" s="32">
        <v>0</v>
      </c>
      <c r="W69" s="37">
        <v>0</v>
      </c>
      <c r="X69" s="32">
        <v>19.427777777777777</v>
      </c>
      <c r="Y69" s="32">
        <v>6.7527777777777782</v>
      </c>
      <c r="Z69" s="37">
        <v>0.34758364312267659</v>
      </c>
      <c r="AA69" s="32">
        <v>0</v>
      </c>
      <c r="AB69" s="32">
        <v>0</v>
      </c>
      <c r="AC69" s="37" t="s">
        <v>648</v>
      </c>
      <c r="AD69" s="32">
        <v>57.922222222222224</v>
      </c>
      <c r="AE69" s="32">
        <v>0</v>
      </c>
      <c r="AF69" s="37">
        <v>0</v>
      </c>
      <c r="AG69" s="32">
        <v>0</v>
      </c>
      <c r="AH69" s="32">
        <v>0</v>
      </c>
      <c r="AI69" s="37" t="s">
        <v>648</v>
      </c>
      <c r="AJ69" s="32">
        <v>0</v>
      </c>
      <c r="AK69" s="32">
        <v>0</v>
      </c>
      <c r="AL69" s="37" t="s">
        <v>648</v>
      </c>
      <c r="AM69" t="s">
        <v>144</v>
      </c>
      <c r="AN69" s="34">
        <v>1</v>
      </c>
      <c r="AX69"/>
      <c r="AY69"/>
    </row>
    <row r="70" spans="1:51" x14ac:dyDescent="0.25">
      <c r="A70" t="s">
        <v>517</v>
      </c>
      <c r="B70" t="s">
        <v>290</v>
      </c>
      <c r="C70" t="s">
        <v>466</v>
      </c>
      <c r="D70" t="s">
        <v>508</v>
      </c>
      <c r="E70" s="32">
        <v>89.87777777777778</v>
      </c>
      <c r="F70" s="32">
        <v>401.95499999999993</v>
      </c>
      <c r="G70" s="32">
        <v>0</v>
      </c>
      <c r="H70" s="37">
        <v>0</v>
      </c>
      <c r="I70" s="32">
        <v>373.71611111111105</v>
      </c>
      <c r="J70" s="32">
        <v>0</v>
      </c>
      <c r="K70" s="37">
        <v>0</v>
      </c>
      <c r="L70" s="32">
        <v>87.168222222222198</v>
      </c>
      <c r="M70" s="32">
        <v>0</v>
      </c>
      <c r="N70" s="37">
        <v>0</v>
      </c>
      <c r="O70" s="32">
        <v>58.929333333333318</v>
      </c>
      <c r="P70" s="32">
        <v>0</v>
      </c>
      <c r="Q70" s="37">
        <v>0</v>
      </c>
      <c r="R70" s="32">
        <v>22.816666666666666</v>
      </c>
      <c r="S70" s="32">
        <v>0</v>
      </c>
      <c r="T70" s="37">
        <v>0</v>
      </c>
      <c r="U70" s="32">
        <v>5.4222222222222225</v>
      </c>
      <c r="V70" s="32">
        <v>0</v>
      </c>
      <c r="W70" s="37">
        <v>0</v>
      </c>
      <c r="X70" s="32">
        <v>73.047555555555562</v>
      </c>
      <c r="Y70" s="32">
        <v>0</v>
      </c>
      <c r="Z70" s="37">
        <v>0</v>
      </c>
      <c r="AA70" s="32">
        <v>0</v>
      </c>
      <c r="AB70" s="32">
        <v>0</v>
      </c>
      <c r="AC70" s="37" t="s">
        <v>648</v>
      </c>
      <c r="AD70" s="32">
        <v>241.73922222222217</v>
      </c>
      <c r="AE70" s="32">
        <v>0</v>
      </c>
      <c r="AF70" s="37">
        <v>0</v>
      </c>
      <c r="AG70" s="32">
        <v>0</v>
      </c>
      <c r="AH70" s="32">
        <v>0</v>
      </c>
      <c r="AI70" s="37" t="s">
        <v>648</v>
      </c>
      <c r="AJ70" s="32">
        <v>0</v>
      </c>
      <c r="AK70" s="32">
        <v>0</v>
      </c>
      <c r="AL70" s="37" t="s">
        <v>648</v>
      </c>
      <c r="AM70" t="s">
        <v>88</v>
      </c>
      <c r="AN70" s="34">
        <v>1</v>
      </c>
      <c r="AX70"/>
      <c r="AY70"/>
    </row>
    <row r="71" spans="1:51" x14ac:dyDescent="0.25">
      <c r="A71" t="s">
        <v>517</v>
      </c>
      <c r="B71" t="s">
        <v>215</v>
      </c>
      <c r="C71" t="s">
        <v>418</v>
      </c>
      <c r="D71" t="s">
        <v>503</v>
      </c>
      <c r="E71" s="32">
        <v>44.93333333333333</v>
      </c>
      <c r="F71" s="32">
        <v>223.45277777777778</v>
      </c>
      <c r="G71" s="32">
        <v>0</v>
      </c>
      <c r="H71" s="37">
        <v>0</v>
      </c>
      <c r="I71" s="32">
        <v>204.48611111111109</v>
      </c>
      <c r="J71" s="32">
        <v>0</v>
      </c>
      <c r="K71" s="37">
        <v>0</v>
      </c>
      <c r="L71" s="32">
        <v>45.722222222222221</v>
      </c>
      <c r="M71" s="32">
        <v>0</v>
      </c>
      <c r="N71" s="37">
        <v>0</v>
      </c>
      <c r="O71" s="32">
        <v>31.058333333333334</v>
      </c>
      <c r="P71" s="32">
        <v>0</v>
      </c>
      <c r="Q71" s="37">
        <v>0</v>
      </c>
      <c r="R71" s="32">
        <v>8.35</v>
      </c>
      <c r="S71" s="32">
        <v>0</v>
      </c>
      <c r="T71" s="37">
        <v>0</v>
      </c>
      <c r="U71" s="32">
        <v>6.3138888888888891</v>
      </c>
      <c r="V71" s="32">
        <v>0</v>
      </c>
      <c r="W71" s="37">
        <v>0</v>
      </c>
      <c r="X71" s="32">
        <v>44.505555555555553</v>
      </c>
      <c r="Y71" s="32">
        <v>0</v>
      </c>
      <c r="Z71" s="37">
        <v>0</v>
      </c>
      <c r="AA71" s="32">
        <v>4.302777777777778</v>
      </c>
      <c r="AB71" s="32">
        <v>0</v>
      </c>
      <c r="AC71" s="37">
        <v>0</v>
      </c>
      <c r="AD71" s="32">
        <v>128.92222222222222</v>
      </c>
      <c r="AE71" s="32">
        <v>0</v>
      </c>
      <c r="AF71" s="37">
        <v>0</v>
      </c>
      <c r="AG71" s="32">
        <v>0</v>
      </c>
      <c r="AH71" s="32">
        <v>0</v>
      </c>
      <c r="AI71" s="37" t="s">
        <v>648</v>
      </c>
      <c r="AJ71" s="32">
        <v>0</v>
      </c>
      <c r="AK71" s="32">
        <v>0</v>
      </c>
      <c r="AL71" s="37" t="s">
        <v>648</v>
      </c>
      <c r="AM71" t="s">
        <v>13</v>
      </c>
      <c r="AN71" s="34">
        <v>1</v>
      </c>
      <c r="AX71"/>
      <c r="AY71"/>
    </row>
    <row r="72" spans="1:51" x14ac:dyDescent="0.25">
      <c r="A72" t="s">
        <v>517</v>
      </c>
      <c r="B72" t="s">
        <v>239</v>
      </c>
      <c r="C72" t="s">
        <v>439</v>
      </c>
      <c r="D72" t="s">
        <v>510</v>
      </c>
      <c r="E72" s="32">
        <v>102.72222222222223</v>
      </c>
      <c r="F72" s="32">
        <v>320.45066666666668</v>
      </c>
      <c r="G72" s="32">
        <v>4.6877777777777778</v>
      </c>
      <c r="H72" s="37">
        <v>1.4628703464842569E-2</v>
      </c>
      <c r="I72" s="32">
        <v>298.35266666666666</v>
      </c>
      <c r="J72" s="32">
        <v>4.6877777777777778</v>
      </c>
      <c r="K72" s="37">
        <v>1.5712203380488565E-2</v>
      </c>
      <c r="L72" s="32">
        <v>64.658666666666676</v>
      </c>
      <c r="M72" s="32">
        <v>0</v>
      </c>
      <c r="N72" s="37">
        <v>0</v>
      </c>
      <c r="O72" s="32">
        <v>43.016222222222225</v>
      </c>
      <c r="P72" s="32">
        <v>0</v>
      </c>
      <c r="Q72" s="37">
        <v>0</v>
      </c>
      <c r="R72" s="32">
        <v>16.842444444444446</v>
      </c>
      <c r="S72" s="32">
        <v>0</v>
      </c>
      <c r="T72" s="37">
        <v>0</v>
      </c>
      <c r="U72" s="32">
        <v>4.8</v>
      </c>
      <c r="V72" s="32">
        <v>0</v>
      </c>
      <c r="W72" s="37">
        <v>0</v>
      </c>
      <c r="X72" s="32">
        <v>79.502777777777794</v>
      </c>
      <c r="Y72" s="32">
        <v>8.6999999999999994E-2</v>
      </c>
      <c r="Z72" s="37">
        <v>1.0943013870933927E-3</v>
      </c>
      <c r="AA72" s="32">
        <v>0.45555555555555555</v>
      </c>
      <c r="AB72" s="32">
        <v>0</v>
      </c>
      <c r="AC72" s="37">
        <v>0</v>
      </c>
      <c r="AD72" s="32">
        <v>171.63411111111111</v>
      </c>
      <c r="AE72" s="32">
        <v>4.6007777777777781</v>
      </c>
      <c r="AF72" s="37">
        <v>2.6805730795548932E-2</v>
      </c>
      <c r="AG72" s="32">
        <v>4.1995555555555564</v>
      </c>
      <c r="AH72" s="32">
        <v>0</v>
      </c>
      <c r="AI72" s="37">
        <v>0</v>
      </c>
      <c r="AJ72" s="32">
        <v>0</v>
      </c>
      <c r="AK72" s="32">
        <v>0</v>
      </c>
      <c r="AL72" s="37" t="s">
        <v>648</v>
      </c>
      <c r="AM72" t="s">
        <v>37</v>
      </c>
      <c r="AN72" s="34">
        <v>1</v>
      </c>
      <c r="AX72"/>
      <c r="AY72"/>
    </row>
    <row r="73" spans="1:51" x14ac:dyDescent="0.25">
      <c r="A73" t="s">
        <v>517</v>
      </c>
      <c r="B73" t="s">
        <v>344</v>
      </c>
      <c r="C73" t="s">
        <v>485</v>
      </c>
      <c r="D73" t="s">
        <v>504</v>
      </c>
      <c r="E73" s="32">
        <v>116.22222222222223</v>
      </c>
      <c r="F73" s="32">
        <v>324.18188888888892</v>
      </c>
      <c r="G73" s="32">
        <v>7.2722222222222221</v>
      </c>
      <c r="H73" s="37">
        <v>2.2432537015399788E-2</v>
      </c>
      <c r="I73" s="32">
        <v>274.67911111111118</v>
      </c>
      <c r="J73" s="32">
        <v>6.8972222222222221</v>
      </c>
      <c r="K73" s="37">
        <v>2.5110108279883754E-2</v>
      </c>
      <c r="L73" s="32">
        <v>55.388888888888886</v>
      </c>
      <c r="M73" s="32">
        <v>0.50277777777777777</v>
      </c>
      <c r="N73" s="37">
        <v>9.0772316950852566E-3</v>
      </c>
      <c r="O73" s="32">
        <v>5.8861111111111111</v>
      </c>
      <c r="P73" s="32">
        <v>0.12777777777777777</v>
      </c>
      <c r="Q73" s="37">
        <v>2.1708352996696552E-2</v>
      </c>
      <c r="R73" s="32">
        <v>43.74722222222222</v>
      </c>
      <c r="S73" s="32">
        <v>0.375</v>
      </c>
      <c r="T73" s="37">
        <v>8.5719728236713453E-3</v>
      </c>
      <c r="U73" s="32">
        <v>5.7555555555555555</v>
      </c>
      <c r="V73" s="32">
        <v>0</v>
      </c>
      <c r="W73" s="37">
        <v>0</v>
      </c>
      <c r="X73" s="32">
        <v>68.972666666666683</v>
      </c>
      <c r="Y73" s="32">
        <v>6.7694444444444448</v>
      </c>
      <c r="Z73" s="37">
        <v>9.8146769895965214E-2</v>
      </c>
      <c r="AA73" s="32">
        <v>0</v>
      </c>
      <c r="AB73" s="32">
        <v>0</v>
      </c>
      <c r="AC73" s="37" t="s">
        <v>648</v>
      </c>
      <c r="AD73" s="32">
        <v>199.82033333333337</v>
      </c>
      <c r="AE73" s="32">
        <v>0</v>
      </c>
      <c r="AF73" s="37">
        <v>0</v>
      </c>
      <c r="AG73" s="32">
        <v>0</v>
      </c>
      <c r="AH73" s="32">
        <v>0</v>
      </c>
      <c r="AI73" s="37" t="s">
        <v>648</v>
      </c>
      <c r="AJ73" s="32">
        <v>0</v>
      </c>
      <c r="AK73" s="32">
        <v>0</v>
      </c>
      <c r="AL73" s="37" t="s">
        <v>648</v>
      </c>
      <c r="AM73" t="s">
        <v>142</v>
      </c>
      <c r="AN73" s="34">
        <v>1</v>
      </c>
      <c r="AX73"/>
      <c r="AY73"/>
    </row>
    <row r="74" spans="1:51" x14ac:dyDescent="0.25">
      <c r="A74" t="s">
        <v>517</v>
      </c>
      <c r="B74" t="s">
        <v>350</v>
      </c>
      <c r="C74" t="s">
        <v>420</v>
      </c>
      <c r="D74" t="s">
        <v>503</v>
      </c>
      <c r="E74" s="32">
        <v>97.111111111111114</v>
      </c>
      <c r="F74" s="32">
        <v>285.00277777777779</v>
      </c>
      <c r="G74" s="32">
        <v>0</v>
      </c>
      <c r="H74" s="37">
        <v>0</v>
      </c>
      <c r="I74" s="32">
        <v>269.70833333333331</v>
      </c>
      <c r="J74" s="32">
        <v>0</v>
      </c>
      <c r="K74" s="37">
        <v>0</v>
      </c>
      <c r="L74" s="32">
        <v>35.011111111111113</v>
      </c>
      <c r="M74" s="32">
        <v>0</v>
      </c>
      <c r="N74" s="37">
        <v>0</v>
      </c>
      <c r="O74" s="32">
        <v>24.844444444444445</v>
      </c>
      <c r="P74" s="32">
        <v>0</v>
      </c>
      <c r="Q74" s="37">
        <v>0</v>
      </c>
      <c r="R74" s="32">
        <v>4.9444444444444446</v>
      </c>
      <c r="S74" s="32">
        <v>0</v>
      </c>
      <c r="T74" s="37">
        <v>0</v>
      </c>
      <c r="U74" s="32">
        <v>5.2222222222222223</v>
      </c>
      <c r="V74" s="32">
        <v>0</v>
      </c>
      <c r="W74" s="37">
        <v>0</v>
      </c>
      <c r="X74" s="32">
        <v>61.236111111111114</v>
      </c>
      <c r="Y74" s="32">
        <v>0</v>
      </c>
      <c r="Z74" s="37">
        <v>0</v>
      </c>
      <c r="AA74" s="32">
        <v>5.1277777777777782</v>
      </c>
      <c r="AB74" s="32">
        <v>0</v>
      </c>
      <c r="AC74" s="37">
        <v>0</v>
      </c>
      <c r="AD74" s="32">
        <v>183.62777777777777</v>
      </c>
      <c r="AE74" s="32">
        <v>0</v>
      </c>
      <c r="AF74" s="37">
        <v>0</v>
      </c>
      <c r="AG74" s="32">
        <v>0</v>
      </c>
      <c r="AH74" s="32">
        <v>0</v>
      </c>
      <c r="AI74" s="37" t="s">
        <v>648</v>
      </c>
      <c r="AJ74" s="32">
        <v>0</v>
      </c>
      <c r="AK74" s="32">
        <v>0</v>
      </c>
      <c r="AL74" s="37" t="s">
        <v>648</v>
      </c>
      <c r="AM74" t="s">
        <v>148</v>
      </c>
      <c r="AN74" s="34">
        <v>1</v>
      </c>
      <c r="AX74"/>
      <c r="AY74"/>
    </row>
    <row r="75" spans="1:51" x14ac:dyDescent="0.25">
      <c r="A75" t="s">
        <v>517</v>
      </c>
      <c r="B75" t="s">
        <v>246</v>
      </c>
      <c r="C75" t="s">
        <v>446</v>
      </c>
      <c r="D75" t="s">
        <v>509</v>
      </c>
      <c r="E75" s="32">
        <v>70.511111111111106</v>
      </c>
      <c r="F75" s="32">
        <v>268.01599999999996</v>
      </c>
      <c r="G75" s="32">
        <v>29.936777777777785</v>
      </c>
      <c r="H75" s="37">
        <v>0.1116977261722352</v>
      </c>
      <c r="I75" s="32">
        <v>247.20044444444443</v>
      </c>
      <c r="J75" s="32">
        <v>29.936777777777785</v>
      </c>
      <c r="K75" s="37">
        <v>0.12110325224154581</v>
      </c>
      <c r="L75" s="32">
        <v>57.391111111111108</v>
      </c>
      <c r="M75" s="32">
        <v>3.7523333333333344</v>
      </c>
      <c r="N75" s="37">
        <v>6.5381785797258604E-2</v>
      </c>
      <c r="O75" s="32">
        <v>36.575555555555553</v>
      </c>
      <c r="P75" s="32">
        <v>3.7523333333333344</v>
      </c>
      <c r="Q75" s="37">
        <v>0.10259128744152139</v>
      </c>
      <c r="R75" s="32">
        <v>15.315555555555557</v>
      </c>
      <c r="S75" s="32">
        <v>0</v>
      </c>
      <c r="T75" s="37">
        <v>0</v>
      </c>
      <c r="U75" s="32">
        <v>5.5</v>
      </c>
      <c r="V75" s="32">
        <v>0</v>
      </c>
      <c r="W75" s="37">
        <v>0</v>
      </c>
      <c r="X75" s="32">
        <v>45.015666666666661</v>
      </c>
      <c r="Y75" s="32">
        <v>0.253</v>
      </c>
      <c r="Z75" s="37">
        <v>5.6202655371833518E-3</v>
      </c>
      <c r="AA75" s="32">
        <v>0</v>
      </c>
      <c r="AB75" s="32">
        <v>0</v>
      </c>
      <c r="AC75" s="37" t="s">
        <v>648</v>
      </c>
      <c r="AD75" s="32">
        <v>165.6092222222222</v>
      </c>
      <c r="AE75" s="32">
        <v>25.931444444444448</v>
      </c>
      <c r="AF75" s="37">
        <v>0.15658212807526156</v>
      </c>
      <c r="AG75" s="32">
        <v>0</v>
      </c>
      <c r="AH75" s="32">
        <v>0</v>
      </c>
      <c r="AI75" s="37" t="s">
        <v>648</v>
      </c>
      <c r="AJ75" s="32">
        <v>0</v>
      </c>
      <c r="AK75" s="32">
        <v>0</v>
      </c>
      <c r="AL75" s="37" t="s">
        <v>648</v>
      </c>
      <c r="AM75" t="s">
        <v>44</v>
      </c>
      <c r="AN75" s="34">
        <v>1</v>
      </c>
      <c r="AX75"/>
      <c r="AY75"/>
    </row>
    <row r="76" spans="1:51" x14ac:dyDescent="0.25">
      <c r="A76" t="s">
        <v>517</v>
      </c>
      <c r="B76" t="s">
        <v>305</v>
      </c>
      <c r="C76" t="s">
        <v>424</v>
      </c>
      <c r="D76" t="s">
        <v>506</v>
      </c>
      <c r="E76" s="32">
        <v>94.955555555555549</v>
      </c>
      <c r="F76" s="32">
        <v>309.77311111111112</v>
      </c>
      <c r="G76" s="32">
        <v>34.029444444444437</v>
      </c>
      <c r="H76" s="37">
        <v>0.10985280266058525</v>
      </c>
      <c r="I76" s="32">
        <v>284.09811111111111</v>
      </c>
      <c r="J76" s="32">
        <v>32.779444444444437</v>
      </c>
      <c r="K76" s="37">
        <v>0.11538071941500645</v>
      </c>
      <c r="L76" s="32">
        <v>54.841666666666669</v>
      </c>
      <c r="M76" s="32">
        <v>1.2722222222222221</v>
      </c>
      <c r="N76" s="37">
        <v>2.3198095527528741E-2</v>
      </c>
      <c r="O76" s="32">
        <v>33.569444444444443</v>
      </c>
      <c r="P76" s="32">
        <v>0.19166666666666668</v>
      </c>
      <c r="Q76" s="37">
        <v>5.7095573024410432E-3</v>
      </c>
      <c r="R76" s="32">
        <v>16.261111111111113</v>
      </c>
      <c r="S76" s="32">
        <v>1.0805555555555555</v>
      </c>
      <c r="T76" s="37">
        <v>6.6450290399726678E-2</v>
      </c>
      <c r="U76" s="32">
        <v>5.0111111111111111</v>
      </c>
      <c r="V76" s="32">
        <v>0</v>
      </c>
      <c r="W76" s="37">
        <v>0</v>
      </c>
      <c r="X76" s="32">
        <v>73.484888888888889</v>
      </c>
      <c r="Y76" s="32">
        <v>27.396222222222214</v>
      </c>
      <c r="Z76" s="37">
        <v>0.37281436546289171</v>
      </c>
      <c r="AA76" s="32">
        <v>4.4027777777777777</v>
      </c>
      <c r="AB76" s="32">
        <v>0.16944444444444445</v>
      </c>
      <c r="AC76" s="37">
        <v>3.8485804416403785E-2</v>
      </c>
      <c r="AD76" s="32">
        <v>177.04377777777779</v>
      </c>
      <c r="AE76" s="32">
        <v>5.1915555555555546</v>
      </c>
      <c r="AF76" s="37">
        <v>2.9323569688350769E-2</v>
      </c>
      <c r="AG76" s="32">
        <v>0</v>
      </c>
      <c r="AH76" s="32">
        <v>0</v>
      </c>
      <c r="AI76" s="37" t="s">
        <v>648</v>
      </c>
      <c r="AJ76" s="32">
        <v>0</v>
      </c>
      <c r="AK76" s="32">
        <v>0</v>
      </c>
      <c r="AL76" s="37" t="s">
        <v>648</v>
      </c>
      <c r="AM76" t="s">
        <v>103</v>
      </c>
      <c r="AN76" s="34">
        <v>1</v>
      </c>
      <c r="AX76"/>
      <c r="AY76"/>
    </row>
    <row r="77" spans="1:51" x14ac:dyDescent="0.25">
      <c r="A77" t="s">
        <v>517</v>
      </c>
      <c r="B77" t="s">
        <v>307</v>
      </c>
      <c r="C77" t="s">
        <v>474</v>
      </c>
      <c r="D77" t="s">
        <v>504</v>
      </c>
      <c r="E77" s="32">
        <v>94.2</v>
      </c>
      <c r="F77" s="32">
        <v>301.00833333333333</v>
      </c>
      <c r="G77" s="32">
        <v>102.21111111111111</v>
      </c>
      <c r="H77" s="37">
        <v>0.33956239675904137</v>
      </c>
      <c r="I77" s="32">
        <v>257.14166666666665</v>
      </c>
      <c r="J77" s="32">
        <v>102.21111111111111</v>
      </c>
      <c r="K77" s="37">
        <v>0.39748949455012911</v>
      </c>
      <c r="L77" s="32">
        <v>81.577777777777783</v>
      </c>
      <c r="M77" s="32">
        <v>33.666666666666664</v>
      </c>
      <c r="N77" s="37">
        <v>0.41269408880414049</v>
      </c>
      <c r="O77" s="32">
        <v>49.163888888888891</v>
      </c>
      <c r="P77" s="32">
        <v>33.666666666666664</v>
      </c>
      <c r="Q77" s="37">
        <v>0.68478445109893205</v>
      </c>
      <c r="R77" s="32">
        <v>29.675000000000001</v>
      </c>
      <c r="S77" s="32">
        <v>0</v>
      </c>
      <c r="T77" s="37">
        <v>0</v>
      </c>
      <c r="U77" s="32">
        <v>2.7388888888888889</v>
      </c>
      <c r="V77" s="32">
        <v>0</v>
      </c>
      <c r="W77" s="37">
        <v>0</v>
      </c>
      <c r="X77" s="32">
        <v>47.894444444444446</v>
      </c>
      <c r="Y77" s="32">
        <v>7.9222222222222225</v>
      </c>
      <c r="Z77" s="37">
        <v>0.16541004523837141</v>
      </c>
      <c r="AA77" s="32">
        <v>11.452777777777778</v>
      </c>
      <c r="AB77" s="32">
        <v>0</v>
      </c>
      <c r="AC77" s="37">
        <v>0</v>
      </c>
      <c r="AD77" s="32">
        <v>160.08333333333334</v>
      </c>
      <c r="AE77" s="32">
        <v>60.62222222222222</v>
      </c>
      <c r="AF77" s="37">
        <v>0.37869165365261143</v>
      </c>
      <c r="AG77" s="32">
        <v>0</v>
      </c>
      <c r="AH77" s="32">
        <v>0</v>
      </c>
      <c r="AI77" s="37" t="s">
        <v>648</v>
      </c>
      <c r="AJ77" s="32">
        <v>0</v>
      </c>
      <c r="AK77" s="32">
        <v>0</v>
      </c>
      <c r="AL77" s="37" t="s">
        <v>648</v>
      </c>
      <c r="AM77" t="s">
        <v>105</v>
      </c>
      <c r="AN77" s="34">
        <v>1</v>
      </c>
      <c r="AX77"/>
      <c r="AY77"/>
    </row>
    <row r="78" spans="1:51" x14ac:dyDescent="0.25">
      <c r="A78" t="s">
        <v>517</v>
      </c>
      <c r="B78" t="s">
        <v>207</v>
      </c>
      <c r="C78" t="s">
        <v>418</v>
      </c>
      <c r="D78" t="s">
        <v>503</v>
      </c>
      <c r="E78" s="32">
        <v>90.25555555555556</v>
      </c>
      <c r="F78" s="32">
        <v>320.03555555555562</v>
      </c>
      <c r="G78" s="32">
        <v>12.218000000000004</v>
      </c>
      <c r="H78" s="37">
        <v>3.8177008110209978E-2</v>
      </c>
      <c r="I78" s="32">
        <v>288.19244444444445</v>
      </c>
      <c r="J78" s="32">
        <v>12.218000000000004</v>
      </c>
      <c r="K78" s="37">
        <v>4.2395282164849737E-2</v>
      </c>
      <c r="L78" s="32">
        <v>79.326222222222185</v>
      </c>
      <c r="M78" s="32">
        <v>0</v>
      </c>
      <c r="N78" s="37">
        <v>0</v>
      </c>
      <c r="O78" s="32">
        <v>51.693111111111079</v>
      </c>
      <c r="P78" s="32">
        <v>0</v>
      </c>
      <c r="Q78" s="37">
        <v>0</v>
      </c>
      <c r="R78" s="32">
        <v>22.388666666666666</v>
      </c>
      <c r="S78" s="32">
        <v>0</v>
      </c>
      <c r="T78" s="37">
        <v>0</v>
      </c>
      <c r="U78" s="32">
        <v>5.2444444444444445</v>
      </c>
      <c r="V78" s="32">
        <v>0</v>
      </c>
      <c r="W78" s="37">
        <v>0</v>
      </c>
      <c r="X78" s="32">
        <v>72.803555555555562</v>
      </c>
      <c r="Y78" s="32">
        <v>0</v>
      </c>
      <c r="Z78" s="37">
        <v>0</v>
      </c>
      <c r="AA78" s="32">
        <v>4.2099999999999991</v>
      </c>
      <c r="AB78" s="32">
        <v>0</v>
      </c>
      <c r="AC78" s="37">
        <v>0</v>
      </c>
      <c r="AD78" s="32">
        <v>157.94388888888892</v>
      </c>
      <c r="AE78" s="32">
        <v>12.218000000000004</v>
      </c>
      <c r="AF78" s="37">
        <v>7.7356585847998066E-2</v>
      </c>
      <c r="AG78" s="32">
        <v>5.7518888888888897</v>
      </c>
      <c r="AH78" s="32">
        <v>0</v>
      </c>
      <c r="AI78" s="37">
        <v>0</v>
      </c>
      <c r="AJ78" s="32">
        <v>0</v>
      </c>
      <c r="AK78" s="32">
        <v>0</v>
      </c>
      <c r="AL78" s="37" t="s">
        <v>648</v>
      </c>
      <c r="AM78" t="s">
        <v>5</v>
      </c>
      <c r="AN78" s="34">
        <v>1</v>
      </c>
      <c r="AX78"/>
      <c r="AY78"/>
    </row>
    <row r="79" spans="1:51" x14ac:dyDescent="0.25">
      <c r="A79" t="s">
        <v>517</v>
      </c>
      <c r="B79" t="s">
        <v>265</v>
      </c>
      <c r="C79" t="s">
        <v>458</v>
      </c>
      <c r="D79" t="s">
        <v>505</v>
      </c>
      <c r="E79" s="32">
        <v>111.51111111111111</v>
      </c>
      <c r="F79" s="32">
        <v>403.88777777777779</v>
      </c>
      <c r="G79" s="32">
        <v>35.977666666666664</v>
      </c>
      <c r="H79" s="37">
        <v>8.907837435591294E-2</v>
      </c>
      <c r="I79" s="32">
        <v>344.26833333333332</v>
      </c>
      <c r="J79" s="32">
        <v>35.977666666666664</v>
      </c>
      <c r="K79" s="37">
        <v>0.10450472257589767</v>
      </c>
      <c r="L79" s="32">
        <v>78.477777777777789</v>
      </c>
      <c r="M79" s="32">
        <v>2.7333333333333334</v>
      </c>
      <c r="N79" s="37">
        <v>3.4829392609372782E-2</v>
      </c>
      <c r="O79" s="32">
        <v>19.024999999999999</v>
      </c>
      <c r="P79" s="32">
        <v>2.7333333333333334</v>
      </c>
      <c r="Q79" s="37">
        <v>0.14367060884800703</v>
      </c>
      <c r="R79" s="32">
        <v>51.341666666666669</v>
      </c>
      <c r="S79" s="32">
        <v>0</v>
      </c>
      <c r="T79" s="37">
        <v>0</v>
      </c>
      <c r="U79" s="32">
        <v>8.1111111111111107</v>
      </c>
      <c r="V79" s="32">
        <v>0</v>
      </c>
      <c r="W79" s="37">
        <v>0</v>
      </c>
      <c r="X79" s="32">
        <v>96.085888888888888</v>
      </c>
      <c r="Y79" s="32">
        <v>16.281333333333333</v>
      </c>
      <c r="Z79" s="37">
        <v>0.16944562330230015</v>
      </c>
      <c r="AA79" s="32">
        <v>0.16666666666666666</v>
      </c>
      <c r="AB79" s="32">
        <v>0</v>
      </c>
      <c r="AC79" s="37">
        <v>0</v>
      </c>
      <c r="AD79" s="32">
        <v>228.91855555555554</v>
      </c>
      <c r="AE79" s="32">
        <v>16.963000000000001</v>
      </c>
      <c r="AF79" s="37">
        <v>7.4100589875001649E-2</v>
      </c>
      <c r="AG79" s="32">
        <v>0.2388888888888889</v>
      </c>
      <c r="AH79" s="32">
        <v>0</v>
      </c>
      <c r="AI79" s="37">
        <v>0</v>
      </c>
      <c r="AJ79" s="32">
        <v>0</v>
      </c>
      <c r="AK79" s="32">
        <v>0</v>
      </c>
      <c r="AL79" s="37" t="s">
        <v>648</v>
      </c>
      <c r="AM79" t="s">
        <v>63</v>
      </c>
      <c r="AN79" s="34">
        <v>1</v>
      </c>
      <c r="AX79"/>
      <c r="AY79"/>
    </row>
    <row r="80" spans="1:51" x14ac:dyDescent="0.25">
      <c r="A80" t="s">
        <v>517</v>
      </c>
      <c r="B80" t="s">
        <v>250</v>
      </c>
      <c r="C80" t="s">
        <v>423</v>
      </c>
      <c r="D80" t="s">
        <v>505</v>
      </c>
      <c r="E80" s="32">
        <v>95.922222222222217</v>
      </c>
      <c r="F80" s="32">
        <v>321.83055555555552</v>
      </c>
      <c r="G80" s="32">
        <v>98.438888888888897</v>
      </c>
      <c r="H80" s="37">
        <v>0.30587179243735924</v>
      </c>
      <c r="I80" s="32">
        <v>304.38611111111112</v>
      </c>
      <c r="J80" s="32">
        <v>98.438888888888897</v>
      </c>
      <c r="K80" s="37">
        <v>0.32340138165159382</v>
      </c>
      <c r="L80" s="32">
        <v>42.786111111111111</v>
      </c>
      <c r="M80" s="32">
        <v>17.066666666666666</v>
      </c>
      <c r="N80" s="37">
        <v>0.3988833344153736</v>
      </c>
      <c r="O80" s="32">
        <v>35.144444444444446</v>
      </c>
      <c r="P80" s="32">
        <v>17.066666666666666</v>
      </c>
      <c r="Q80" s="37">
        <v>0.48561492254189059</v>
      </c>
      <c r="R80" s="32">
        <v>2.2194444444444446</v>
      </c>
      <c r="S80" s="32">
        <v>0</v>
      </c>
      <c r="T80" s="37">
        <v>0</v>
      </c>
      <c r="U80" s="32">
        <v>5.4222222222222225</v>
      </c>
      <c r="V80" s="32">
        <v>0</v>
      </c>
      <c r="W80" s="37">
        <v>0</v>
      </c>
      <c r="X80" s="32">
        <v>83.65</v>
      </c>
      <c r="Y80" s="32">
        <v>27.941666666666666</v>
      </c>
      <c r="Z80" s="37">
        <v>0.3340306834030683</v>
      </c>
      <c r="AA80" s="32">
        <v>9.8027777777777771</v>
      </c>
      <c r="AB80" s="32">
        <v>0</v>
      </c>
      <c r="AC80" s="37">
        <v>0</v>
      </c>
      <c r="AD80" s="32">
        <v>185.59166666666667</v>
      </c>
      <c r="AE80" s="32">
        <v>53.430555555555557</v>
      </c>
      <c r="AF80" s="37">
        <v>0.28789307470103126</v>
      </c>
      <c r="AG80" s="32">
        <v>0</v>
      </c>
      <c r="AH80" s="32">
        <v>0</v>
      </c>
      <c r="AI80" s="37" t="s">
        <v>648</v>
      </c>
      <c r="AJ80" s="32">
        <v>0</v>
      </c>
      <c r="AK80" s="32">
        <v>0</v>
      </c>
      <c r="AL80" s="37" t="s">
        <v>648</v>
      </c>
      <c r="AM80" t="s">
        <v>48</v>
      </c>
      <c r="AN80" s="34">
        <v>1</v>
      </c>
      <c r="AX80"/>
      <c r="AY80"/>
    </row>
    <row r="81" spans="1:51" x14ac:dyDescent="0.25">
      <c r="A81" t="s">
        <v>517</v>
      </c>
      <c r="B81" t="s">
        <v>238</v>
      </c>
      <c r="C81" t="s">
        <v>438</v>
      </c>
      <c r="D81" t="s">
        <v>504</v>
      </c>
      <c r="E81" s="32">
        <v>129.87777777777777</v>
      </c>
      <c r="F81" s="32">
        <v>405.0287777777778</v>
      </c>
      <c r="G81" s="32">
        <v>115.24022222222223</v>
      </c>
      <c r="H81" s="37">
        <v>0.28452354139993891</v>
      </c>
      <c r="I81" s="32">
        <v>390.59822222222226</v>
      </c>
      <c r="J81" s="32">
        <v>115.24022222222223</v>
      </c>
      <c r="K81" s="37">
        <v>0.2950351938792462</v>
      </c>
      <c r="L81" s="32">
        <v>44.440888888888892</v>
      </c>
      <c r="M81" s="32">
        <v>8.4163333333333341</v>
      </c>
      <c r="N81" s="37">
        <v>0.18938265061204895</v>
      </c>
      <c r="O81" s="32">
        <v>30.010333333333335</v>
      </c>
      <c r="P81" s="32">
        <v>8.4163333333333341</v>
      </c>
      <c r="Q81" s="37">
        <v>0.28044784574202219</v>
      </c>
      <c r="R81" s="32">
        <v>9.1805555555555554</v>
      </c>
      <c r="S81" s="32">
        <v>0</v>
      </c>
      <c r="T81" s="37">
        <v>0</v>
      </c>
      <c r="U81" s="32">
        <v>5.25</v>
      </c>
      <c r="V81" s="32">
        <v>0</v>
      </c>
      <c r="W81" s="37">
        <v>0</v>
      </c>
      <c r="X81" s="32">
        <v>124.23733333333334</v>
      </c>
      <c r="Y81" s="32">
        <v>31.842666666666673</v>
      </c>
      <c r="Z81" s="37">
        <v>0.25630513640558933</v>
      </c>
      <c r="AA81" s="32">
        <v>0</v>
      </c>
      <c r="AB81" s="32">
        <v>0</v>
      </c>
      <c r="AC81" s="37" t="s">
        <v>648</v>
      </c>
      <c r="AD81" s="32">
        <v>236.35055555555556</v>
      </c>
      <c r="AE81" s="32">
        <v>74.981222222222229</v>
      </c>
      <c r="AF81" s="37">
        <v>0.31724580484261844</v>
      </c>
      <c r="AG81" s="32">
        <v>0</v>
      </c>
      <c r="AH81" s="32">
        <v>0</v>
      </c>
      <c r="AI81" s="37" t="s">
        <v>648</v>
      </c>
      <c r="AJ81" s="32">
        <v>0</v>
      </c>
      <c r="AK81" s="32">
        <v>0</v>
      </c>
      <c r="AL81" s="37" t="s">
        <v>648</v>
      </c>
      <c r="AM81" t="s">
        <v>36</v>
      </c>
      <c r="AN81" s="34">
        <v>1</v>
      </c>
      <c r="AX81"/>
      <c r="AY81"/>
    </row>
    <row r="82" spans="1:51" x14ac:dyDescent="0.25">
      <c r="A82" t="s">
        <v>517</v>
      </c>
      <c r="B82" t="s">
        <v>227</v>
      </c>
      <c r="C82" t="s">
        <v>432</v>
      </c>
      <c r="D82" t="s">
        <v>508</v>
      </c>
      <c r="E82" s="32">
        <v>73.211111111111109</v>
      </c>
      <c r="F82" s="32">
        <v>231.80266666666665</v>
      </c>
      <c r="G82" s="32">
        <v>18.99711111111111</v>
      </c>
      <c r="H82" s="37">
        <v>8.19538074530827E-2</v>
      </c>
      <c r="I82" s="32">
        <v>211.95266666666666</v>
      </c>
      <c r="J82" s="32">
        <v>18.99711111111111</v>
      </c>
      <c r="K82" s="37">
        <v>8.9629026187188543E-2</v>
      </c>
      <c r="L82" s="32">
        <v>55.749999999999993</v>
      </c>
      <c r="M82" s="32">
        <v>0</v>
      </c>
      <c r="N82" s="37">
        <v>0</v>
      </c>
      <c r="O82" s="32">
        <v>35.9</v>
      </c>
      <c r="P82" s="32">
        <v>0</v>
      </c>
      <c r="Q82" s="37">
        <v>0</v>
      </c>
      <c r="R82" s="32">
        <v>15.469444444444445</v>
      </c>
      <c r="S82" s="32">
        <v>0</v>
      </c>
      <c r="T82" s="37">
        <v>0</v>
      </c>
      <c r="U82" s="32">
        <v>4.3805555555555555</v>
      </c>
      <c r="V82" s="32">
        <v>0</v>
      </c>
      <c r="W82" s="37">
        <v>0</v>
      </c>
      <c r="X82" s="32">
        <v>52.013777777777776</v>
      </c>
      <c r="Y82" s="32">
        <v>4.0832222222222221</v>
      </c>
      <c r="Z82" s="37">
        <v>7.8502704411651608E-2</v>
      </c>
      <c r="AA82" s="32">
        <v>0</v>
      </c>
      <c r="AB82" s="32">
        <v>0</v>
      </c>
      <c r="AC82" s="37" t="s">
        <v>648</v>
      </c>
      <c r="AD82" s="32">
        <v>124.03888888888889</v>
      </c>
      <c r="AE82" s="32">
        <v>14.91388888888889</v>
      </c>
      <c r="AF82" s="37">
        <v>0.12023558919693644</v>
      </c>
      <c r="AG82" s="32">
        <v>0</v>
      </c>
      <c r="AH82" s="32">
        <v>0</v>
      </c>
      <c r="AI82" s="37" t="s">
        <v>648</v>
      </c>
      <c r="AJ82" s="32">
        <v>0</v>
      </c>
      <c r="AK82" s="32">
        <v>0</v>
      </c>
      <c r="AL82" s="37" t="s">
        <v>648</v>
      </c>
      <c r="AM82" t="s">
        <v>25</v>
      </c>
      <c r="AN82" s="34">
        <v>1</v>
      </c>
      <c r="AX82"/>
      <c r="AY82"/>
    </row>
    <row r="83" spans="1:51" x14ac:dyDescent="0.25">
      <c r="A83" t="s">
        <v>517</v>
      </c>
      <c r="B83" t="s">
        <v>302</v>
      </c>
      <c r="C83" t="s">
        <v>433</v>
      </c>
      <c r="D83" t="s">
        <v>503</v>
      </c>
      <c r="E83" s="32">
        <v>79.322222222222223</v>
      </c>
      <c r="F83" s="32">
        <v>288.15333333333336</v>
      </c>
      <c r="G83" s="32">
        <v>2.5138888888888893</v>
      </c>
      <c r="H83" s="37">
        <v>8.7241360695308832E-3</v>
      </c>
      <c r="I83" s="32">
        <v>273.59222222222223</v>
      </c>
      <c r="J83" s="32">
        <v>0.43055555555555558</v>
      </c>
      <c r="K83" s="37">
        <v>1.5737127030089387E-3</v>
      </c>
      <c r="L83" s="32">
        <v>44.208888888888893</v>
      </c>
      <c r="M83" s="32">
        <v>2.4222222222222225</v>
      </c>
      <c r="N83" s="37">
        <v>5.4790389062028752E-2</v>
      </c>
      <c r="O83" s="32">
        <v>29.64777777777778</v>
      </c>
      <c r="P83" s="32">
        <v>0.33888888888888891</v>
      </c>
      <c r="Q83" s="37">
        <v>1.1430498819473073E-2</v>
      </c>
      <c r="R83" s="32">
        <v>10.061111111111112</v>
      </c>
      <c r="S83" s="32">
        <v>2.0833333333333335</v>
      </c>
      <c r="T83" s="37">
        <v>0.20706791827719492</v>
      </c>
      <c r="U83" s="32">
        <v>4.5</v>
      </c>
      <c r="V83" s="32">
        <v>0</v>
      </c>
      <c r="W83" s="37">
        <v>0</v>
      </c>
      <c r="X83" s="32">
        <v>57.875</v>
      </c>
      <c r="Y83" s="32">
        <v>9.166666666666666E-2</v>
      </c>
      <c r="Z83" s="37">
        <v>1.5838732901367889E-3</v>
      </c>
      <c r="AA83" s="32">
        <v>0</v>
      </c>
      <c r="AB83" s="32">
        <v>0</v>
      </c>
      <c r="AC83" s="37" t="s">
        <v>648</v>
      </c>
      <c r="AD83" s="32">
        <v>186.06944444444446</v>
      </c>
      <c r="AE83" s="32">
        <v>0</v>
      </c>
      <c r="AF83" s="37">
        <v>0</v>
      </c>
      <c r="AG83" s="32">
        <v>0</v>
      </c>
      <c r="AH83" s="32">
        <v>0</v>
      </c>
      <c r="AI83" s="37" t="s">
        <v>648</v>
      </c>
      <c r="AJ83" s="32">
        <v>0</v>
      </c>
      <c r="AK83" s="32">
        <v>0</v>
      </c>
      <c r="AL83" s="37" t="s">
        <v>648</v>
      </c>
      <c r="AM83" t="s">
        <v>100</v>
      </c>
      <c r="AN83" s="34">
        <v>1</v>
      </c>
      <c r="AX83"/>
      <c r="AY83"/>
    </row>
    <row r="84" spans="1:51" x14ac:dyDescent="0.25">
      <c r="A84" t="s">
        <v>517</v>
      </c>
      <c r="B84" t="s">
        <v>285</v>
      </c>
      <c r="C84" t="s">
        <v>468</v>
      </c>
      <c r="D84" t="s">
        <v>505</v>
      </c>
      <c r="E84" s="32">
        <v>58.011111111111113</v>
      </c>
      <c r="F84" s="32">
        <v>383.66388888888889</v>
      </c>
      <c r="G84" s="32">
        <v>0</v>
      </c>
      <c r="H84" s="37">
        <v>0</v>
      </c>
      <c r="I84" s="32">
        <v>319.14166666666665</v>
      </c>
      <c r="J84" s="32">
        <v>0</v>
      </c>
      <c r="K84" s="37">
        <v>0</v>
      </c>
      <c r="L84" s="32">
        <v>124.73333333333332</v>
      </c>
      <c r="M84" s="32">
        <v>0</v>
      </c>
      <c r="N84" s="37">
        <v>0</v>
      </c>
      <c r="O84" s="32">
        <v>60.211111111111109</v>
      </c>
      <c r="P84" s="32">
        <v>0</v>
      </c>
      <c r="Q84" s="37">
        <v>0</v>
      </c>
      <c r="R84" s="32">
        <v>58.922222222222224</v>
      </c>
      <c r="S84" s="32">
        <v>0</v>
      </c>
      <c r="T84" s="37">
        <v>0</v>
      </c>
      <c r="U84" s="32">
        <v>5.6</v>
      </c>
      <c r="V84" s="32">
        <v>0</v>
      </c>
      <c r="W84" s="37">
        <v>0</v>
      </c>
      <c r="X84" s="32">
        <v>74.486111111111114</v>
      </c>
      <c r="Y84" s="32">
        <v>0</v>
      </c>
      <c r="Z84" s="37">
        <v>0</v>
      </c>
      <c r="AA84" s="32">
        <v>0</v>
      </c>
      <c r="AB84" s="32">
        <v>0</v>
      </c>
      <c r="AC84" s="37" t="s">
        <v>648</v>
      </c>
      <c r="AD84" s="32">
        <v>184.44444444444446</v>
      </c>
      <c r="AE84" s="32">
        <v>0</v>
      </c>
      <c r="AF84" s="37">
        <v>0</v>
      </c>
      <c r="AG84" s="32">
        <v>0</v>
      </c>
      <c r="AH84" s="32">
        <v>0</v>
      </c>
      <c r="AI84" s="37" t="s">
        <v>648</v>
      </c>
      <c r="AJ84" s="32">
        <v>0</v>
      </c>
      <c r="AK84" s="32">
        <v>0</v>
      </c>
      <c r="AL84" s="37" t="s">
        <v>648</v>
      </c>
      <c r="AM84" t="s">
        <v>83</v>
      </c>
      <c r="AN84" s="34">
        <v>1</v>
      </c>
      <c r="AX84"/>
      <c r="AY84"/>
    </row>
    <row r="85" spans="1:51" x14ac:dyDescent="0.25">
      <c r="A85" t="s">
        <v>517</v>
      </c>
      <c r="B85" t="s">
        <v>281</v>
      </c>
      <c r="C85" t="s">
        <v>466</v>
      </c>
      <c r="D85" t="s">
        <v>508</v>
      </c>
      <c r="E85" s="32">
        <v>122.95555555555555</v>
      </c>
      <c r="F85" s="32">
        <v>447.94022222222213</v>
      </c>
      <c r="G85" s="32">
        <v>47.808222222222227</v>
      </c>
      <c r="H85" s="37">
        <v>0.10672902287061124</v>
      </c>
      <c r="I85" s="32">
        <v>386.13744444444433</v>
      </c>
      <c r="J85" s="32">
        <v>47.808222222222227</v>
      </c>
      <c r="K85" s="37">
        <v>0.12381141199866375</v>
      </c>
      <c r="L85" s="32">
        <v>74.7</v>
      </c>
      <c r="M85" s="32">
        <v>0</v>
      </c>
      <c r="N85" s="37">
        <v>0</v>
      </c>
      <c r="O85" s="32">
        <v>12.897222222222222</v>
      </c>
      <c r="P85" s="32">
        <v>0</v>
      </c>
      <c r="Q85" s="37">
        <v>0</v>
      </c>
      <c r="R85" s="32">
        <v>59.225000000000001</v>
      </c>
      <c r="S85" s="32">
        <v>0</v>
      </c>
      <c r="T85" s="37">
        <v>0</v>
      </c>
      <c r="U85" s="32">
        <v>2.5777777777777779</v>
      </c>
      <c r="V85" s="32">
        <v>0</v>
      </c>
      <c r="W85" s="37">
        <v>0</v>
      </c>
      <c r="X85" s="32">
        <v>76.160333333333327</v>
      </c>
      <c r="Y85" s="32">
        <v>23.210333333333331</v>
      </c>
      <c r="Z85" s="37">
        <v>0.30475619416931821</v>
      </c>
      <c r="AA85" s="32">
        <v>0</v>
      </c>
      <c r="AB85" s="32">
        <v>0</v>
      </c>
      <c r="AC85" s="37" t="s">
        <v>648</v>
      </c>
      <c r="AD85" s="32">
        <v>234.27155555555549</v>
      </c>
      <c r="AE85" s="32">
        <v>24.597888888888892</v>
      </c>
      <c r="AF85" s="37">
        <v>0.1049973345272628</v>
      </c>
      <c r="AG85" s="32">
        <v>2.6305555555555555</v>
      </c>
      <c r="AH85" s="32">
        <v>0</v>
      </c>
      <c r="AI85" s="37">
        <v>0</v>
      </c>
      <c r="AJ85" s="32">
        <v>60.177777777777777</v>
      </c>
      <c r="AK85" s="32">
        <v>0</v>
      </c>
      <c r="AL85" s="37">
        <v>0</v>
      </c>
      <c r="AM85" t="s">
        <v>79</v>
      </c>
      <c r="AN85" s="34">
        <v>1</v>
      </c>
      <c r="AX85"/>
      <c r="AY85"/>
    </row>
    <row r="86" spans="1:51" x14ac:dyDescent="0.25">
      <c r="A86" t="s">
        <v>517</v>
      </c>
      <c r="B86" t="s">
        <v>222</v>
      </c>
      <c r="C86" t="s">
        <v>430</v>
      </c>
      <c r="D86" t="s">
        <v>505</v>
      </c>
      <c r="E86" s="32">
        <v>36.477777777777774</v>
      </c>
      <c r="F86" s="32">
        <v>136.84722222222223</v>
      </c>
      <c r="G86" s="32">
        <v>8.5805555555555557</v>
      </c>
      <c r="H86" s="37">
        <v>6.2701715213640513E-2</v>
      </c>
      <c r="I86" s="32">
        <v>94.438888888888897</v>
      </c>
      <c r="J86" s="32">
        <v>8.5805555555555557</v>
      </c>
      <c r="K86" s="37">
        <v>9.0858285781516557E-2</v>
      </c>
      <c r="L86" s="32">
        <v>26.414000000000001</v>
      </c>
      <c r="M86" s="32">
        <v>3.5056666666666665</v>
      </c>
      <c r="N86" s="37">
        <v>0.13272002221044393</v>
      </c>
      <c r="O86" s="32">
        <v>15.927888888888889</v>
      </c>
      <c r="P86" s="32">
        <v>3.5056666666666665</v>
      </c>
      <c r="Q86" s="37">
        <v>0.22009612768658746</v>
      </c>
      <c r="R86" s="32">
        <v>4.9222222222222225</v>
      </c>
      <c r="S86" s="32">
        <v>0</v>
      </c>
      <c r="T86" s="37">
        <v>0</v>
      </c>
      <c r="U86" s="32">
        <v>5.5638888888888891</v>
      </c>
      <c r="V86" s="32">
        <v>0</v>
      </c>
      <c r="W86" s="37">
        <v>0</v>
      </c>
      <c r="X86" s="32">
        <v>0</v>
      </c>
      <c r="Y86" s="32">
        <v>0</v>
      </c>
      <c r="Z86" s="37" t="s">
        <v>648</v>
      </c>
      <c r="AA86" s="32">
        <v>31.922222222222221</v>
      </c>
      <c r="AB86" s="32">
        <v>0</v>
      </c>
      <c r="AC86" s="37">
        <v>0</v>
      </c>
      <c r="AD86" s="32">
        <v>78.51100000000001</v>
      </c>
      <c r="AE86" s="32">
        <v>5.0748888888888892</v>
      </c>
      <c r="AF86" s="37">
        <v>6.4639208377028551E-2</v>
      </c>
      <c r="AG86" s="32">
        <v>0</v>
      </c>
      <c r="AH86" s="32">
        <v>0</v>
      </c>
      <c r="AI86" s="37" t="s">
        <v>648</v>
      </c>
      <c r="AJ86" s="32">
        <v>0</v>
      </c>
      <c r="AK86" s="32">
        <v>0</v>
      </c>
      <c r="AL86" s="37" t="s">
        <v>648</v>
      </c>
      <c r="AM86" t="s">
        <v>20</v>
      </c>
      <c r="AN86" s="34">
        <v>1</v>
      </c>
      <c r="AX86"/>
      <c r="AY86"/>
    </row>
    <row r="87" spans="1:51" x14ac:dyDescent="0.25">
      <c r="A87" t="s">
        <v>517</v>
      </c>
      <c r="B87" t="s">
        <v>261</v>
      </c>
      <c r="C87" t="s">
        <v>435</v>
      </c>
      <c r="D87" t="s">
        <v>505</v>
      </c>
      <c r="E87" s="32">
        <v>65.74444444444444</v>
      </c>
      <c r="F87" s="32">
        <v>302.67888888888888</v>
      </c>
      <c r="G87" s="32">
        <v>12.296888888888887</v>
      </c>
      <c r="H87" s="37">
        <v>4.0626846933493874E-2</v>
      </c>
      <c r="I87" s="32">
        <v>288.63444444444445</v>
      </c>
      <c r="J87" s="32">
        <v>12.296888888888887</v>
      </c>
      <c r="K87" s="37">
        <v>4.2603677854725887E-2</v>
      </c>
      <c r="L87" s="32">
        <v>57.158777777777786</v>
      </c>
      <c r="M87" s="32">
        <v>0</v>
      </c>
      <c r="N87" s="37">
        <v>0</v>
      </c>
      <c r="O87" s="32">
        <v>43.114333333333342</v>
      </c>
      <c r="P87" s="32">
        <v>0</v>
      </c>
      <c r="Q87" s="37">
        <v>0</v>
      </c>
      <c r="R87" s="32">
        <v>8.3555555555555561</v>
      </c>
      <c r="S87" s="32">
        <v>0</v>
      </c>
      <c r="T87" s="37">
        <v>0</v>
      </c>
      <c r="U87" s="32">
        <v>5.6888888888888891</v>
      </c>
      <c r="V87" s="32">
        <v>0</v>
      </c>
      <c r="W87" s="37">
        <v>0</v>
      </c>
      <c r="X87" s="32">
        <v>85.746222222222215</v>
      </c>
      <c r="Y87" s="32">
        <v>0</v>
      </c>
      <c r="Z87" s="37">
        <v>0</v>
      </c>
      <c r="AA87" s="32">
        <v>0</v>
      </c>
      <c r="AB87" s="32">
        <v>0</v>
      </c>
      <c r="AC87" s="37" t="s">
        <v>648</v>
      </c>
      <c r="AD87" s="32">
        <v>159.77388888888891</v>
      </c>
      <c r="AE87" s="32">
        <v>12.296888888888887</v>
      </c>
      <c r="AF87" s="37">
        <v>7.6964321106563774E-2</v>
      </c>
      <c r="AG87" s="32">
        <v>0</v>
      </c>
      <c r="AH87" s="32">
        <v>0</v>
      </c>
      <c r="AI87" s="37" t="s">
        <v>648</v>
      </c>
      <c r="AJ87" s="32">
        <v>0</v>
      </c>
      <c r="AK87" s="32">
        <v>0</v>
      </c>
      <c r="AL87" s="37" t="s">
        <v>648</v>
      </c>
      <c r="AM87" t="s">
        <v>59</v>
      </c>
      <c r="AN87" s="34">
        <v>1</v>
      </c>
      <c r="AX87"/>
      <c r="AY87"/>
    </row>
    <row r="88" spans="1:51" x14ac:dyDescent="0.25">
      <c r="A88" t="s">
        <v>517</v>
      </c>
      <c r="B88" t="s">
        <v>348</v>
      </c>
      <c r="C88" t="s">
        <v>453</v>
      </c>
      <c r="D88" t="s">
        <v>505</v>
      </c>
      <c r="E88" s="32">
        <v>104.9</v>
      </c>
      <c r="F88" s="32">
        <v>368.2</v>
      </c>
      <c r="G88" s="32">
        <v>7.8111111111111109</v>
      </c>
      <c r="H88" s="37">
        <v>2.1214315891121976E-2</v>
      </c>
      <c r="I88" s="32">
        <v>349.22500000000002</v>
      </c>
      <c r="J88" s="32">
        <v>6.2611111111111111</v>
      </c>
      <c r="K88" s="37">
        <v>1.7928587904964165E-2</v>
      </c>
      <c r="L88" s="32">
        <v>60.730555555555554</v>
      </c>
      <c r="M88" s="32">
        <v>1.55</v>
      </c>
      <c r="N88" s="37">
        <v>2.5522572382564151E-2</v>
      </c>
      <c r="O88" s="32">
        <v>42.169444444444444</v>
      </c>
      <c r="P88" s="32">
        <v>0</v>
      </c>
      <c r="Q88" s="37">
        <v>0</v>
      </c>
      <c r="R88" s="32">
        <v>13.394444444444444</v>
      </c>
      <c r="S88" s="32">
        <v>1.55</v>
      </c>
      <c r="T88" s="37">
        <v>0.11571961841559519</v>
      </c>
      <c r="U88" s="32">
        <v>5.166666666666667</v>
      </c>
      <c r="V88" s="32">
        <v>0</v>
      </c>
      <c r="W88" s="37">
        <v>0</v>
      </c>
      <c r="X88" s="32">
        <v>86.083333333333329</v>
      </c>
      <c r="Y88" s="32">
        <v>0</v>
      </c>
      <c r="Z88" s="37">
        <v>0</v>
      </c>
      <c r="AA88" s="32">
        <v>0.41388888888888886</v>
      </c>
      <c r="AB88" s="32">
        <v>0</v>
      </c>
      <c r="AC88" s="37">
        <v>0</v>
      </c>
      <c r="AD88" s="32">
        <v>220.97222222222223</v>
      </c>
      <c r="AE88" s="32">
        <v>6.2611111111111111</v>
      </c>
      <c r="AF88" s="37">
        <v>2.8334380892520425E-2</v>
      </c>
      <c r="AG88" s="32">
        <v>0</v>
      </c>
      <c r="AH88" s="32">
        <v>0</v>
      </c>
      <c r="AI88" s="37" t="s">
        <v>648</v>
      </c>
      <c r="AJ88" s="32">
        <v>0</v>
      </c>
      <c r="AK88" s="32">
        <v>0</v>
      </c>
      <c r="AL88" s="37" t="s">
        <v>648</v>
      </c>
      <c r="AM88" t="s">
        <v>146</v>
      </c>
      <c r="AN88" s="34">
        <v>1</v>
      </c>
      <c r="AX88"/>
      <c r="AY88"/>
    </row>
    <row r="89" spans="1:51" x14ac:dyDescent="0.25">
      <c r="A89" t="s">
        <v>517</v>
      </c>
      <c r="B89" t="s">
        <v>383</v>
      </c>
      <c r="C89" t="s">
        <v>418</v>
      </c>
      <c r="D89" t="s">
        <v>503</v>
      </c>
      <c r="E89" s="32">
        <v>69.966666666666669</v>
      </c>
      <c r="F89" s="32">
        <v>342.05133333333333</v>
      </c>
      <c r="G89" s="32">
        <v>0</v>
      </c>
      <c r="H89" s="37">
        <v>0</v>
      </c>
      <c r="I89" s="32">
        <v>309.29300000000001</v>
      </c>
      <c r="J89" s="32">
        <v>0</v>
      </c>
      <c r="K89" s="37">
        <v>0</v>
      </c>
      <c r="L89" s="32">
        <v>72.37222222222222</v>
      </c>
      <c r="M89" s="32">
        <v>0</v>
      </c>
      <c r="N89" s="37">
        <v>0</v>
      </c>
      <c r="O89" s="32">
        <v>49.297222222222224</v>
      </c>
      <c r="P89" s="32">
        <v>0</v>
      </c>
      <c r="Q89" s="37">
        <v>0</v>
      </c>
      <c r="R89" s="32">
        <v>17.469444444444445</v>
      </c>
      <c r="S89" s="32">
        <v>0</v>
      </c>
      <c r="T89" s="37">
        <v>0</v>
      </c>
      <c r="U89" s="32">
        <v>5.6055555555555552</v>
      </c>
      <c r="V89" s="32">
        <v>0</v>
      </c>
      <c r="W89" s="37">
        <v>0</v>
      </c>
      <c r="X89" s="32">
        <v>58.202777777777776</v>
      </c>
      <c r="Y89" s="32">
        <v>0</v>
      </c>
      <c r="Z89" s="37">
        <v>0</v>
      </c>
      <c r="AA89" s="32">
        <v>9.6833333333333336</v>
      </c>
      <c r="AB89" s="32">
        <v>0</v>
      </c>
      <c r="AC89" s="37">
        <v>0</v>
      </c>
      <c r="AD89" s="32">
        <v>201.79300000000003</v>
      </c>
      <c r="AE89" s="32">
        <v>0</v>
      </c>
      <c r="AF89" s="37">
        <v>0</v>
      </c>
      <c r="AG89" s="32">
        <v>0</v>
      </c>
      <c r="AH89" s="32">
        <v>0</v>
      </c>
      <c r="AI89" s="37" t="s">
        <v>648</v>
      </c>
      <c r="AJ89" s="32">
        <v>0</v>
      </c>
      <c r="AK89" s="32">
        <v>0</v>
      </c>
      <c r="AL89" s="37" t="s">
        <v>648</v>
      </c>
      <c r="AM89" t="s">
        <v>181</v>
      </c>
      <c r="AN89" s="34">
        <v>1</v>
      </c>
      <c r="AX89"/>
      <c r="AY89"/>
    </row>
    <row r="90" spans="1:51" x14ac:dyDescent="0.25">
      <c r="A90" t="s">
        <v>517</v>
      </c>
      <c r="B90" t="s">
        <v>242</v>
      </c>
      <c r="C90" t="s">
        <v>442</v>
      </c>
      <c r="D90" t="s">
        <v>508</v>
      </c>
      <c r="E90" s="32">
        <v>114.12222222222222</v>
      </c>
      <c r="F90" s="32">
        <v>338.8127777777778</v>
      </c>
      <c r="G90" s="32">
        <v>3.4611111111111108</v>
      </c>
      <c r="H90" s="37">
        <v>1.0215409034488072E-2</v>
      </c>
      <c r="I90" s="32">
        <v>315.09055555555557</v>
      </c>
      <c r="J90" s="32">
        <v>3.4611111111111108</v>
      </c>
      <c r="K90" s="37">
        <v>1.098449652040066E-2</v>
      </c>
      <c r="L90" s="32">
        <v>54.608333333333327</v>
      </c>
      <c r="M90" s="32">
        <v>0</v>
      </c>
      <c r="N90" s="37">
        <v>0</v>
      </c>
      <c r="O90" s="32">
        <v>45.102777777777774</v>
      </c>
      <c r="P90" s="32">
        <v>0</v>
      </c>
      <c r="Q90" s="37">
        <v>0</v>
      </c>
      <c r="R90" s="32">
        <v>4.666666666666667</v>
      </c>
      <c r="S90" s="32">
        <v>0</v>
      </c>
      <c r="T90" s="37">
        <v>0</v>
      </c>
      <c r="U90" s="32">
        <v>4.8388888888888886</v>
      </c>
      <c r="V90" s="32">
        <v>0</v>
      </c>
      <c r="W90" s="37">
        <v>0</v>
      </c>
      <c r="X90" s="32">
        <v>73.251666666666665</v>
      </c>
      <c r="Y90" s="32">
        <v>2.6749999999999998</v>
      </c>
      <c r="Z90" s="37">
        <v>3.6517940433664763E-2</v>
      </c>
      <c r="AA90" s="32">
        <v>14.216666666666667</v>
      </c>
      <c r="AB90" s="32">
        <v>0</v>
      </c>
      <c r="AC90" s="37">
        <v>0</v>
      </c>
      <c r="AD90" s="32">
        <v>196.73611111111111</v>
      </c>
      <c r="AE90" s="32">
        <v>0.78611111111111109</v>
      </c>
      <c r="AF90" s="37">
        <v>3.9957642075538298E-3</v>
      </c>
      <c r="AG90" s="32">
        <v>0</v>
      </c>
      <c r="AH90" s="32">
        <v>0</v>
      </c>
      <c r="AI90" s="37" t="s">
        <v>648</v>
      </c>
      <c r="AJ90" s="32">
        <v>0</v>
      </c>
      <c r="AK90" s="32">
        <v>0</v>
      </c>
      <c r="AL90" s="37" t="s">
        <v>648</v>
      </c>
      <c r="AM90" t="s">
        <v>40</v>
      </c>
      <c r="AN90" s="34">
        <v>1</v>
      </c>
      <c r="AX90"/>
      <c r="AY90"/>
    </row>
    <row r="91" spans="1:51" x14ac:dyDescent="0.25">
      <c r="A91" t="s">
        <v>517</v>
      </c>
      <c r="B91" t="s">
        <v>273</v>
      </c>
      <c r="C91" t="s">
        <v>455</v>
      </c>
      <c r="D91" t="s">
        <v>508</v>
      </c>
      <c r="E91" s="32">
        <v>101.71111111111111</v>
      </c>
      <c r="F91" s="32">
        <v>291.39988888888888</v>
      </c>
      <c r="G91" s="32">
        <v>30.55855555555555</v>
      </c>
      <c r="H91" s="37">
        <v>0.10486810984065804</v>
      </c>
      <c r="I91" s="32">
        <v>240.95600000000002</v>
      </c>
      <c r="J91" s="32">
        <v>30.55855555555555</v>
      </c>
      <c r="K91" s="37">
        <v>0.12682213995731814</v>
      </c>
      <c r="L91" s="32">
        <v>58.102222222222217</v>
      </c>
      <c r="M91" s="32">
        <v>2.2805555555555554</v>
      </c>
      <c r="N91" s="37">
        <v>3.925074581197889E-2</v>
      </c>
      <c r="O91" s="32">
        <v>7.6583333333333332</v>
      </c>
      <c r="P91" s="32">
        <v>2.2805555555555554</v>
      </c>
      <c r="Q91" s="37">
        <v>0.29778745012694957</v>
      </c>
      <c r="R91" s="32">
        <v>47.86611111111111</v>
      </c>
      <c r="S91" s="32">
        <v>0</v>
      </c>
      <c r="T91" s="37">
        <v>0</v>
      </c>
      <c r="U91" s="32">
        <v>2.5777777777777779</v>
      </c>
      <c r="V91" s="32">
        <v>0</v>
      </c>
      <c r="W91" s="37">
        <v>0</v>
      </c>
      <c r="X91" s="32">
        <v>74.699333333333342</v>
      </c>
      <c r="Y91" s="32">
        <v>10.801888888888888</v>
      </c>
      <c r="Z91" s="37">
        <v>0.14460489012247615</v>
      </c>
      <c r="AA91" s="32">
        <v>0</v>
      </c>
      <c r="AB91" s="32">
        <v>0</v>
      </c>
      <c r="AC91" s="37" t="s">
        <v>648</v>
      </c>
      <c r="AD91" s="32">
        <v>158.59833333333333</v>
      </c>
      <c r="AE91" s="32">
        <v>17.476111111111109</v>
      </c>
      <c r="AF91" s="37">
        <v>0.11019101363682537</v>
      </c>
      <c r="AG91" s="32">
        <v>0</v>
      </c>
      <c r="AH91" s="32">
        <v>0</v>
      </c>
      <c r="AI91" s="37" t="s">
        <v>648</v>
      </c>
      <c r="AJ91" s="32">
        <v>0</v>
      </c>
      <c r="AK91" s="32">
        <v>0</v>
      </c>
      <c r="AL91" s="37" t="s">
        <v>648</v>
      </c>
      <c r="AM91" t="s">
        <v>71</v>
      </c>
      <c r="AN91" s="34">
        <v>1</v>
      </c>
      <c r="AX91"/>
      <c r="AY91"/>
    </row>
    <row r="92" spans="1:51" x14ac:dyDescent="0.25">
      <c r="A92" t="s">
        <v>517</v>
      </c>
      <c r="B92" t="s">
        <v>225</v>
      </c>
      <c r="C92" t="s">
        <v>427</v>
      </c>
      <c r="D92" t="s">
        <v>504</v>
      </c>
      <c r="E92" s="32">
        <v>213.01111111111112</v>
      </c>
      <c r="F92" s="32">
        <v>736.58744444444449</v>
      </c>
      <c r="G92" s="32">
        <v>38.102777777777774</v>
      </c>
      <c r="H92" s="37">
        <v>5.1728790743257903E-2</v>
      </c>
      <c r="I92" s="32">
        <v>722.43744444444451</v>
      </c>
      <c r="J92" s="32">
        <v>37.891666666666666</v>
      </c>
      <c r="K92" s="37">
        <v>5.2449754588517229E-2</v>
      </c>
      <c r="L92" s="32">
        <v>87.042777777777772</v>
      </c>
      <c r="M92" s="32">
        <v>2.6027777777777779</v>
      </c>
      <c r="N92" s="37">
        <v>2.9902283040905815E-2</v>
      </c>
      <c r="O92" s="32">
        <v>72.892777777777781</v>
      </c>
      <c r="P92" s="32">
        <v>2.3916666666666666</v>
      </c>
      <c r="Q92" s="37">
        <v>3.2810749426478769E-2</v>
      </c>
      <c r="R92" s="32">
        <v>9.8833333333333329</v>
      </c>
      <c r="S92" s="32">
        <v>0.21111111111111111</v>
      </c>
      <c r="T92" s="37">
        <v>2.1360314783586284E-2</v>
      </c>
      <c r="U92" s="32">
        <v>4.2666666666666666</v>
      </c>
      <c r="V92" s="32">
        <v>0</v>
      </c>
      <c r="W92" s="37">
        <v>0</v>
      </c>
      <c r="X92" s="32">
        <v>177.54722222222222</v>
      </c>
      <c r="Y92" s="32">
        <v>23.324999999999999</v>
      </c>
      <c r="Z92" s="37">
        <v>0.13137350000782264</v>
      </c>
      <c r="AA92" s="32">
        <v>0</v>
      </c>
      <c r="AB92" s="32">
        <v>0</v>
      </c>
      <c r="AC92" s="37" t="s">
        <v>648</v>
      </c>
      <c r="AD92" s="32">
        <v>471.99744444444451</v>
      </c>
      <c r="AE92" s="32">
        <v>12.175000000000001</v>
      </c>
      <c r="AF92" s="37">
        <v>2.5794631185620823E-2</v>
      </c>
      <c r="AG92" s="32">
        <v>0</v>
      </c>
      <c r="AH92" s="32">
        <v>0</v>
      </c>
      <c r="AI92" s="37" t="s">
        <v>648</v>
      </c>
      <c r="AJ92" s="32">
        <v>0</v>
      </c>
      <c r="AK92" s="32">
        <v>0</v>
      </c>
      <c r="AL92" s="37" t="s">
        <v>648</v>
      </c>
      <c r="AM92" t="s">
        <v>23</v>
      </c>
      <c r="AN92" s="34">
        <v>1</v>
      </c>
      <c r="AX92"/>
      <c r="AY92"/>
    </row>
    <row r="93" spans="1:51" x14ac:dyDescent="0.25">
      <c r="A93" t="s">
        <v>517</v>
      </c>
      <c r="B93" t="s">
        <v>209</v>
      </c>
      <c r="C93" t="s">
        <v>420</v>
      </c>
      <c r="D93" t="s">
        <v>503</v>
      </c>
      <c r="E93" s="32">
        <v>89.844444444444449</v>
      </c>
      <c r="F93" s="32">
        <v>254.38611111111109</v>
      </c>
      <c r="G93" s="32">
        <v>0.91666666666666663</v>
      </c>
      <c r="H93" s="37">
        <v>3.6034462049159741E-3</v>
      </c>
      <c r="I93" s="32">
        <v>234.42222222222222</v>
      </c>
      <c r="J93" s="32">
        <v>0.91666666666666663</v>
      </c>
      <c r="K93" s="37">
        <v>3.9103232533889464E-3</v>
      </c>
      <c r="L93" s="32">
        <v>50.597222222222221</v>
      </c>
      <c r="M93" s="32">
        <v>0</v>
      </c>
      <c r="N93" s="37">
        <v>0</v>
      </c>
      <c r="O93" s="32">
        <v>30.633333333333333</v>
      </c>
      <c r="P93" s="32">
        <v>0</v>
      </c>
      <c r="Q93" s="37">
        <v>0</v>
      </c>
      <c r="R93" s="32">
        <v>15.297222222222222</v>
      </c>
      <c r="S93" s="32">
        <v>0</v>
      </c>
      <c r="T93" s="37">
        <v>0</v>
      </c>
      <c r="U93" s="32">
        <v>4.666666666666667</v>
      </c>
      <c r="V93" s="32">
        <v>0</v>
      </c>
      <c r="W93" s="37">
        <v>0</v>
      </c>
      <c r="X93" s="32">
        <v>50.202777777777776</v>
      </c>
      <c r="Y93" s="32">
        <v>0</v>
      </c>
      <c r="Z93" s="37">
        <v>0</v>
      </c>
      <c r="AA93" s="32">
        <v>0</v>
      </c>
      <c r="AB93" s="32">
        <v>0</v>
      </c>
      <c r="AC93" s="37" t="s">
        <v>648</v>
      </c>
      <c r="AD93" s="32">
        <v>151.88055555555556</v>
      </c>
      <c r="AE93" s="32">
        <v>0.91666666666666663</v>
      </c>
      <c r="AF93" s="37">
        <v>6.0354445196334839E-3</v>
      </c>
      <c r="AG93" s="32">
        <v>1.7055555555555555</v>
      </c>
      <c r="AH93" s="32">
        <v>0</v>
      </c>
      <c r="AI93" s="37">
        <v>0</v>
      </c>
      <c r="AJ93" s="32">
        <v>0</v>
      </c>
      <c r="AK93" s="32">
        <v>0</v>
      </c>
      <c r="AL93" s="37" t="s">
        <v>648</v>
      </c>
      <c r="AM93" t="s">
        <v>7</v>
      </c>
      <c r="AN93" s="34">
        <v>1</v>
      </c>
      <c r="AX93"/>
      <c r="AY93"/>
    </row>
    <row r="94" spans="1:51" x14ac:dyDescent="0.25">
      <c r="A94" t="s">
        <v>517</v>
      </c>
      <c r="B94" t="s">
        <v>218</v>
      </c>
      <c r="C94" t="s">
        <v>427</v>
      </c>
      <c r="D94" t="s">
        <v>504</v>
      </c>
      <c r="E94" s="32">
        <v>98.777777777777771</v>
      </c>
      <c r="F94" s="32">
        <v>413.69166666666666</v>
      </c>
      <c r="G94" s="32">
        <v>0</v>
      </c>
      <c r="H94" s="37">
        <v>0</v>
      </c>
      <c r="I94" s="32">
        <v>363.33611111111111</v>
      </c>
      <c r="J94" s="32">
        <v>0</v>
      </c>
      <c r="K94" s="37">
        <v>0</v>
      </c>
      <c r="L94" s="32">
        <v>92.038888888888877</v>
      </c>
      <c r="M94" s="32">
        <v>0</v>
      </c>
      <c r="N94" s="37">
        <v>0</v>
      </c>
      <c r="O94" s="32">
        <v>41.68333333333333</v>
      </c>
      <c r="P94" s="32">
        <v>0</v>
      </c>
      <c r="Q94" s="37">
        <v>0</v>
      </c>
      <c r="R94" s="32">
        <v>44.977777777777774</v>
      </c>
      <c r="S94" s="32">
        <v>0</v>
      </c>
      <c r="T94" s="37">
        <v>0</v>
      </c>
      <c r="U94" s="32">
        <v>5.3777777777777782</v>
      </c>
      <c r="V94" s="32">
        <v>0</v>
      </c>
      <c r="W94" s="37">
        <v>0</v>
      </c>
      <c r="X94" s="32">
        <v>83.458333333333329</v>
      </c>
      <c r="Y94" s="32">
        <v>0</v>
      </c>
      <c r="Z94" s="37">
        <v>0</v>
      </c>
      <c r="AA94" s="32">
        <v>0</v>
      </c>
      <c r="AB94" s="32">
        <v>0</v>
      </c>
      <c r="AC94" s="37" t="s">
        <v>648</v>
      </c>
      <c r="AD94" s="32">
        <v>238.19444444444446</v>
      </c>
      <c r="AE94" s="32">
        <v>0</v>
      </c>
      <c r="AF94" s="37">
        <v>0</v>
      </c>
      <c r="AG94" s="32">
        <v>0</v>
      </c>
      <c r="AH94" s="32">
        <v>0</v>
      </c>
      <c r="AI94" s="37" t="s">
        <v>648</v>
      </c>
      <c r="AJ94" s="32">
        <v>0</v>
      </c>
      <c r="AK94" s="32">
        <v>0</v>
      </c>
      <c r="AL94" s="37" t="s">
        <v>648</v>
      </c>
      <c r="AM94" t="s">
        <v>16</v>
      </c>
      <c r="AN94" s="34">
        <v>1</v>
      </c>
      <c r="AX94"/>
      <c r="AY94"/>
    </row>
    <row r="95" spans="1:51" x14ac:dyDescent="0.25">
      <c r="A95" t="s">
        <v>517</v>
      </c>
      <c r="B95" t="s">
        <v>293</v>
      </c>
      <c r="C95" t="s">
        <v>470</v>
      </c>
      <c r="D95" t="s">
        <v>504</v>
      </c>
      <c r="E95" s="32">
        <v>95.977777777777774</v>
      </c>
      <c r="F95" s="32">
        <v>463.9</v>
      </c>
      <c r="G95" s="32">
        <v>4</v>
      </c>
      <c r="H95" s="37">
        <v>8.6225479629230446E-3</v>
      </c>
      <c r="I95" s="32">
        <v>423.43888888888887</v>
      </c>
      <c r="J95" s="32">
        <v>4</v>
      </c>
      <c r="K95" s="37">
        <v>9.4464634802345869E-3</v>
      </c>
      <c r="L95" s="32">
        <v>180.31477777777778</v>
      </c>
      <c r="M95" s="32">
        <v>2.8888888888888888</v>
      </c>
      <c r="N95" s="37">
        <v>1.6021365106575969E-2</v>
      </c>
      <c r="O95" s="32">
        <v>139.85366666666667</v>
      </c>
      <c r="P95" s="32">
        <v>2.8888888888888888</v>
      </c>
      <c r="Q95" s="37">
        <v>2.06565116077678E-2</v>
      </c>
      <c r="R95" s="32">
        <v>34.772222222222226</v>
      </c>
      <c r="S95" s="32">
        <v>0</v>
      </c>
      <c r="T95" s="37">
        <v>0</v>
      </c>
      <c r="U95" s="32">
        <v>5.6888888888888891</v>
      </c>
      <c r="V95" s="32">
        <v>0</v>
      </c>
      <c r="W95" s="37">
        <v>0</v>
      </c>
      <c r="X95" s="32">
        <v>27.5</v>
      </c>
      <c r="Y95" s="32">
        <v>1.1111111111111112</v>
      </c>
      <c r="Z95" s="37">
        <v>4.0404040404040407E-2</v>
      </c>
      <c r="AA95" s="32">
        <v>0</v>
      </c>
      <c r="AB95" s="32">
        <v>0</v>
      </c>
      <c r="AC95" s="37" t="s">
        <v>648</v>
      </c>
      <c r="AD95" s="32">
        <v>252.76022222222221</v>
      </c>
      <c r="AE95" s="32">
        <v>0</v>
      </c>
      <c r="AF95" s="37">
        <v>0</v>
      </c>
      <c r="AG95" s="32">
        <v>3.3250000000000002</v>
      </c>
      <c r="AH95" s="32">
        <v>0</v>
      </c>
      <c r="AI95" s="37">
        <v>0</v>
      </c>
      <c r="AJ95" s="32">
        <v>0</v>
      </c>
      <c r="AK95" s="32">
        <v>0</v>
      </c>
      <c r="AL95" s="37" t="s">
        <v>648</v>
      </c>
      <c r="AM95" t="s">
        <v>91</v>
      </c>
      <c r="AN95" s="34">
        <v>1</v>
      </c>
      <c r="AX95"/>
      <c r="AY95"/>
    </row>
    <row r="96" spans="1:51" x14ac:dyDescent="0.25">
      <c r="A96" t="s">
        <v>517</v>
      </c>
      <c r="B96" t="s">
        <v>331</v>
      </c>
      <c r="C96" t="s">
        <v>438</v>
      </c>
      <c r="D96" t="s">
        <v>504</v>
      </c>
      <c r="E96" s="32">
        <v>88.12222222222222</v>
      </c>
      <c r="F96" s="32">
        <v>451.66977777777777</v>
      </c>
      <c r="G96" s="32">
        <v>19.564222222222224</v>
      </c>
      <c r="H96" s="37">
        <v>4.3315322797284547E-2</v>
      </c>
      <c r="I96" s="32">
        <v>423.40033333333338</v>
      </c>
      <c r="J96" s="32">
        <v>19.564222222222224</v>
      </c>
      <c r="K96" s="37">
        <v>4.6207385025414612E-2</v>
      </c>
      <c r="L96" s="32">
        <v>116.94166666666666</v>
      </c>
      <c r="M96" s="32">
        <v>0</v>
      </c>
      <c r="N96" s="37">
        <v>0</v>
      </c>
      <c r="O96" s="32">
        <v>90.605555555555554</v>
      </c>
      <c r="P96" s="32">
        <v>0</v>
      </c>
      <c r="Q96" s="37">
        <v>0</v>
      </c>
      <c r="R96" s="32">
        <v>21.336111111111112</v>
      </c>
      <c r="S96" s="32">
        <v>0</v>
      </c>
      <c r="T96" s="37">
        <v>0</v>
      </c>
      <c r="U96" s="32">
        <v>5</v>
      </c>
      <c r="V96" s="32">
        <v>0</v>
      </c>
      <c r="W96" s="37">
        <v>0</v>
      </c>
      <c r="X96" s="32">
        <v>53.556444444444445</v>
      </c>
      <c r="Y96" s="32">
        <v>5.1536666666666671</v>
      </c>
      <c r="Z96" s="37">
        <v>9.6228693299696272E-2</v>
      </c>
      <c r="AA96" s="32">
        <v>1.9333333333333333</v>
      </c>
      <c r="AB96" s="32">
        <v>0</v>
      </c>
      <c r="AC96" s="37">
        <v>0</v>
      </c>
      <c r="AD96" s="32">
        <v>279.23833333333334</v>
      </c>
      <c r="AE96" s="32">
        <v>14.410555555555556</v>
      </c>
      <c r="AF96" s="37">
        <v>5.16066522226135E-2</v>
      </c>
      <c r="AG96" s="32">
        <v>0</v>
      </c>
      <c r="AH96" s="32">
        <v>0</v>
      </c>
      <c r="AI96" s="37" t="s">
        <v>648</v>
      </c>
      <c r="AJ96" s="32">
        <v>0</v>
      </c>
      <c r="AK96" s="32">
        <v>0</v>
      </c>
      <c r="AL96" s="37" t="s">
        <v>648</v>
      </c>
      <c r="AM96" t="s">
        <v>129</v>
      </c>
      <c r="AN96" s="34">
        <v>1</v>
      </c>
      <c r="AX96"/>
      <c r="AY96"/>
    </row>
    <row r="97" spans="1:51" x14ac:dyDescent="0.25">
      <c r="A97" t="s">
        <v>517</v>
      </c>
      <c r="B97" t="s">
        <v>339</v>
      </c>
      <c r="C97" t="s">
        <v>408</v>
      </c>
      <c r="D97" t="s">
        <v>503</v>
      </c>
      <c r="E97" s="32">
        <v>284.66666666666669</v>
      </c>
      <c r="F97" s="32">
        <v>1262.9456666666665</v>
      </c>
      <c r="G97" s="32">
        <v>58.602222222222224</v>
      </c>
      <c r="H97" s="37">
        <v>4.6401221975679266E-2</v>
      </c>
      <c r="I97" s="32">
        <v>1223.7551111111111</v>
      </c>
      <c r="J97" s="32">
        <v>58.602222222222224</v>
      </c>
      <c r="K97" s="37">
        <v>4.7887213454834286E-2</v>
      </c>
      <c r="L97" s="32">
        <v>200.06088888888885</v>
      </c>
      <c r="M97" s="32">
        <v>1.3027777777777778</v>
      </c>
      <c r="N97" s="37">
        <v>6.5119063751702269E-3</v>
      </c>
      <c r="O97" s="32">
        <v>160.87033333333332</v>
      </c>
      <c r="P97" s="32">
        <v>1.3027777777777778</v>
      </c>
      <c r="Q97" s="37">
        <v>8.0983096807435671E-3</v>
      </c>
      <c r="R97" s="32">
        <v>33.590555555555554</v>
      </c>
      <c r="S97" s="32">
        <v>0</v>
      </c>
      <c r="T97" s="37">
        <v>0</v>
      </c>
      <c r="U97" s="32">
        <v>5.6</v>
      </c>
      <c r="V97" s="32">
        <v>0</v>
      </c>
      <c r="W97" s="37">
        <v>0</v>
      </c>
      <c r="X97" s="32">
        <v>269.53022222222228</v>
      </c>
      <c r="Y97" s="32">
        <v>20.266111111111112</v>
      </c>
      <c r="Z97" s="37">
        <v>7.5190496056513137E-2</v>
      </c>
      <c r="AA97" s="32">
        <v>0</v>
      </c>
      <c r="AB97" s="32">
        <v>0</v>
      </c>
      <c r="AC97" s="37" t="s">
        <v>648</v>
      </c>
      <c r="AD97" s="32">
        <v>787.75455555555561</v>
      </c>
      <c r="AE97" s="32">
        <v>37.033333333333331</v>
      </c>
      <c r="AF97" s="37">
        <v>4.7011258865035647E-2</v>
      </c>
      <c r="AG97" s="32">
        <v>0</v>
      </c>
      <c r="AH97" s="32">
        <v>0</v>
      </c>
      <c r="AI97" s="37" t="s">
        <v>648</v>
      </c>
      <c r="AJ97" s="32">
        <v>5.6</v>
      </c>
      <c r="AK97" s="32">
        <v>0</v>
      </c>
      <c r="AL97" s="37">
        <v>0</v>
      </c>
      <c r="AM97" t="s">
        <v>137</v>
      </c>
      <c r="AN97" s="34">
        <v>1</v>
      </c>
      <c r="AX97"/>
      <c r="AY97"/>
    </row>
    <row r="98" spans="1:51" x14ac:dyDescent="0.25">
      <c r="A98" t="s">
        <v>517</v>
      </c>
      <c r="B98" t="s">
        <v>403</v>
      </c>
      <c r="C98" t="s">
        <v>448</v>
      </c>
      <c r="D98" t="s">
        <v>504</v>
      </c>
      <c r="E98" s="32">
        <v>77.944444444444443</v>
      </c>
      <c r="F98" s="32">
        <v>473.71277777777777</v>
      </c>
      <c r="G98" s="32">
        <v>0</v>
      </c>
      <c r="H98" s="37">
        <v>0</v>
      </c>
      <c r="I98" s="32">
        <v>413.11055555555555</v>
      </c>
      <c r="J98" s="32">
        <v>0</v>
      </c>
      <c r="K98" s="37">
        <v>0</v>
      </c>
      <c r="L98" s="32">
        <v>150.43777777777777</v>
      </c>
      <c r="M98" s="32">
        <v>0</v>
      </c>
      <c r="N98" s="37">
        <v>0</v>
      </c>
      <c r="O98" s="32">
        <v>94.429999999999993</v>
      </c>
      <c r="P98" s="32">
        <v>0</v>
      </c>
      <c r="Q98" s="37">
        <v>0</v>
      </c>
      <c r="R98" s="32">
        <v>50.646666666666675</v>
      </c>
      <c r="S98" s="32">
        <v>0</v>
      </c>
      <c r="T98" s="37">
        <v>0</v>
      </c>
      <c r="U98" s="32">
        <v>5.3611111111111107</v>
      </c>
      <c r="V98" s="32">
        <v>0</v>
      </c>
      <c r="W98" s="37">
        <v>0</v>
      </c>
      <c r="X98" s="32">
        <v>76.192777777777792</v>
      </c>
      <c r="Y98" s="32">
        <v>0</v>
      </c>
      <c r="Z98" s="37">
        <v>0</v>
      </c>
      <c r="AA98" s="32">
        <v>4.5944444444444441</v>
      </c>
      <c r="AB98" s="32">
        <v>0</v>
      </c>
      <c r="AC98" s="37">
        <v>0</v>
      </c>
      <c r="AD98" s="32">
        <v>242.48777777777775</v>
      </c>
      <c r="AE98" s="32">
        <v>0</v>
      </c>
      <c r="AF98" s="37">
        <v>0</v>
      </c>
      <c r="AG98" s="32">
        <v>0</v>
      </c>
      <c r="AH98" s="32">
        <v>0</v>
      </c>
      <c r="AI98" s="37" t="s">
        <v>648</v>
      </c>
      <c r="AJ98" s="32">
        <v>0</v>
      </c>
      <c r="AK98" s="32">
        <v>0</v>
      </c>
      <c r="AL98" s="37" t="s">
        <v>648</v>
      </c>
      <c r="AM98" t="s">
        <v>201</v>
      </c>
      <c r="AN98" s="34">
        <v>1</v>
      </c>
      <c r="AX98"/>
      <c r="AY98"/>
    </row>
    <row r="99" spans="1:51" x14ac:dyDescent="0.25">
      <c r="A99" t="s">
        <v>517</v>
      </c>
      <c r="B99" t="s">
        <v>287</v>
      </c>
      <c r="C99" t="s">
        <v>413</v>
      </c>
      <c r="D99" t="s">
        <v>504</v>
      </c>
      <c r="E99" s="32">
        <v>129.45555555555555</v>
      </c>
      <c r="F99" s="32">
        <v>357.28211111111113</v>
      </c>
      <c r="G99" s="32">
        <v>1.4470000000000001</v>
      </c>
      <c r="H99" s="37">
        <v>4.050020851869624E-3</v>
      </c>
      <c r="I99" s="32">
        <v>345.06655555555562</v>
      </c>
      <c r="J99" s="32">
        <v>1.4470000000000001</v>
      </c>
      <c r="K99" s="37">
        <v>4.1933939314122651E-3</v>
      </c>
      <c r="L99" s="32">
        <v>62.690000000000012</v>
      </c>
      <c r="M99" s="32">
        <v>1.0350000000000001</v>
      </c>
      <c r="N99" s="37">
        <v>1.6509810177061733E-2</v>
      </c>
      <c r="O99" s="32">
        <v>51.335555555555565</v>
      </c>
      <c r="P99" s="32">
        <v>1.0350000000000001</v>
      </c>
      <c r="Q99" s="37">
        <v>2.0161464871650575E-2</v>
      </c>
      <c r="R99" s="32">
        <v>6.89888888888889</v>
      </c>
      <c r="S99" s="32">
        <v>0</v>
      </c>
      <c r="T99" s="37">
        <v>0</v>
      </c>
      <c r="U99" s="32">
        <v>4.4555555555555557</v>
      </c>
      <c r="V99" s="32">
        <v>0</v>
      </c>
      <c r="W99" s="37">
        <v>0</v>
      </c>
      <c r="X99" s="32">
        <v>67.427444444444461</v>
      </c>
      <c r="Y99" s="32">
        <v>0.41199999999999998</v>
      </c>
      <c r="Z99" s="37">
        <v>6.1102716170632777E-3</v>
      </c>
      <c r="AA99" s="32">
        <v>0.86111111111111116</v>
      </c>
      <c r="AB99" s="32">
        <v>0</v>
      </c>
      <c r="AC99" s="37">
        <v>0</v>
      </c>
      <c r="AD99" s="32">
        <v>225.13877777777779</v>
      </c>
      <c r="AE99" s="32">
        <v>0</v>
      </c>
      <c r="AF99" s="37">
        <v>0</v>
      </c>
      <c r="AG99" s="32">
        <v>1.1647777777777777</v>
      </c>
      <c r="AH99" s="32">
        <v>0</v>
      </c>
      <c r="AI99" s="37">
        <v>0</v>
      </c>
      <c r="AJ99" s="32">
        <v>0</v>
      </c>
      <c r="AK99" s="32">
        <v>0</v>
      </c>
      <c r="AL99" s="37" t="s">
        <v>648</v>
      </c>
      <c r="AM99" t="s">
        <v>85</v>
      </c>
      <c r="AN99" s="34">
        <v>1</v>
      </c>
      <c r="AX99"/>
      <c r="AY99"/>
    </row>
    <row r="100" spans="1:51" x14ac:dyDescent="0.25">
      <c r="A100" t="s">
        <v>517</v>
      </c>
      <c r="B100" t="s">
        <v>263</v>
      </c>
      <c r="C100" t="s">
        <v>413</v>
      </c>
      <c r="D100" t="s">
        <v>504</v>
      </c>
      <c r="E100" s="32">
        <v>94.733333333333334</v>
      </c>
      <c r="F100" s="32">
        <v>337.31</v>
      </c>
      <c r="G100" s="32">
        <v>0</v>
      </c>
      <c r="H100" s="37">
        <v>0</v>
      </c>
      <c r="I100" s="32">
        <v>314.15444444444444</v>
      </c>
      <c r="J100" s="32">
        <v>0</v>
      </c>
      <c r="K100" s="37">
        <v>0</v>
      </c>
      <c r="L100" s="32">
        <v>69.548222222222222</v>
      </c>
      <c r="M100" s="32">
        <v>0</v>
      </c>
      <c r="N100" s="37">
        <v>0</v>
      </c>
      <c r="O100" s="32">
        <v>48.276000000000003</v>
      </c>
      <c r="P100" s="32">
        <v>0</v>
      </c>
      <c r="Q100" s="37">
        <v>0</v>
      </c>
      <c r="R100" s="32">
        <v>16.027777777777779</v>
      </c>
      <c r="S100" s="32">
        <v>0</v>
      </c>
      <c r="T100" s="37">
        <v>0</v>
      </c>
      <c r="U100" s="32">
        <v>5.2444444444444445</v>
      </c>
      <c r="V100" s="32">
        <v>0</v>
      </c>
      <c r="W100" s="37">
        <v>0</v>
      </c>
      <c r="X100" s="32">
        <v>75.070222222222185</v>
      </c>
      <c r="Y100" s="32">
        <v>0</v>
      </c>
      <c r="Z100" s="37">
        <v>0</v>
      </c>
      <c r="AA100" s="32">
        <v>1.8833333333333333</v>
      </c>
      <c r="AB100" s="32">
        <v>0</v>
      </c>
      <c r="AC100" s="37">
        <v>0</v>
      </c>
      <c r="AD100" s="32">
        <v>189.71933333333334</v>
      </c>
      <c r="AE100" s="32">
        <v>0</v>
      </c>
      <c r="AF100" s="37">
        <v>0</v>
      </c>
      <c r="AG100" s="32">
        <v>1.0888888888888888</v>
      </c>
      <c r="AH100" s="32">
        <v>0</v>
      </c>
      <c r="AI100" s="37">
        <v>0</v>
      </c>
      <c r="AJ100" s="32">
        <v>0</v>
      </c>
      <c r="AK100" s="32">
        <v>0</v>
      </c>
      <c r="AL100" s="37" t="s">
        <v>648</v>
      </c>
      <c r="AM100" t="s">
        <v>61</v>
      </c>
      <c r="AN100" s="34">
        <v>1</v>
      </c>
      <c r="AX100"/>
      <c r="AY100"/>
    </row>
    <row r="101" spans="1:51" x14ac:dyDescent="0.25">
      <c r="A101" t="s">
        <v>517</v>
      </c>
      <c r="B101" t="s">
        <v>369</v>
      </c>
      <c r="C101" t="s">
        <v>495</v>
      </c>
      <c r="D101" t="s">
        <v>503</v>
      </c>
      <c r="E101" s="32">
        <v>107.25555555555556</v>
      </c>
      <c r="F101" s="32">
        <v>266.86388888888888</v>
      </c>
      <c r="G101" s="32">
        <v>0</v>
      </c>
      <c r="H101" s="37">
        <v>0</v>
      </c>
      <c r="I101" s="32">
        <v>213.02777777777777</v>
      </c>
      <c r="J101" s="32">
        <v>0</v>
      </c>
      <c r="K101" s="37">
        <v>0</v>
      </c>
      <c r="L101" s="32">
        <v>47.924999999999997</v>
      </c>
      <c r="M101" s="32">
        <v>0</v>
      </c>
      <c r="N101" s="37">
        <v>0</v>
      </c>
      <c r="O101" s="32">
        <v>0.92777777777777781</v>
      </c>
      <c r="P101" s="32">
        <v>0</v>
      </c>
      <c r="Q101" s="37">
        <v>0</v>
      </c>
      <c r="R101" s="32">
        <v>42.62222222222222</v>
      </c>
      <c r="S101" s="32">
        <v>0</v>
      </c>
      <c r="T101" s="37">
        <v>0</v>
      </c>
      <c r="U101" s="32">
        <v>4.375</v>
      </c>
      <c r="V101" s="32">
        <v>0</v>
      </c>
      <c r="W101" s="37">
        <v>0</v>
      </c>
      <c r="X101" s="32">
        <v>74.216666666666669</v>
      </c>
      <c r="Y101" s="32">
        <v>0</v>
      </c>
      <c r="Z101" s="37">
        <v>0</v>
      </c>
      <c r="AA101" s="32">
        <v>6.8388888888888886</v>
      </c>
      <c r="AB101" s="32">
        <v>0</v>
      </c>
      <c r="AC101" s="37">
        <v>0</v>
      </c>
      <c r="AD101" s="32">
        <v>137.88333333333333</v>
      </c>
      <c r="AE101" s="32">
        <v>0</v>
      </c>
      <c r="AF101" s="37">
        <v>0</v>
      </c>
      <c r="AG101" s="32">
        <v>0</v>
      </c>
      <c r="AH101" s="32">
        <v>0</v>
      </c>
      <c r="AI101" s="37" t="s">
        <v>648</v>
      </c>
      <c r="AJ101" s="32">
        <v>0</v>
      </c>
      <c r="AK101" s="32">
        <v>0</v>
      </c>
      <c r="AL101" s="37" t="s">
        <v>648</v>
      </c>
      <c r="AM101" t="s">
        <v>167</v>
      </c>
      <c r="AN101" s="34">
        <v>1</v>
      </c>
      <c r="AX101"/>
      <c r="AY101"/>
    </row>
    <row r="102" spans="1:51" x14ac:dyDescent="0.25">
      <c r="A102" t="s">
        <v>517</v>
      </c>
      <c r="B102" t="s">
        <v>257</v>
      </c>
      <c r="C102" t="s">
        <v>454</v>
      </c>
      <c r="D102" t="s">
        <v>504</v>
      </c>
      <c r="E102" s="32">
        <v>45.555555555555557</v>
      </c>
      <c r="F102" s="32">
        <v>123.24166666666666</v>
      </c>
      <c r="G102" s="32">
        <v>0</v>
      </c>
      <c r="H102" s="37">
        <v>0</v>
      </c>
      <c r="I102" s="32">
        <v>116.88333333333333</v>
      </c>
      <c r="J102" s="32">
        <v>0</v>
      </c>
      <c r="K102" s="37">
        <v>0</v>
      </c>
      <c r="L102" s="32">
        <v>27.238888888888887</v>
      </c>
      <c r="M102" s="32">
        <v>0</v>
      </c>
      <c r="N102" s="37">
        <v>0</v>
      </c>
      <c r="O102" s="32">
        <v>20.880555555555556</v>
      </c>
      <c r="P102" s="32">
        <v>0</v>
      </c>
      <c r="Q102" s="37">
        <v>0</v>
      </c>
      <c r="R102" s="32">
        <v>0.84166666666666667</v>
      </c>
      <c r="S102" s="32">
        <v>0</v>
      </c>
      <c r="T102" s="37">
        <v>0</v>
      </c>
      <c r="U102" s="32">
        <v>5.5166666666666666</v>
      </c>
      <c r="V102" s="32">
        <v>0</v>
      </c>
      <c r="W102" s="37">
        <v>0</v>
      </c>
      <c r="X102" s="32">
        <v>20.172222222222221</v>
      </c>
      <c r="Y102" s="32">
        <v>0</v>
      </c>
      <c r="Z102" s="37">
        <v>0</v>
      </c>
      <c r="AA102" s="32">
        <v>0</v>
      </c>
      <c r="AB102" s="32">
        <v>0</v>
      </c>
      <c r="AC102" s="37" t="s">
        <v>648</v>
      </c>
      <c r="AD102" s="32">
        <v>66.777777777777771</v>
      </c>
      <c r="AE102" s="32">
        <v>0</v>
      </c>
      <c r="AF102" s="37">
        <v>0</v>
      </c>
      <c r="AG102" s="32">
        <v>9.0527777777777771</v>
      </c>
      <c r="AH102" s="32">
        <v>0</v>
      </c>
      <c r="AI102" s="37">
        <v>0</v>
      </c>
      <c r="AJ102" s="32">
        <v>0</v>
      </c>
      <c r="AK102" s="32">
        <v>0</v>
      </c>
      <c r="AL102" s="37" t="s">
        <v>648</v>
      </c>
      <c r="AM102" t="s">
        <v>55</v>
      </c>
      <c r="AN102" s="34">
        <v>1</v>
      </c>
      <c r="AX102"/>
      <c r="AY102"/>
    </row>
    <row r="103" spans="1:51" x14ac:dyDescent="0.25">
      <c r="A103" t="s">
        <v>517</v>
      </c>
      <c r="B103" t="s">
        <v>378</v>
      </c>
      <c r="C103" t="s">
        <v>468</v>
      </c>
      <c r="D103" t="s">
        <v>505</v>
      </c>
      <c r="E103" s="32">
        <v>27.544444444444444</v>
      </c>
      <c r="F103" s="32">
        <v>92.178666666666658</v>
      </c>
      <c r="G103" s="32">
        <v>0</v>
      </c>
      <c r="H103" s="37">
        <v>0</v>
      </c>
      <c r="I103" s="32">
        <v>75.139777777777766</v>
      </c>
      <c r="J103" s="32">
        <v>0</v>
      </c>
      <c r="K103" s="37">
        <v>0</v>
      </c>
      <c r="L103" s="32">
        <v>25.467111111111109</v>
      </c>
      <c r="M103" s="32">
        <v>0</v>
      </c>
      <c r="N103" s="37">
        <v>0</v>
      </c>
      <c r="O103" s="32">
        <v>21.853222222222222</v>
      </c>
      <c r="P103" s="32">
        <v>0</v>
      </c>
      <c r="Q103" s="37">
        <v>0</v>
      </c>
      <c r="R103" s="32">
        <v>3.6138888888888889</v>
      </c>
      <c r="S103" s="32">
        <v>0</v>
      </c>
      <c r="T103" s="37">
        <v>0</v>
      </c>
      <c r="U103" s="32">
        <v>0</v>
      </c>
      <c r="V103" s="32">
        <v>0</v>
      </c>
      <c r="W103" s="37" t="s">
        <v>648</v>
      </c>
      <c r="X103" s="32">
        <v>0</v>
      </c>
      <c r="Y103" s="32">
        <v>0</v>
      </c>
      <c r="Z103" s="37" t="s">
        <v>648</v>
      </c>
      <c r="AA103" s="32">
        <v>13.425000000000001</v>
      </c>
      <c r="AB103" s="32">
        <v>0</v>
      </c>
      <c r="AC103" s="37">
        <v>0</v>
      </c>
      <c r="AD103" s="32">
        <v>53.286555555555552</v>
      </c>
      <c r="AE103" s="32">
        <v>0</v>
      </c>
      <c r="AF103" s="37">
        <v>0</v>
      </c>
      <c r="AG103" s="32">
        <v>0</v>
      </c>
      <c r="AH103" s="32">
        <v>0</v>
      </c>
      <c r="AI103" s="37" t="s">
        <v>648</v>
      </c>
      <c r="AJ103" s="32">
        <v>0</v>
      </c>
      <c r="AK103" s="32">
        <v>0</v>
      </c>
      <c r="AL103" s="37" t="s">
        <v>648</v>
      </c>
      <c r="AM103" t="s">
        <v>176</v>
      </c>
      <c r="AN103" s="34">
        <v>1</v>
      </c>
      <c r="AX103"/>
      <c r="AY103"/>
    </row>
    <row r="104" spans="1:51" x14ac:dyDescent="0.25">
      <c r="A104" t="s">
        <v>517</v>
      </c>
      <c r="B104" t="s">
        <v>310</v>
      </c>
      <c r="C104" t="s">
        <v>431</v>
      </c>
      <c r="D104" t="s">
        <v>509</v>
      </c>
      <c r="E104" s="32">
        <v>143.4111111111111</v>
      </c>
      <c r="F104" s="32">
        <v>473.94444444444446</v>
      </c>
      <c r="G104" s="32">
        <v>200.24444444444444</v>
      </c>
      <c r="H104" s="37">
        <v>0.42250615402649161</v>
      </c>
      <c r="I104" s="32">
        <v>428.33888888888885</v>
      </c>
      <c r="J104" s="32">
        <v>188.77777777777777</v>
      </c>
      <c r="K104" s="37">
        <v>0.44072061322161843</v>
      </c>
      <c r="L104" s="32">
        <v>59.991666666666674</v>
      </c>
      <c r="M104" s="32">
        <v>14.388888888888889</v>
      </c>
      <c r="N104" s="37">
        <v>0.2398481270546835</v>
      </c>
      <c r="O104" s="32">
        <v>22.005555555555556</v>
      </c>
      <c r="P104" s="32">
        <v>2.9222222222222221</v>
      </c>
      <c r="Q104" s="37">
        <v>0.13279474880080785</v>
      </c>
      <c r="R104" s="32">
        <v>35.75</v>
      </c>
      <c r="S104" s="32">
        <v>11.466666666666667</v>
      </c>
      <c r="T104" s="37">
        <v>0.32074592074592073</v>
      </c>
      <c r="U104" s="32">
        <v>2.2361111111111112</v>
      </c>
      <c r="V104" s="32">
        <v>0</v>
      </c>
      <c r="W104" s="37">
        <v>0</v>
      </c>
      <c r="X104" s="32">
        <v>116.93888888888888</v>
      </c>
      <c r="Y104" s="32">
        <v>67.791666666666671</v>
      </c>
      <c r="Z104" s="37">
        <v>0.57971875148463115</v>
      </c>
      <c r="AA104" s="32">
        <v>7.6194444444444445</v>
      </c>
      <c r="AB104" s="32">
        <v>0</v>
      </c>
      <c r="AC104" s="37">
        <v>0</v>
      </c>
      <c r="AD104" s="32">
        <v>289.39444444444445</v>
      </c>
      <c r="AE104" s="32">
        <v>118.06388888888888</v>
      </c>
      <c r="AF104" s="37">
        <v>0.4079687470004415</v>
      </c>
      <c r="AG104" s="32">
        <v>0</v>
      </c>
      <c r="AH104" s="32">
        <v>0</v>
      </c>
      <c r="AI104" s="37" t="s">
        <v>648</v>
      </c>
      <c r="AJ104" s="32">
        <v>0</v>
      </c>
      <c r="AK104" s="32">
        <v>0</v>
      </c>
      <c r="AL104" s="37" t="s">
        <v>648</v>
      </c>
      <c r="AM104" t="s">
        <v>108</v>
      </c>
      <c r="AN104" s="34">
        <v>1</v>
      </c>
      <c r="AX104"/>
      <c r="AY104"/>
    </row>
    <row r="105" spans="1:51" x14ac:dyDescent="0.25">
      <c r="A105" t="s">
        <v>517</v>
      </c>
      <c r="B105" t="s">
        <v>355</v>
      </c>
      <c r="C105" t="s">
        <v>490</v>
      </c>
      <c r="D105" t="s">
        <v>504</v>
      </c>
      <c r="E105" s="32">
        <v>115.9</v>
      </c>
      <c r="F105" s="32">
        <v>514.29177777777784</v>
      </c>
      <c r="G105" s="32">
        <v>0</v>
      </c>
      <c r="H105" s="37">
        <v>0</v>
      </c>
      <c r="I105" s="32">
        <v>462.8847777777778</v>
      </c>
      <c r="J105" s="32">
        <v>0</v>
      </c>
      <c r="K105" s="37">
        <v>0</v>
      </c>
      <c r="L105" s="32">
        <v>89.8</v>
      </c>
      <c r="M105" s="32">
        <v>0</v>
      </c>
      <c r="N105" s="37">
        <v>0</v>
      </c>
      <c r="O105" s="32">
        <v>38.392999999999994</v>
      </c>
      <c r="P105" s="32">
        <v>0</v>
      </c>
      <c r="Q105" s="37">
        <v>0</v>
      </c>
      <c r="R105" s="32">
        <v>45.907000000000004</v>
      </c>
      <c r="S105" s="32">
        <v>0</v>
      </c>
      <c r="T105" s="37">
        <v>0</v>
      </c>
      <c r="U105" s="32">
        <v>5.5</v>
      </c>
      <c r="V105" s="32">
        <v>0</v>
      </c>
      <c r="W105" s="37">
        <v>0</v>
      </c>
      <c r="X105" s="32">
        <v>53.958555555555542</v>
      </c>
      <c r="Y105" s="32">
        <v>0</v>
      </c>
      <c r="Z105" s="37">
        <v>0</v>
      </c>
      <c r="AA105" s="32">
        <v>0</v>
      </c>
      <c r="AB105" s="32">
        <v>0</v>
      </c>
      <c r="AC105" s="37" t="s">
        <v>648</v>
      </c>
      <c r="AD105" s="32">
        <v>370.53322222222226</v>
      </c>
      <c r="AE105" s="32">
        <v>0</v>
      </c>
      <c r="AF105" s="37">
        <v>0</v>
      </c>
      <c r="AG105" s="32">
        <v>0</v>
      </c>
      <c r="AH105" s="32">
        <v>0</v>
      </c>
      <c r="AI105" s="37" t="s">
        <v>648</v>
      </c>
      <c r="AJ105" s="32">
        <v>0</v>
      </c>
      <c r="AK105" s="32">
        <v>0</v>
      </c>
      <c r="AL105" s="37" t="s">
        <v>648</v>
      </c>
      <c r="AM105" t="s">
        <v>153</v>
      </c>
      <c r="AN105" s="34">
        <v>1</v>
      </c>
      <c r="AX105"/>
      <c r="AY105"/>
    </row>
    <row r="106" spans="1:51" x14ac:dyDescent="0.25">
      <c r="A106" t="s">
        <v>517</v>
      </c>
      <c r="B106" t="s">
        <v>368</v>
      </c>
      <c r="C106" t="s">
        <v>422</v>
      </c>
      <c r="D106" t="s">
        <v>503</v>
      </c>
      <c r="E106" s="32">
        <v>80.711111111111109</v>
      </c>
      <c r="F106" s="32">
        <v>307.5361111111111</v>
      </c>
      <c r="G106" s="32">
        <v>0</v>
      </c>
      <c r="H106" s="37">
        <v>0</v>
      </c>
      <c r="I106" s="32">
        <v>285.38888888888891</v>
      </c>
      <c r="J106" s="32">
        <v>0</v>
      </c>
      <c r="K106" s="37">
        <v>0</v>
      </c>
      <c r="L106" s="32">
        <v>65.86666666666666</v>
      </c>
      <c r="M106" s="32">
        <v>0</v>
      </c>
      <c r="N106" s="37">
        <v>0</v>
      </c>
      <c r="O106" s="32">
        <v>43.719444444444441</v>
      </c>
      <c r="P106" s="32">
        <v>0</v>
      </c>
      <c r="Q106" s="37">
        <v>0</v>
      </c>
      <c r="R106" s="32">
        <v>16.991666666666667</v>
      </c>
      <c r="S106" s="32">
        <v>0</v>
      </c>
      <c r="T106" s="37">
        <v>0</v>
      </c>
      <c r="U106" s="32">
        <v>5.1555555555555559</v>
      </c>
      <c r="V106" s="32">
        <v>0</v>
      </c>
      <c r="W106" s="37">
        <v>0</v>
      </c>
      <c r="X106" s="32">
        <v>68.463888888888889</v>
      </c>
      <c r="Y106" s="32">
        <v>0</v>
      </c>
      <c r="Z106" s="37">
        <v>0</v>
      </c>
      <c r="AA106" s="32">
        <v>0</v>
      </c>
      <c r="AB106" s="32">
        <v>0</v>
      </c>
      <c r="AC106" s="37" t="s">
        <v>648</v>
      </c>
      <c r="AD106" s="32">
        <v>173.20555555555555</v>
      </c>
      <c r="AE106" s="32">
        <v>0</v>
      </c>
      <c r="AF106" s="37">
        <v>0</v>
      </c>
      <c r="AG106" s="32">
        <v>0</v>
      </c>
      <c r="AH106" s="32">
        <v>0</v>
      </c>
      <c r="AI106" s="37" t="s">
        <v>648</v>
      </c>
      <c r="AJ106" s="32">
        <v>0</v>
      </c>
      <c r="AK106" s="32">
        <v>0</v>
      </c>
      <c r="AL106" s="37" t="s">
        <v>648</v>
      </c>
      <c r="AM106" t="s">
        <v>166</v>
      </c>
      <c r="AN106" s="34">
        <v>1</v>
      </c>
      <c r="AX106"/>
      <c r="AY106"/>
    </row>
    <row r="107" spans="1:51" x14ac:dyDescent="0.25">
      <c r="A107" t="s">
        <v>517</v>
      </c>
      <c r="B107" t="s">
        <v>381</v>
      </c>
      <c r="C107" t="s">
        <v>480</v>
      </c>
      <c r="D107" t="s">
        <v>503</v>
      </c>
      <c r="E107" s="32">
        <v>50.722222222222221</v>
      </c>
      <c r="F107" s="32">
        <v>281.76300000000003</v>
      </c>
      <c r="G107" s="32">
        <v>35.391666666666666</v>
      </c>
      <c r="H107" s="37">
        <v>0.12560792817604391</v>
      </c>
      <c r="I107" s="32">
        <v>254.05744444444446</v>
      </c>
      <c r="J107" s="32">
        <v>31.161111111111111</v>
      </c>
      <c r="K107" s="37">
        <v>0.12265380051843043</v>
      </c>
      <c r="L107" s="32">
        <v>58.132444444444445</v>
      </c>
      <c r="M107" s="32">
        <v>7.8694444444444436</v>
      </c>
      <c r="N107" s="37">
        <v>0.13537095368430707</v>
      </c>
      <c r="O107" s="32">
        <v>30.42688888888889</v>
      </c>
      <c r="P107" s="32">
        <v>3.6388888888888888</v>
      </c>
      <c r="Q107" s="37">
        <v>0.11959451070325224</v>
      </c>
      <c r="R107" s="32">
        <v>24.280555555555555</v>
      </c>
      <c r="S107" s="32">
        <v>4.2305555555555552</v>
      </c>
      <c r="T107" s="37">
        <v>0.1742363573961789</v>
      </c>
      <c r="U107" s="32">
        <v>3.4249999999999998</v>
      </c>
      <c r="V107" s="32">
        <v>0</v>
      </c>
      <c r="W107" s="37">
        <v>0</v>
      </c>
      <c r="X107" s="32">
        <v>85.625</v>
      </c>
      <c r="Y107" s="32">
        <v>12.66388888888889</v>
      </c>
      <c r="Z107" s="37">
        <v>0.14789943227899432</v>
      </c>
      <c r="AA107" s="32">
        <v>0</v>
      </c>
      <c r="AB107" s="32">
        <v>0</v>
      </c>
      <c r="AC107" s="37" t="s">
        <v>648</v>
      </c>
      <c r="AD107" s="32">
        <v>138.00555555555556</v>
      </c>
      <c r="AE107" s="32">
        <v>14.858333333333333</v>
      </c>
      <c r="AF107" s="37">
        <v>0.10766474779598244</v>
      </c>
      <c r="AG107" s="32">
        <v>0</v>
      </c>
      <c r="AH107" s="32">
        <v>0</v>
      </c>
      <c r="AI107" s="37" t="s">
        <v>648</v>
      </c>
      <c r="AJ107" s="32">
        <v>0</v>
      </c>
      <c r="AK107" s="32">
        <v>0</v>
      </c>
      <c r="AL107" s="37" t="s">
        <v>648</v>
      </c>
      <c r="AM107" t="s">
        <v>179</v>
      </c>
      <c r="AN107" s="34">
        <v>1</v>
      </c>
      <c r="AX107"/>
      <c r="AY107"/>
    </row>
    <row r="108" spans="1:51" x14ac:dyDescent="0.25">
      <c r="A108" t="s">
        <v>517</v>
      </c>
      <c r="B108" t="s">
        <v>329</v>
      </c>
      <c r="C108" t="s">
        <v>480</v>
      </c>
      <c r="D108" t="s">
        <v>503</v>
      </c>
      <c r="E108" s="32">
        <v>179.37777777777777</v>
      </c>
      <c r="F108" s="32">
        <v>689.71199999999999</v>
      </c>
      <c r="G108" s="32">
        <v>49.261111111111113</v>
      </c>
      <c r="H108" s="37">
        <v>7.1422725878498725E-2</v>
      </c>
      <c r="I108" s="32">
        <v>653.22311111111117</v>
      </c>
      <c r="J108" s="32">
        <v>48.797222222222224</v>
      </c>
      <c r="K108" s="37">
        <v>7.4702228675313925E-2</v>
      </c>
      <c r="L108" s="32">
        <v>62.855555555555554</v>
      </c>
      <c r="M108" s="32">
        <v>1.2722222222222221</v>
      </c>
      <c r="N108" s="37">
        <v>2.0240410111366448E-2</v>
      </c>
      <c r="O108" s="32">
        <v>26.366666666666667</v>
      </c>
      <c r="P108" s="32">
        <v>0.80833333333333335</v>
      </c>
      <c r="Q108" s="37">
        <v>3.065739570164349E-2</v>
      </c>
      <c r="R108" s="32">
        <v>31.505555555555556</v>
      </c>
      <c r="S108" s="32">
        <v>0.46388888888888891</v>
      </c>
      <c r="T108" s="37">
        <v>1.4724034561805679E-2</v>
      </c>
      <c r="U108" s="32">
        <v>4.9833333333333334</v>
      </c>
      <c r="V108" s="32">
        <v>0</v>
      </c>
      <c r="W108" s="37">
        <v>0</v>
      </c>
      <c r="X108" s="32">
        <v>190.75388888888887</v>
      </c>
      <c r="Y108" s="32">
        <v>11.083333333333334</v>
      </c>
      <c r="Z108" s="37">
        <v>5.810279097266112E-2</v>
      </c>
      <c r="AA108" s="32">
        <v>0</v>
      </c>
      <c r="AB108" s="32">
        <v>0</v>
      </c>
      <c r="AC108" s="37" t="s">
        <v>648</v>
      </c>
      <c r="AD108" s="32">
        <v>436.10255555555557</v>
      </c>
      <c r="AE108" s="32">
        <v>36.905555555555559</v>
      </c>
      <c r="AF108" s="37">
        <v>8.4625863997841486E-2</v>
      </c>
      <c r="AG108" s="32">
        <v>0</v>
      </c>
      <c r="AH108" s="32">
        <v>0</v>
      </c>
      <c r="AI108" s="37" t="s">
        <v>648</v>
      </c>
      <c r="AJ108" s="32">
        <v>0</v>
      </c>
      <c r="AK108" s="32">
        <v>0</v>
      </c>
      <c r="AL108" s="37" t="s">
        <v>648</v>
      </c>
      <c r="AM108" t="s">
        <v>127</v>
      </c>
      <c r="AN108" s="34">
        <v>1</v>
      </c>
      <c r="AX108"/>
      <c r="AY108"/>
    </row>
    <row r="109" spans="1:51" x14ac:dyDescent="0.25">
      <c r="A109" t="s">
        <v>517</v>
      </c>
      <c r="B109" t="s">
        <v>320</v>
      </c>
      <c r="C109" t="s">
        <v>410</v>
      </c>
      <c r="D109" t="s">
        <v>503</v>
      </c>
      <c r="E109" s="32">
        <v>135.33333333333334</v>
      </c>
      <c r="F109" s="32">
        <v>497.41444444444448</v>
      </c>
      <c r="G109" s="32">
        <v>5.8644444444444446</v>
      </c>
      <c r="H109" s="37">
        <v>1.1789855541879899E-2</v>
      </c>
      <c r="I109" s="32">
        <v>477.20888888888891</v>
      </c>
      <c r="J109" s="32">
        <v>5.6977777777777785</v>
      </c>
      <c r="K109" s="37">
        <v>1.1939798085161869E-2</v>
      </c>
      <c r="L109" s="32">
        <v>80.55</v>
      </c>
      <c r="M109" s="32">
        <v>0.16666666666666666</v>
      </c>
      <c r="N109" s="37">
        <v>2.0691082143596108E-3</v>
      </c>
      <c r="O109" s="32">
        <v>65.191666666666663</v>
      </c>
      <c r="P109" s="32">
        <v>0</v>
      </c>
      <c r="Q109" s="37">
        <v>0</v>
      </c>
      <c r="R109" s="32">
        <v>10.125</v>
      </c>
      <c r="S109" s="32">
        <v>0.16666666666666666</v>
      </c>
      <c r="T109" s="37">
        <v>1.6460905349794237E-2</v>
      </c>
      <c r="U109" s="32">
        <v>5.2333333333333334</v>
      </c>
      <c r="V109" s="32">
        <v>0</v>
      </c>
      <c r="W109" s="37">
        <v>0</v>
      </c>
      <c r="X109" s="32">
        <v>139.90555555555557</v>
      </c>
      <c r="Y109" s="32">
        <v>4.6611111111111114</v>
      </c>
      <c r="Z109" s="37">
        <v>3.3316125957987532E-2</v>
      </c>
      <c r="AA109" s="32">
        <v>4.8472222222222223</v>
      </c>
      <c r="AB109" s="32">
        <v>0</v>
      </c>
      <c r="AC109" s="37">
        <v>0</v>
      </c>
      <c r="AD109" s="32">
        <v>272.11166666666668</v>
      </c>
      <c r="AE109" s="32">
        <v>1.0366666666666666</v>
      </c>
      <c r="AF109" s="37">
        <v>3.8097104742538294E-3</v>
      </c>
      <c r="AG109" s="32">
        <v>0</v>
      </c>
      <c r="AH109" s="32">
        <v>0</v>
      </c>
      <c r="AI109" s="37" t="s">
        <v>648</v>
      </c>
      <c r="AJ109" s="32">
        <v>0</v>
      </c>
      <c r="AK109" s="32">
        <v>0</v>
      </c>
      <c r="AL109" s="37" t="s">
        <v>648</v>
      </c>
      <c r="AM109" t="s">
        <v>118</v>
      </c>
      <c r="AN109" s="34">
        <v>1</v>
      </c>
      <c r="AX109"/>
      <c r="AY109"/>
    </row>
    <row r="110" spans="1:51" x14ac:dyDescent="0.25">
      <c r="A110" t="s">
        <v>517</v>
      </c>
      <c r="B110" t="s">
        <v>351</v>
      </c>
      <c r="C110" t="s">
        <v>459</v>
      </c>
      <c r="D110" t="s">
        <v>505</v>
      </c>
      <c r="E110" s="32">
        <v>107.75555555555556</v>
      </c>
      <c r="F110" s="32">
        <v>369.7384444444445</v>
      </c>
      <c r="G110" s="32">
        <v>0</v>
      </c>
      <c r="H110" s="37">
        <v>0</v>
      </c>
      <c r="I110" s="32">
        <v>330.16022222222227</v>
      </c>
      <c r="J110" s="32">
        <v>0</v>
      </c>
      <c r="K110" s="37">
        <v>0</v>
      </c>
      <c r="L110" s="32">
        <v>83.99777777777777</v>
      </c>
      <c r="M110" s="32">
        <v>0</v>
      </c>
      <c r="N110" s="37">
        <v>0</v>
      </c>
      <c r="O110" s="32">
        <v>44.41955555555554</v>
      </c>
      <c r="P110" s="32">
        <v>0</v>
      </c>
      <c r="Q110" s="37">
        <v>0</v>
      </c>
      <c r="R110" s="32">
        <v>36.644888888888886</v>
      </c>
      <c r="S110" s="32">
        <v>0</v>
      </c>
      <c r="T110" s="37">
        <v>0</v>
      </c>
      <c r="U110" s="32">
        <v>2.9333333333333331</v>
      </c>
      <c r="V110" s="32">
        <v>0</v>
      </c>
      <c r="W110" s="37">
        <v>0</v>
      </c>
      <c r="X110" s="32">
        <v>69.021111111111139</v>
      </c>
      <c r="Y110" s="32">
        <v>0</v>
      </c>
      <c r="Z110" s="37">
        <v>0</v>
      </c>
      <c r="AA110" s="32">
        <v>0</v>
      </c>
      <c r="AB110" s="32">
        <v>0</v>
      </c>
      <c r="AC110" s="37" t="s">
        <v>648</v>
      </c>
      <c r="AD110" s="32">
        <v>216.71955555555559</v>
      </c>
      <c r="AE110" s="32">
        <v>0</v>
      </c>
      <c r="AF110" s="37">
        <v>0</v>
      </c>
      <c r="AG110" s="32">
        <v>0</v>
      </c>
      <c r="AH110" s="32">
        <v>0</v>
      </c>
      <c r="AI110" s="37" t="s">
        <v>648</v>
      </c>
      <c r="AJ110" s="32">
        <v>0</v>
      </c>
      <c r="AK110" s="32">
        <v>0</v>
      </c>
      <c r="AL110" s="37" t="s">
        <v>648</v>
      </c>
      <c r="AM110" t="s">
        <v>149</v>
      </c>
      <c r="AN110" s="34">
        <v>1</v>
      </c>
      <c r="AX110"/>
      <c r="AY110"/>
    </row>
    <row r="111" spans="1:51" x14ac:dyDescent="0.25">
      <c r="A111" t="s">
        <v>517</v>
      </c>
      <c r="B111" t="s">
        <v>376</v>
      </c>
      <c r="C111" t="s">
        <v>405</v>
      </c>
      <c r="D111" t="s">
        <v>505</v>
      </c>
      <c r="E111" s="32">
        <v>73.62222222222222</v>
      </c>
      <c r="F111" s="32">
        <v>258.49488888888891</v>
      </c>
      <c r="G111" s="32">
        <v>22.396222222222224</v>
      </c>
      <c r="H111" s="37">
        <v>8.6640870612528773E-2</v>
      </c>
      <c r="I111" s="32">
        <v>241.43655555555554</v>
      </c>
      <c r="J111" s="32">
        <v>22.396222222222224</v>
      </c>
      <c r="K111" s="37">
        <v>9.2762349805262864E-2</v>
      </c>
      <c r="L111" s="32">
        <v>56.115777777777772</v>
      </c>
      <c r="M111" s="32">
        <v>0</v>
      </c>
      <c r="N111" s="37">
        <v>0</v>
      </c>
      <c r="O111" s="32">
        <v>39.404666666666657</v>
      </c>
      <c r="P111" s="32">
        <v>0</v>
      </c>
      <c r="Q111" s="37">
        <v>0</v>
      </c>
      <c r="R111" s="32">
        <v>11.28888888888889</v>
      </c>
      <c r="S111" s="32">
        <v>0</v>
      </c>
      <c r="T111" s="37">
        <v>0</v>
      </c>
      <c r="U111" s="32">
        <v>5.4222222222222225</v>
      </c>
      <c r="V111" s="32">
        <v>0</v>
      </c>
      <c r="W111" s="37">
        <v>0</v>
      </c>
      <c r="X111" s="32">
        <v>59.441888888888904</v>
      </c>
      <c r="Y111" s="32">
        <v>0</v>
      </c>
      <c r="Z111" s="37">
        <v>0</v>
      </c>
      <c r="AA111" s="32">
        <v>0.34722222222222221</v>
      </c>
      <c r="AB111" s="32">
        <v>0</v>
      </c>
      <c r="AC111" s="37">
        <v>0</v>
      </c>
      <c r="AD111" s="32">
        <v>142.58999999999997</v>
      </c>
      <c r="AE111" s="32">
        <v>22.396222222222224</v>
      </c>
      <c r="AF111" s="37">
        <v>0.15706727135298568</v>
      </c>
      <c r="AG111" s="32">
        <v>0</v>
      </c>
      <c r="AH111" s="32">
        <v>0</v>
      </c>
      <c r="AI111" s="37" t="s">
        <v>648</v>
      </c>
      <c r="AJ111" s="32">
        <v>0</v>
      </c>
      <c r="AK111" s="32">
        <v>0</v>
      </c>
      <c r="AL111" s="37" t="s">
        <v>648</v>
      </c>
      <c r="AM111" t="s">
        <v>174</v>
      </c>
      <c r="AN111" s="34">
        <v>1</v>
      </c>
      <c r="AX111"/>
      <c r="AY111"/>
    </row>
    <row r="112" spans="1:51" x14ac:dyDescent="0.25">
      <c r="A112" t="s">
        <v>517</v>
      </c>
      <c r="B112" t="s">
        <v>375</v>
      </c>
      <c r="C112" t="s">
        <v>414</v>
      </c>
      <c r="D112" t="s">
        <v>503</v>
      </c>
      <c r="E112" s="32">
        <v>121.94444444444444</v>
      </c>
      <c r="F112" s="32">
        <v>413.98144444444438</v>
      </c>
      <c r="G112" s="32">
        <v>0</v>
      </c>
      <c r="H112" s="37">
        <v>0</v>
      </c>
      <c r="I112" s="32">
        <v>377.58144444444434</v>
      </c>
      <c r="J112" s="32">
        <v>0</v>
      </c>
      <c r="K112" s="37">
        <v>0</v>
      </c>
      <c r="L112" s="32">
        <v>43.392222222222223</v>
      </c>
      <c r="M112" s="32">
        <v>0</v>
      </c>
      <c r="N112" s="37">
        <v>0</v>
      </c>
      <c r="O112" s="32">
        <v>6.9922222222222219</v>
      </c>
      <c r="P112" s="32">
        <v>0</v>
      </c>
      <c r="Q112" s="37">
        <v>0</v>
      </c>
      <c r="R112" s="32">
        <v>29.580555555555556</v>
      </c>
      <c r="S112" s="32">
        <v>0</v>
      </c>
      <c r="T112" s="37">
        <v>0</v>
      </c>
      <c r="U112" s="32">
        <v>6.8194444444444446</v>
      </c>
      <c r="V112" s="32">
        <v>0</v>
      </c>
      <c r="W112" s="37">
        <v>0</v>
      </c>
      <c r="X112" s="32">
        <v>123.70588888888888</v>
      </c>
      <c r="Y112" s="32">
        <v>0</v>
      </c>
      <c r="Z112" s="37">
        <v>0</v>
      </c>
      <c r="AA112" s="32">
        <v>0</v>
      </c>
      <c r="AB112" s="32">
        <v>0</v>
      </c>
      <c r="AC112" s="37" t="s">
        <v>648</v>
      </c>
      <c r="AD112" s="32">
        <v>246.88333333333324</v>
      </c>
      <c r="AE112" s="32">
        <v>0</v>
      </c>
      <c r="AF112" s="37">
        <v>0</v>
      </c>
      <c r="AG112" s="32">
        <v>0</v>
      </c>
      <c r="AH112" s="32">
        <v>0</v>
      </c>
      <c r="AI112" s="37" t="s">
        <v>648</v>
      </c>
      <c r="AJ112" s="32">
        <v>0</v>
      </c>
      <c r="AK112" s="32">
        <v>0</v>
      </c>
      <c r="AL112" s="37" t="s">
        <v>648</v>
      </c>
      <c r="AM112" t="s">
        <v>173</v>
      </c>
      <c r="AN112" s="34">
        <v>1</v>
      </c>
      <c r="AX112"/>
      <c r="AY112"/>
    </row>
    <row r="113" spans="1:51" x14ac:dyDescent="0.25">
      <c r="A113" t="s">
        <v>517</v>
      </c>
      <c r="B113" t="s">
        <v>323</v>
      </c>
      <c r="C113" t="s">
        <v>415</v>
      </c>
      <c r="D113" t="s">
        <v>504</v>
      </c>
      <c r="E113" s="32">
        <v>108.14444444444445</v>
      </c>
      <c r="F113" s="32">
        <v>419.18888888888887</v>
      </c>
      <c r="G113" s="32">
        <v>0</v>
      </c>
      <c r="H113" s="37">
        <v>0</v>
      </c>
      <c r="I113" s="32">
        <v>375.75833333333333</v>
      </c>
      <c r="J113" s="32">
        <v>0</v>
      </c>
      <c r="K113" s="37">
        <v>0</v>
      </c>
      <c r="L113" s="32">
        <v>78.180555555555557</v>
      </c>
      <c r="M113" s="32">
        <v>0</v>
      </c>
      <c r="N113" s="37">
        <v>0</v>
      </c>
      <c r="O113" s="32">
        <v>48.402777777777779</v>
      </c>
      <c r="P113" s="32">
        <v>0</v>
      </c>
      <c r="Q113" s="37">
        <v>0</v>
      </c>
      <c r="R113" s="32">
        <v>26.611111111111111</v>
      </c>
      <c r="S113" s="32">
        <v>0</v>
      </c>
      <c r="T113" s="37">
        <v>0</v>
      </c>
      <c r="U113" s="32">
        <v>3.1666666666666665</v>
      </c>
      <c r="V113" s="32">
        <v>0</v>
      </c>
      <c r="W113" s="37">
        <v>0</v>
      </c>
      <c r="X113" s="32">
        <v>97.2</v>
      </c>
      <c r="Y113" s="32">
        <v>0</v>
      </c>
      <c r="Z113" s="37">
        <v>0</v>
      </c>
      <c r="AA113" s="32">
        <v>13.652777777777779</v>
      </c>
      <c r="AB113" s="32">
        <v>0</v>
      </c>
      <c r="AC113" s="37">
        <v>0</v>
      </c>
      <c r="AD113" s="32">
        <v>230.15555555555557</v>
      </c>
      <c r="AE113" s="32">
        <v>0</v>
      </c>
      <c r="AF113" s="37">
        <v>0</v>
      </c>
      <c r="AG113" s="32">
        <v>0</v>
      </c>
      <c r="AH113" s="32">
        <v>0</v>
      </c>
      <c r="AI113" s="37" t="s">
        <v>648</v>
      </c>
      <c r="AJ113" s="32">
        <v>0</v>
      </c>
      <c r="AK113" s="32">
        <v>0</v>
      </c>
      <c r="AL113" s="37" t="s">
        <v>648</v>
      </c>
      <c r="AM113" t="s">
        <v>121</v>
      </c>
      <c r="AN113" s="34">
        <v>1</v>
      </c>
      <c r="AX113"/>
      <c r="AY113"/>
    </row>
    <row r="114" spans="1:51" x14ac:dyDescent="0.25">
      <c r="A114" t="s">
        <v>517</v>
      </c>
      <c r="B114" t="s">
        <v>373</v>
      </c>
      <c r="C114" t="s">
        <v>496</v>
      </c>
      <c r="D114" t="s">
        <v>510</v>
      </c>
      <c r="E114" s="32">
        <v>46.288888888888891</v>
      </c>
      <c r="F114" s="32">
        <v>206.09444444444443</v>
      </c>
      <c r="G114" s="32">
        <v>0</v>
      </c>
      <c r="H114" s="37">
        <v>0</v>
      </c>
      <c r="I114" s="32">
        <v>190.93333333333334</v>
      </c>
      <c r="J114" s="32">
        <v>0</v>
      </c>
      <c r="K114" s="37">
        <v>0</v>
      </c>
      <c r="L114" s="32">
        <v>54.8</v>
      </c>
      <c r="M114" s="32">
        <v>0</v>
      </c>
      <c r="N114" s="37">
        <v>0</v>
      </c>
      <c r="O114" s="32">
        <v>44.18888888888889</v>
      </c>
      <c r="P114" s="32">
        <v>0</v>
      </c>
      <c r="Q114" s="37">
        <v>0</v>
      </c>
      <c r="R114" s="32">
        <v>5.3361111111111112</v>
      </c>
      <c r="S114" s="32">
        <v>0</v>
      </c>
      <c r="T114" s="37">
        <v>0</v>
      </c>
      <c r="U114" s="32">
        <v>5.2750000000000004</v>
      </c>
      <c r="V114" s="32">
        <v>0</v>
      </c>
      <c r="W114" s="37">
        <v>0</v>
      </c>
      <c r="X114" s="32">
        <v>31.808333333333334</v>
      </c>
      <c r="Y114" s="32">
        <v>0</v>
      </c>
      <c r="Z114" s="37">
        <v>0</v>
      </c>
      <c r="AA114" s="32">
        <v>4.55</v>
      </c>
      <c r="AB114" s="32">
        <v>0</v>
      </c>
      <c r="AC114" s="37">
        <v>0</v>
      </c>
      <c r="AD114" s="32">
        <v>114.93611111111112</v>
      </c>
      <c r="AE114" s="32">
        <v>0</v>
      </c>
      <c r="AF114" s="37">
        <v>0</v>
      </c>
      <c r="AG114" s="32">
        <v>0</v>
      </c>
      <c r="AH114" s="32">
        <v>0</v>
      </c>
      <c r="AI114" s="37" t="s">
        <v>648</v>
      </c>
      <c r="AJ114" s="32">
        <v>0</v>
      </c>
      <c r="AK114" s="32">
        <v>0</v>
      </c>
      <c r="AL114" s="37" t="s">
        <v>648</v>
      </c>
      <c r="AM114" t="s">
        <v>171</v>
      </c>
      <c r="AN114" s="34">
        <v>1</v>
      </c>
      <c r="AX114"/>
      <c r="AY114"/>
    </row>
    <row r="115" spans="1:51" x14ac:dyDescent="0.25">
      <c r="A115" t="s">
        <v>517</v>
      </c>
      <c r="B115" t="s">
        <v>264</v>
      </c>
      <c r="C115" t="s">
        <v>448</v>
      </c>
      <c r="D115" t="s">
        <v>504</v>
      </c>
      <c r="E115" s="32">
        <v>101.46666666666667</v>
      </c>
      <c r="F115" s="32">
        <v>297.29366666666664</v>
      </c>
      <c r="G115" s="32">
        <v>7.5761111111111124</v>
      </c>
      <c r="H115" s="37">
        <v>2.5483594037022137E-2</v>
      </c>
      <c r="I115" s="32">
        <v>286.17422222222217</v>
      </c>
      <c r="J115" s="32">
        <v>7.3261111111111124</v>
      </c>
      <c r="K115" s="37">
        <v>2.5600178290769268E-2</v>
      </c>
      <c r="L115" s="32">
        <v>46.635777777777776</v>
      </c>
      <c r="M115" s="32">
        <v>1.5404444444444445</v>
      </c>
      <c r="N115" s="37">
        <v>3.3031387442164099E-2</v>
      </c>
      <c r="O115" s="32">
        <v>35.516333333333328</v>
      </c>
      <c r="P115" s="32">
        <v>1.2904444444444445</v>
      </c>
      <c r="Q115" s="37">
        <v>3.6333830757053882E-2</v>
      </c>
      <c r="R115" s="32">
        <v>6.052777777777778</v>
      </c>
      <c r="S115" s="32">
        <v>0.25</v>
      </c>
      <c r="T115" s="37">
        <v>4.1303350160624135E-2</v>
      </c>
      <c r="U115" s="32">
        <v>5.0666666666666664</v>
      </c>
      <c r="V115" s="32">
        <v>0</v>
      </c>
      <c r="W115" s="37">
        <v>0</v>
      </c>
      <c r="X115" s="32">
        <v>79.507444444444431</v>
      </c>
      <c r="Y115" s="32">
        <v>3.1685555555555558</v>
      </c>
      <c r="Z115" s="37">
        <v>3.985231292108217E-2</v>
      </c>
      <c r="AA115" s="32">
        <v>0</v>
      </c>
      <c r="AB115" s="32">
        <v>0</v>
      </c>
      <c r="AC115" s="37" t="s">
        <v>648</v>
      </c>
      <c r="AD115" s="32">
        <v>171.15044444444445</v>
      </c>
      <c r="AE115" s="32">
        <v>2.8671111111111114</v>
      </c>
      <c r="AF115" s="37">
        <v>1.6751993372951933E-2</v>
      </c>
      <c r="AG115" s="32">
        <v>0</v>
      </c>
      <c r="AH115" s="32">
        <v>0</v>
      </c>
      <c r="AI115" s="37" t="s">
        <v>648</v>
      </c>
      <c r="AJ115" s="32">
        <v>0</v>
      </c>
      <c r="AK115" s="32">
        <v>0</v>
      </c>
      <c r="AL115" s="37" t="s">
        <v>648</v>
      </c>
      <c r="AM115" t="s">
        <v>62</v>
      </c>
      <c r="AN115" s="34">
        <v>1</v>
      </c>
      <c r="AX115"/>
      <c r="AY115"/>
    </row>
    <row r="116" spans="1:51" x14ac:dyDescent="0.25">
      <c r="A116" t="s">
        <v>517</v>
      </c>
      <c r="B116" t="s">
        <v>361</v>
      </c>
      <c r="C116" t="s">
        <v>493</v>
      </c>
      <c r="D116" t="s">
        <v>504</v>
      </c>
      <c r="E116" s="32">
        <v>92.788888888888891</v>
      </c>
      <c r="F116" s="32">
        <v>306.98288888888891</v>
      </c>
      <c r="G116" s="32">
        <v>29.224555555555558</v>
      </c>
      <c r="H116" s="37">
        <v>9.5199298115059616E-2</v>
      </c>
      <c r="I116" s="32">
        <v>297.12733333333335</v>
      </c>
      <c r="J116" s="32">
        <v>29.224555555555558</v>
      </c>
      <c r="K116" s="37">
        <v>9.8357008181303496E-2</v>
      </c>
      <c r="L116" s="32">
        <v>47.305000000000007</v>
      </c>
      <c r="M116" s="32">
        <v>3.7188888888888889</v>
      </c>
      <c r="N116" s="37">
        <v>7.8615133471913928E-2</v>
      </c>
      <c r="O116" s="32">
        <v>37.449444444444445</v>
      </c>
      <c r="P116" s="32">
        <v>3.7188888888888889</v>
      </c>
      <c r="Q116" s="37">
        <v>9.9304247207346194E-2</v>
      </c>
      <c r="R116" s="32">
        <v>4.7888888888888888</v>
      </c>
      <c r="S116" s="32">
        <v>0</v>
      </c>
      <c r="T116" s="37">
        <v>0</v>
      </c>
      <c r="U116" s="32">
        <v>5.0666666666666664</v>
      </c>
      <c r="V116" s="32">
        <v>0</v>
      </c>
      <c r="W116" s="37">
        <v>0</v>
      </c>
      <c r="X116" s="32">
        <v>72.573333333333338</v>
      </c>
      <c r="Y116" s="32">
        <v>5.8594444444444447</v>
      </c>
      <c r="Z116" s="37">
        <v>8.0738257088615345E-2</v>
      </c>
      <c r="AA116" s="32">
        <v>0</v>
      </c>
      <c r="AB116" s="32">
        <v>0</v>
      </c>
      <c r="AC116" s="37" t="s">
        <v>648</v>
      </c>
      <c r="AD116" s="32">
        <v>187.10455555555555</v>
      </c>
      <c r="AE116" s="32">
        <v>19.646222222222224</v>
      </c>
      <c r="AF116" s="37">
        <v>0.10500130348984912</v>
      </c>
      <c r="AG116" s="32">
        <v>0</v>
      </c>
      <c r="AH116" s="32">
        <v>0</v>
      </c>
      <c r="AI116" s="37" t="s">
        <v>648</v>
      </c>
      <c r="AJ116" s="32">
        <v>0</v>
      </c>
      <c r="AK116" s="32">
        <v>0</v>
      </c>
      <c r="AL116" s="37" t="s">
        <v>648</v>
      </c>
      <c r="AM116" t="s">
        <v>159</v>
      </c>
      <c r="AN116" s="34">
        <v>1</v>
      </c>
      <c r="AX116"/>
      <c r="AY116"/>
    </row>
    <row r="117" spans="1:51" x14ac:dyDescent="0.25">
      <c r="A117" t="s">
        <v>517</v>
      </c>
      <c r="B117" t="s">
        <v>316</v>
      </c>
      <c r="C117" t="s">
        <v>468</v>
      </c>
      <c r="D117" t="s">
        <v>505</v>
      </c>
      <c r="E117" s="32">
        <v>82.922222222222217</v>
      </c>
      <c r="F117" s="32">
        <v>368.45266666666669</v>
      </c>
      <c r="G117" s="32">
        <v>0</v>
      </c>
      <c r="H117" s="37">
        <v>0</v>
      </c>
      <c r="I117" s="32">
        <v>335.14233333333334</v>
      </c>
      <c r="J117" s="32">
        <v>0</v>
      </c>
      <c r="K117" s="37">
        <v>0</v>
      </c>
      <c r="L117" s="32">
        <v>64.563666666666677</v>
      </c>
      <c r="M117" s="32">
        <v>0</v>
      </c>
      <c r="N117" s="37">
        <v>0</v>
      </c>
      <c r="O117" s="32">
        <v>42.00888888888889</v>
      </c>
      <c r="P117" s="32">
        <v>0</v>
      </c>
      <c r="Q117" s="37">
        <v>0</v>
      </c>
      <c r="R117" s="32">
        <v>17.332555555555555</v>
      </c>
      <c r="S117" s="32">
        <v>0</v>
      </c>
      <c r="T117" s="37">
        <v>0</v>
      </c>
      <c r="U117" s="32">
        <v>5.2222222222222223</v>
      </c>
      <c r="V117" s="32">
        <v>0</v>
      </c>
      <c r="W117" s="37">
        <v>0</v>
      </c>
      <c r="X117" s="32">
        <v>70.74166666666666</v>
      </c>
      <c r="Y117" s="32">
        <v>0</v>
      </c>
      <c r="Z117" s="37">
        <v>0</v>
      </c>
      <c r="AA117" s="32">
        <v>10.755555555555556</v>
      </c>
      <c r="AB117" s="32">
        <v>0</v>
      </c>
      <c r="AC117" s="37">
        <v>0</v>
      </c>
      <c r="AD117" s="32">
        <v>222.3917777777778</v>
      </c>
      <c r="AE117" s="32">
        <v>0</v>
      </c>
      <c r="AF117" s="37">
        <v>0</v>
      </c>
      <c r="AG117" s="32">
        <v>0</v>
      </c>
      <c r="AH117" s="32">
        <v>0</v>
      </c>
      <c r="AI117" s="37" t="s">
        <v>648</v>
      </c>
      <c r="AJ117" s="32">
        <v>0</v>
      </c>
      <c r="AK117" s="32">
        <v>0</v>
      </c>
      <c r="AL117" s="37" t="s">
        <v>648</v>
      </c>
      <c r="AM117" t="s">
        <v>114</v>
      </c>
      <c r="AN117" s="34">
        <v>1</v>
      </c>
      <c r="AX117"/>
      <c r="AY117"/>
    </row>
    <row r="118" spans="1:51" x14ac:dyDescent="0.25">
      <c r="A118" t="s">
        <v>517</v>
      </c>
      <c r="B118" t="s">
        <v>229</v>
      </c>
      <c r="C118" t="s">
        <v>421</v>
      </c>
      <c r="D118" t="s">
        <v>505</v>
      </c>
      <c r="E118" s="32">
        <v>238.54444444444445</v>
      </c>
      <c r="F118" s="32">
        <v>857.43599999999992</v>
      </c>
      <c r="G118" s="32">
        <v>18.722444444444449</v>
      </c>
      <c r="H118" s="37">
        <v>2.1835384150472398E-2</v>
      </c>
      <c r="I118" s="32">
        <v>778.81655555555551</v>
      </c>
      <c r="J118" s="32">
        <v>18.722444444444449</v>
      </c>
      <c r="K118" s="37">
        <v>2.4039607672552765E-2</v>
      </c>
      <c r="L118" s="32">
        <v>144.75733333333332</v>
      </c>
      <c r="M118" s="32">
        <v>0.15455555555555556</v>
      </c>
      <c r="N118" s="37">
        <v>1.0676872252106209E-3</v>
      </c>
      <c r="O118" s="32">
        <v>66.137888888888881</v>
      </c>
      <c r="P118" s="32">
        <v>0.15455555555555556</v>
      </c>
      <c r="Q118" s="37">
        <v>2.3368685960812514E-3</v>
      </c>
      <c r="R118" s="32">
        <v>73.375</v>
      </c>
      <c r="S118" s="32">
        <v>0</v>
      </c>
      <c r="T118" s="37">
        <v>0</v>
      </c>
      <c r="U118" s="32">
        <v>5.2444444444444445</v>
      </c>
      <c r="V118" s="32">
        <v>0</v>
      </c>
      <c r="W118" s="37">
        <v>0</v>
      </c>
      <c r="X118" s="32">
        <v>199.46988888888885</v>
      </c>
      <c r="Y118" s="32">
        <v>18.216222222222228</v>
      </c>
      <c r="Z118" s="37">
        <v>9.1323168242046046E-2</v>
      </c>
      <c r="AA118" s="32">
        <v>0</v>
      </c>
      <c r="AB118" s="32">
        <v>0</v>
      </c>
      <c r="AC118" s="37" t="s">
        <v>648</v>
      </c>
      <c r="AD118" s="32">
        <v>513.20877777777775</v>
      </c>
      <c r="AE118" s="32">
        <v>0.35166666666666663</v>
      </c>
      <c r="AF118" s="37">
        <v>6.8523120003793122E-4</v>
      </c>
      <c r="AG118" s="32">
        <v>0</v>
      </c>
      <c r="AH118" s="32">
        <v>0</v>
      </c>
      <c r="AI118" s="37" t="s">
        <v>648</v>
      </c>
      <c r="AJ118" s="32">
        <v>0</v>
      </c>
      <c r="AK118" s="32">
        <v>0</v>
      </c>
      <c r="AL118" s="37" t="s">
        <v>648</v>
      </c>
      <c r="AM118" t="s">
        <v>27</v>
      </c>
      <c r="AN118" s="34">
        <v>1</v>
      </c>
      <c r="AX118"/>
      <c r="AY118"/>
    </row>
    <row r="119" spans="1:51" x14ac:dyDescent="0.25">
      <c r="A119" t="s">
        <v>517</v>
      </c>
      <c r="B119" t="s">
        <v>394</v>
      </c>
      <c r="C119" t="s">
        <v>430</v>
      </c>
      <c r="D119" t="s">
        <v>505</v>
      </c>
      <c r="E119" s="32">
        <v>38.81111111111111</v>
      </c>
      <c r="F119" s="32">
        <v>51.566666666666663</v>
      </c>
      <c r="G119" s="32">
        <v>0.28888888888888886</v>
      </c>
      <c r="H119" s="37">
        <v>5.6022408963585435E-3</v>
      </c>
      <c r="I119" s="32">
        <v>47.086111111111109</v>
      </c>
      <c r="J119" s="32">
        <v>0.28888888888888886</v>
      </c>
      <c r="K119" s="37">
        <v>6.1353312488938707E-3</v>
      </c>
      <c r="L119" s="32">
        <v>25.058333333333334</v>
      </c>
      <c r="M119" s="32">
        <v>0.28888888888888886</v>
      </c>
      <c r="N119" s="37">
        <v>1.1528655359716217E-2</v>
      </c>
      <c r="O119" s="32">
        <v>20.577777777777779</v>
      </c>
      <c r="P119" s="32">
        <v>0.28888888888888886</v>
      </c>
      <c r="Q119" s="37">
        <v>1.403887688984881E-2</v>
      </c>
      <c r="R119" s="32">
        <v>0</v>
      </c>
      <c r="S119" s="32">
        <v>0</v>
      </c>
      <c r="T119" s="37" t="s">
        <v>648</v>
      </c>
      <c r="U119" s="32">
        <v>4.4805555555555552</v>
      </c>
      <c r="V119" s="32">
        <v>0</v>
      </c>
      <c r="W119" s="37">
        <v>0</v>
      </c>
      <c r="X119" s="32">
        <v>0</v>
      </c>
      <c r="Y119" s="32">
        <v>0</v>
      </c>
      <c r="Z119" s="37" t="s">
        <v>648</v>
      </c>
      <c r="AA119" s="32">
        <v>0</v>
      </c>
      <c r="AB119" s="32">
        <v>0</v>
      </c>
      <c r="AC119" s="37" t="s">
        <v>648</v>
      </c>
      <c r="AD119" s="32">
        <v>26.508333333333333</v>
      </c>
      <c r="AE119" s="32">
        <v>0</v>
      </c>
      <c r="AF119" s="37">
        <v>0</v>
      </c>
      <c r="AG119" s="32">
        <v>0</v>
      </c>
      <c r="AH119" s="32">
        <v>0</v>
      </c>
      <c r="AI119" s="37" t="s">
        <v>648</v>
      </c>
      <c r="AJ119" s="32">
        <v>0</v>
      </c>
      <c r="AK119" s="32">
        <v>0</v>
      </c>
      <c r="AL119" s="37" t="s">
        <v>648</v>
      </c>
      <c r="AM119" t="s">
        <v>192</v>
      </c>
      <c r="AN119" s="34">
        <v>1</v>
      </c>
      <c r="AX119"/>
      <c r="AY119"/>
    </row>
    <row r="120" spans="1:51" x14ac:dyDescent="0.25">
      <c r="A120" t="s">
        <v>517</v>
      </c>
      <c r="B120" t="s">
        <v>380</v>
      </c>
      <c r="C120" t="s">
        <v>497</v>
      </c>
      <c r="D120" t="s">
        <v>507</v>
      </c>
      <c r="E120" s="32">
        <v>82.488888888888894</v>
      </c>
      <c r="F120" s="32">
        <v>308.16388888888889</v>
      </c>
      <c r="G120" s="32">
        <v>0</v>
      </c>
      <c r="H120" s="37">
        <v>0</v>
      </c>
      <c r="I120" s="32">
        <v>294.24722222222221</v>
      </c>
      <c r="J120" s="32">
        <v>0</v>
      </c>
      <c r="K120" s="37">
        <v>0</v>
      </c>
      <c r="L120" s="32">
        <v>74.180555555555557</v>
      </c>
      <c r="M120" s="32">
        <v>0</v>
      </c>
      <c r="N120" s="37">
        <v>0</v>
      </c>
      <c r="O120" s="32">
        <v>60.263888888888886</v>
      </c>
      <c r="P120" s="32">
        <v>0</v>
      </c>
      <c r="Q120" s="37">
        <v>0</v>
      </c>
      <c r="R120" s="32">
        <v>9.1666666666666661</v>
      </c>
      <c r="S120" s="32">
        <v>0</v>
      </c>
      <c r="T120" s="37">
        <v>0</v>
      </c>
      <c r="U120" s="32">
        <v>4.75</v>
      </c>
      <c r="V120" s="32">
        <v>0</v>
      </c>
      <c r="W120" s="37">
        <v>0</v>
      </c>
      <c r="X120" s="32">
        <v>55.205555555555556</v>
      </c>
      <c r="Y120" s="32">
        <v>0</v>
      </c>
      <c r="Z120" s="37">
        <v>0</v>
      </c>
      <c r="AA120" s="32">
        <v>0</v>
      </c>
      <c r="AB120" s="32">
        <v>0</v>
      </c>
      <c r="AC120" s="37" t="s">
        <v>648</v>
      </c>
      <c r="AD120" s="32">
        <v>178.77777777777777</v>
      </c>
      <c r="AE120" s="32">
        <v>0</v>
      </c>
      <c r="AF120" s="37">
        <v>0</v>
      </c>
      <c r="AG120" s="32">
        <v>0</v>
      </c>
      <c r="AH120" s="32">
        <v>0</v>
      </c>
      <c r="AI120" s="37" t="s">
        <v>648</v>
      </c>
      <c r="AJ120" s="32">
        <v>0</v>
      </c>
      <c r="AK120" s="32">
        <v>0</v>
      </c>
      <c r="AL120" s="37" t="s">
        <v>648</v>
      </c>
      <c r="AM120" t="s">
        <v>178</v>
      </c>
      <c r="AN120" s="34">
        <v>1</v>
      </c>
      <c r="AX120"/>
      <c r="AY120"/>
    </row>
    <row r="121" spans="1:51" x14ac:dyDescent="0.25">
      <c r="A121" t="s">
        <v>517</v>
      </c>
      <c r="B121" t="s">
        <v>252</v>
      </c>
      <c r="C121" t="s">
        <v>450</v>
      </c>
      <c r="D121" t="s">
        <v>504</v>
      </c>
      <c r="E121" s="32">
        <v>68.166666666666671</v>
      </c>
      <c r="F121" s="32">
        <v>359.11944444444441</v>
      </c>
      <c r="G121" s="32">
        <v>0</v>
      </c>
      <c r="H121" s="37">
        <v>0</v>
      </c>
      <c r="I121" s="32">
        <v>345.2861111111111</v>
      </c>
      <c r="J121" s="32">
        <v>0</v>
      </c>
      <c r="K121" s="37">
        <v>0</v>
      </c>
      <c r="L121" s="32">
        <v>116.49722222222222</v>
      </c>
      <c r="M121" s="32">
        <v>0</v>
      </c>
      <c r="N121" s="37">
        <v>0</v>
      </c>
      <c r="O121" s="32">
        <v>102.66388888888889</v>
      </c>
      <c r="P121" s="32">
        <v>0</v>
      </c>
      <c r="Q121" s="37">
        <v>0</v>
      </c>
      <c r="R121" s="32">
        <v>8.5</v>
      </c>
      <c r="S121" s="32">
        <v>0</v>
      </c>
      <c r="T121" s="37">
        <v>0</v>
      </c>
      <c r="U121" s="32">
        <v>5.333333333333333</v>
      </c>
      <c r="V121" s="32">
        <v>0</v>
      </c>
      <c r="W121" s="37">
        <v>0</v>
      </c>
      <c r="X121" s="32">
        <v>16.833333333333332</v>
      </c>
      <c r="Y121" s="32">
        <v>0</v>
      </c>
      <c r="Z121" s="37">
        <v>0</v>
      </c>
      <c r="AA121" s="32">
        <v>0</v>
      </c>
      <c r="AB121" s="32">
        <v>0</v>
      </c>
      <c r="AC121" s="37" t="s">
        <v>648</v>
      </c>
      <c r="AD121" s="32">
        <v>225.78888888888889</v>
      </c>
      <c r="AE121" s="32">
        <v>0</v>
      </c>
      <c r="AF121" s="37">
        <v>0</v>
      </c>
      <c r="AG121" s="32">
        <v>0</v>
      </c>
      <c r="AH121" s="32">
        <v>0</v>
      </c>
      <c r="AI121" s="37" t="s">
        <v>648</v>
      </c>
      <c r="AJ121" s="32">
        <v>0</v>
      </c>
      <c r="AK121" s="32">
        <v>0</v>
      </c>
      <c r="AL121" s="37" t="s">
        <v>648</v>
      </c>
      <c r="AM121" t="s">
        <v>50</v>
      </c>
      <c r="AN121" s="34">
        <v>1</v>
      </c>
      <c r="AX121"/>
      <c r="AY121"/>
    </row>
    <row r="122" spans="1:51" x14ac:dyDescent="0.25">
      <c r="A122" t="s">
        <v>517</v>
      </c>
      <c r="B122" t="s">
        <v>349</v>
      </c>
      <c r="C122" t="s">
        <v>488</v>
      </c>
      <c r="D122" t="s">
        <v>504</v>
      </c>
      <c r="E122" s="32">
        <v>79.7</v>
      </c>
      <c r="F122" s="32">
        <v>292.89722222222224</v>
      </c>
      <c r="G122" s="32">
        <v>29.622222222222224</v>
      </c>
      <c r="H122" s="37">
        <v>0.10113521049287293</v>
      </c>
      <c r="I122" s="32">
        <v>261.2861111111111</v>
      </c>
      <c r="J122" s="32">
        <v>29.622222222222224</v>
      </c>
      <c r="K122" s="37">
        <v>0.11337082593580899</v>
      </c>
      <c r="L122" s="32">
        <v>49.519444444444446</v>
      </c>
      <c r="M122" s="32">
        <v>0.76111111111111107</v>
      </c>
      <c r="N122" s="37">
        <v>1.5369944466259043E-2</v>
      </c>
      <c r="O122" s="32">
        <v>29.069444444444443</v>
      </c>
      <c r="P122" s="32">
        <v>0.76111111111111107</v>
      </c>
      <c r="Q122" s="37">
        <v>2.6182513139034878E-2</v>
      </c>
      <c r="R122" s="32">
        <v>17.652777777777779</v>
      </c>
      <c r="S122" s="32">
        <v>0</v>
      </c>
      <c r="T122" s="37">
        <v>0</v>
      </c>
      <c r="U122" s="32">
        <v>2.7972222222222221</v>
      </c>
      <c r="V122" s="32">
        <v>0</v>
      </c>
      <c r="W122" s="37">
        <v>0</v>
      </c>
      <c r="X122" s="32">
        <v>57.044444444444444</v>
      </c>
      <c r="Y122" s="32">
        <v>11.011111111111111</v>
      </c>
      <c r="Z122" s="37">
        <v>0.19302687962602261</v>
      </c>
      <c r="AA122" s="32">
        <v>11.161111111111111</v>
      </c>
      <c r="AB122" s="32">
        <v>0</v>
      </c>
      <c r="AC122" s="37">
        <v>0</v>
      </c>
      <c r="AD122" s="32">
        <v>175.17222222222222</v>
      </c>
      <c r="AE122" s="32">
        <v>17.850000000000001</v>
      </c>
      <c r="AF122" s="37">
        <v>0.10189971773809903</v>
      </c>
      <c r="AG122" s="32">
        <v>0</v>
      </c>
      <c r="AH122" s="32">
        <v>0</v>
      </c>
      <c r="AI122" s="37" t="s">
        <v>648</v>
      </c>
      <c r="AJ122" s="32">
        <v>0</v>
      </c>
      <c r="AK122" s="32">
        <v>0</v>
      </c>
      <c r="AL122" s="37" t="s">
        <v>648</v>
      </c>
      <c r="AM122" t="s">
        <v>147</v>
      </c>
      <c r="AN122" s="34">
        <v>1</v>
      </c>
      <c r="AX122"/>
      <c r="AY122"/>
    </row>
    <row r="123" spans="1:51" x14ac:dyDescent="0.25">
      <c r="A123" t="s">
        <v>517</v>
      </c>
      <c r="B123" t="s">
        <v>232</v>
      </c>
      <c r="C123" t="s">
        <v>436</v>
      </c>
      <c r="D123" t="s">
        <v>505</v>
      </c>
      <c r="E123" s="32">
        <v>43.588888888888889</v>
      </c>
      <c r="F123" s="32">
        <v>183.91766666666672</v>
      </c>
      <c r="G123" s="32">
        <v>1.8361111111111112</v>
      </c>
      <c r="H123" s="37">
        <v>9.9833319136159327E-3</v>
      </c>
      <c r="I123" s="32">
        <v>166.13711111111118</v>
      </c>
      <c r="J123" s="32">
        <v>1.8361111111111112</v>
      </c>
      <c r="K123" s="37">
        <v>1.1051781861568152E-2</v>
      </c>
      <c r="L123" s="32">
        <v>43.675444444444459</v>
      </c>
      <c r="M123" s="32">
        <v>0.49722222222222223</v>
      </c>
      <c r="N123" s="37">
        <v>1.1384479964587267E-2</v>
      </c>
      <c r="O123" s="32">
        <v>25.8948888888889</v>
      </c>
      <c r="P123" s="32">
        <v>0.49722222222222223</v>
      </c>
      <c r="Q123" s="37">
        <v>1.9201558437100405E-2</v>
      </c>
      <c r="R123" s="32">
        <v>12.616666666666667</v>
      </c>
      <c r="S123" s="32">
        <v>0</v>
      </c>
      <c r="T123" s="37">
        <v>0</v>
      </c>
      <c r="U123" s="32">
        <v>5.1638888888888888</v>
      </c>
      <c r="V123" s="32">
        <v>0</v>
      </c>
      <c r="W123" s="37">
        <v>0</v>
      </c>
      <c r="X123" s="32">
        <v>41.733333333333356</v>
      </c>
      <c r="Y123" s="32">
        <v>0.80555555555555558</v>
      </c>
      <c r="Z123" s="37">
        <v>1.9302449414270492E-2</v>
      </c>
      <c r="AA123" s="32">
        <v>0</v>
      </c>
      <c r="AB123" s="32">
        <v>0</v>
      </c>
      <c r="AC123" s="37" t="s">
        <v>648</v>
      </c>
      <c r="AD123" s="32">
        <v>98.508888888888919</v>
      </c>
      <c r="AE123" s="32">
        <v>0.53333333333333333</v>
      </c>
      <c r="AF123" s="37">
        <v>5.4140630287170905E-3</v>
      </c>
      <c r="AG123" s="32">
        <v>0</v>
      </c>
      <c r="AH123" s="32">
        <v>0</v>
      </c>
      <c r="AI123" s="37" t="s">
        <v>648</v>
      </c>
      <c r="AJ123" s="32">
        <v>0</v>
      </c>
      <c r="AK123" s="32">
        <v>0</v>
      </c>
      <c r="AL123" s="37" t="s">
        <v>648</v>
      </c>
      <c r="AM123" t="s">
        <v>30</v>
      </c>
      <c r="AN123" s="34">
        <v>1</v>
      </c>
      <c r="AX123"/>
      <c r="AY123"/>
    </row>
    <row r="124" spans="1:51" x14ac:dyDescent="0.25">
      <c r="A124" t="s">
        <v>517</v>
      </c>
      <c r="B124" t="s">
        <v>224</v>
      </c>
      <c r="C124" t="s">
        <v>429</v>
      </c>
      <c r="D124" t="s">
        <v>506</v>
      </c>
      <c r="E124" s="32">
        <v>113.85555555555555</v>
      </c>
      <c r="F124" s="32">
        <v>331.64611111111111</v>
      </c>
      <c r="G124" s="32">
        <v>160.89888888888891</v>
      </c>
      <c r="H124" s="37">
        <v>0.48515234612530428</v>
      </c>
      <c r="I124" s="32">
        <v>315.4377777777778</v>
      </c>
      <c r="J124" s="32">
        <v>160.89888888888891</v>
      </c>
      <c r="K124" s="37">
        <v>0.51008122750040508</v>
      </c>
      <c r="L124" s="32">
        <v>29.518333333333331</v>
      </c>
      <c r="M124" s="32">
        <v>13.751666666666667</v>
      </c>
      <c r="N124" s="37">
        <v>0.46586866918863989</v>
      </c>
      <c r="O124" s="32">
        <v>13.751666666666667</v>
      </c>
      <c r="P124" s="32">
        <v>13.751666666666667</v>
      </c>
      <c r="Q124" s="37">
        <v>1</v>
      </c>
      <c r="R124" s="32">
        <v>10.508333333333333</v>
      </c>
      <c r="S124" s="32">
        <v>0</v>
      </c>
      <c r="T124" s="37">
        <v>0</v>
      </c>
      <c r="U124" s="32">
        <v>5.2583333333333337</v>
      </c>
      <c r="V124" s="32">
        <v>0</v>
      </c>
      <c r="W124" s="37">
        <v>0</v>
      </c>
      <c r="X124" s="32">
        <v>87.459000000000003</v>
      </c>
      <c r="Y124" s="32">
        <v>52.12288888888888</v>
      </c>
      <c r="Z124" s="37">
        <v>0.59596941296937855</v>
      </c>
      <c r="AA124" s="32">
        <v>0.44166666666666665</v>
      </c>
      <c r="AB124" s="32">
        <v>0</v>
      </c>
      <c r="AC124" s="37">
        <v>0</v>
      </c>
      <c r="AD124" s="32">
        <v>214.22711111111113</v>
      </c>
      <c r="AE124" s="32">
        <v>95.024333333333345</v>
      </c>
      <c r="AF124" s="37">
        <v>0.44356819657642671</v>
      </c>
      <c r="AG124" s="32">
        <v>0</v>
      </c>
      <c r="AH124" s="32">
        <v>0</v>
      </c>
      <c r="AI124" s="37" t="s">
        <v>648</v>
      </c>
      <c r="AJ124" s="32">
        <v>0</v>
      </c>
      <c r="AK124" s="32">
        <v>0</v>
      </c>
      <c r="AL124" s="37" t="s">
        <v>648</v>
      </c>
      <c r="AM124" t="s">
        <v>22</v>
      </c>
      <c r="AN124" s="34">
        <v>1</v>
      </c>
      <c r="AX124"/>
      <c r="AY124"/>
    </row>
    <row r="125" spans="1:51" x14ac:dyDescent="0.25">
      <c r="A125" t="s">
        <v>517</v>
      </c>
      <c r="B125" t="s">
        <v>213</v>
      </c>
      <c r="C125" t="s">
        <v>423</v>
      </c>
      <c r="D125" t="s">
        <v>505</v>
      </c>
      <c r="E125" s="32">
        <v>108.72222222222223</v>
      </c>
      <c r="F125" s="32">
        <v>399.02499999999998</v>
      </c>
      <c r="G125" s="32">
        <v>20.794444444444444</v>
      </c>
      <c r="H125" s="37">
        <v>5.2113136882261629E-2</v>
      </c>
      <c r="I125" s="32">
        <v>379.46111111111111</v>
      </c>
      <c r="J125" s="32">
        <v>20.5</v>
      </c>
      <c r="K125" s="37">
        <v>5.4023981377099101E-2</v>
      </c>
      <c r="L125" s="32">
        <v>56.319444444444443</v>
      </c>
      <c r="M125" s="32">
        <v>3.6138888888888889</v>
      </c>
      <c r="N125" s="37">
        <v>6.4167694204685571E-2</v>
      </c>
      <c r="O125" s="32">
        <v>45.625</v>
      </c>
      <c r="P125" s="32">
        <v>3.3194444444444446</v>
      </c>
      <c r="Q125" s="37">
        <v>7.2754946727549466E-2</v>
      </c>
      <c r="R125" s="32">
        <v>5.8944444444444448</v>
      </c>
      <c r="S125" s="32">
        <v>0.29444444444444445</v>
      </c>
      <c r="T125" s="37">
        <v>4.9952874646559849E-2</v>
      </c>
      <c r="U125" s="32">
        <v>4.8</v>
      </c>
      <c r="V125" s="32">
        <v>0</v>
      </c>
      <c r="W125" s="37">
        <v>0</v>
      </c>
      <c r="X125" s="32">
        <v>95.388888888888886</v>
      </c>
      <c r="Y125" s="32">
        <v>10.680555555555555</v>
      </c>
      <c r="Z125" s="37">
        <v>0.11196854979615609</v>
      </c>
      <c r="AA125" s="32">
        <v>8.8694444444444436</v>
      </c>
      <c r="AB125" s="32">
        <v>0</v>
      </c>
      <c r="AC125" s="37">
        <v>0</v>
      </c>
      <c r="AD125" s="32">
        <v>238.44722222222222</v>
      </c>
      <c r="AE125" s="32">
        <v>6.5</v>
      </c>
      <c r="AF125" s="37">
        <v>2.7259701075243763E-2</v>
      </c>
      <c r="AG125" s="32">
        <v>0</v>
      </c>
      <c r="AH125" s="32">
        <v>0</v>
      </c>
      <c r="AI125" s="37" t="s">
        <v>648</v>
      </c>
      <c r="AJ125" s="32">
        <v>0</v>
      </c>
      <c r="AK125" s="32">
        <v>0</v>
      </c>
      <c r="AL125" s="37" t="s">
        <v>648</v>
      </c>
      <c r="AM125" t="s">
        <v>11</v>
      </c>
      <c r="AN125" s="34">
        <v>1</v>
      </c>
      <c r="AX125"/>
      <c r="AY125"/>
    </row>
    <row r="126" spans="1:51" x14ac:dyDescent="0.25">
      <c r="A126" t="s">
        <v>517</v>
      </c>
      <c r="B126" t="s">
        <v>295</v>
      </c>
      <c r="C126" t="s">
        <v>440</v>
      </c>
      <c r="D126" t="s">
        <v>505</v>
      </c>
      <c r="E126" s="32">
        <v>62.855555555555554</v>
      </c>
      <c r="F126" s="32">
        <v>240.21811111111111</v>
      </c>
      <c r="G126" s="32">
        <v>15.219444444444445</v>
      </c>
      <c r="H126" s="37">
        <v>6.335677345079449E-2</v>
      </c>
      <c r="I126" s="32">
        <v>230.08477777777776</v>
      </c>
      <c r="J126" s="32">
        <v>15.130555555555556</v>
      </c>
      <c r="K126" s="37">
        <v>6.5760784792851731E-2</v>
      </c>
      <c r="L126" s="32">
        <v>41.99977777777778</v>
      </c>
      <c r="M126" s="32">
        <v>2.4861111111111112</v>
      </c>
      <c r="N126" s="37">
        <v>5.9193434885898864E-2</v>
      </c>
      <c r="O126" s="32">
        <v>36.93311111111111</v>
      </c>
      <c r="P126" s="32">
        <v>2.3972222222222221</v>
      </c>
      <c r="Q126" s="37">
        <v>6.4907129405110744E-2</v>
      </c>
      <c r="R126" s="32">
        <v>8.8888888888888892E-2</v>
      </c>
      <c r="S126" s="32">
        <v>8.8888888888888892E-2</v>
      </c>
      <c r="T126" s="37">
        <v>1</v>
      </c>
      <c r="U126" s="32">
        <v>4.9777777777777779</v>
      </c>
      <c r="V126" s="32">
        <v>0</v>
      </c>
      <c r="W126" s="37">
        <v>0</v>
      </c>
      <c r="X126" s="32">
        <v>40.74677777777778</v>
      </c>
      <c r="Y126" s="32">
        <v>2.2972222222222221</v>
      </c>
      <c r="Z126" s="37">
        <v>5.6378009440419277E-2</v>
      </c>
      <c r="AA126" s="32">
        <v>5.0666666666666664</v>
      </c>
      <c r="AB126" s="32">
        <v>0</v>
      </c>
      <c r="AC126" s="37">
        <v>0</v>
      </c>
      <c r="AD126" s="32">
        <v>152.40488888888888</v>
      </c>
      <c r="AE126" s="32">
        <v>10.436111111111112</v>
      </c>
      <c r="AF126" s="37">
        <v>6.8476222693351935E-2</v>
      </c>
      <c r="AG126" s="32">
        <v>0</v>
      </c>
      <c r="AH126" s="32">
        <v>0</v>
      </c>
      <c r="AI126" s="37" t="s">
        <v>648</v>
      </c>
      <c r="AJ126" s="32">
        <v>0</v>
      </c>
      <c r="AK126" s="32">
        <v>0</v>
      </c>
      <c r="AL126" s="37" t="s">
        <v>648</v>
      </c>
      <c r="AM126" t="s">
        <v>93</v>
      </c>
      <c r="AN126" s="34">
        <v>1</v>
      </c>
      <c r="AX126"/>
      <c r="AY126"/>
    </row>
    <row r="127" spans="1:51" x14ac:dyDescent="0.25">
      <c r="A127" t="s">
        <v>517</v>
      </c>
      <c r="B127" t="s">
        <v>205</v>
      </c>
      <c r="C127" t="s">
        <v>416</v>
      </c>
      <c r="D127" t="s">
        <v>505</v>
      </c>
      <c r="E127" s="32">
        <v>103.02222222222223</v>
      </c>
      <c r="F127" s="32">
        <v>386.43911111111106</v>
      </c>
      <c r="G127" s="32">
        <v>170.73355555555554</v>
      </c>
      <c r="H127" s="37">
        <v>0.44181230793294446</v>
      </c>
      <c r="I127" s="32">
        <v>335.02522222222223</v>
      </c>
      <c r="J127" s="32">
        <v>161.02522222222223</v>
      </c>
      <c r="K127" s="37">
        <v>0.48063611794402211</v>
      </c>
      <c r="L127" s="32">
        <v>45.913888888888891</v>
      </c>
      <c r="M127" s="32">
        <v>9.7083333333333339</v>
      </c>
      <c r="N127" s="37">
        <v>0.21144654849053179</v>
      </c>
      <c r="O127" s="32">
        <v>4.072222222222222</v>
      </c>
      <c r="P127" s="32">
        <v>0</v>
      </c>
      <c r="Q127" s="37">
        <v>0</v>
      </c>
      <c r="R127" s="32">
        <v>38.677777777777777</v>
      </c>
      <c r="S127" s="32">
        <v>9.7083333333333339</v>
      </c>
      <c r="T127" s="37">
        <v>0.2510054582016662</v>
      </c>
      <c r="U127" s="32">
        <v>3.1638888888888888</v>
      </c>
      <c r="V127" s="32">
        <v>0</v>
      </c>
      <c r="W127" s="37">
        <v>0</v>
      </c>
      <c r="X127" s="32">
        <v>111.99722222222222</v>
      </c>
      <c r="Y127" s="32">
        <v>54.588888888888889</v>
      </c>
      <c r="Z127" s="37">
        <v>0.48741288226394502</v>
      </c>
      <c r="AA127" s="32">
        <v>9.5722222222222229</v>
      </c>
      <c r="AB127" s="32">
        <v>0</v>
      </c>
      <c r="AC127" s="37">
        <v>0</v>
      </c>
      <c r="AD127" s="32">
        <v>218.95577777777777</v>
      </c>
      <c r="AE127" s="32">
        <v>106.43633333333334</v>
      </c>
      <c r="AF127" s="37">
        <v>0.48610881344888518</v>
      </c>
      <c r="AG127" s="32">
        <v>0</v>
      </c>
      <c r="AH127" s="32">
        <v>0</v>
      </c>
      <c r="AI127" s="37" t="s">
        <v>648</v>
      </c>
      <c r="AJ127" s="32">
        <v>0</v>
      </c>
      <c r="AK127" s="32">
        <v>0</v>
      </c>
      <c r="AL127" s="37" t="s">
        <v>648</v>
      </c>
      <c r="AM127" t="s">
        <v>3</v>
      </c>
      <c r="AN127" s="34">
        <v>1</v>
      </c>
      <c r="AX127"/>
      <c r="AY127"/>
    </row>
    <row r="128" spans="1:51" x14ac:dyDescent="0.25">
      <c r="A128" t="s">
        <v>517</v>
      </c>
      <c r="B128" t="s">
        <v>282</v>
      </c>
      <c r="C128" t="s">
        <v>467</v>
      </c>
      <c r="D128" t="s">
        <v>508</v>
      </c>
      <c r="E128" s="32">
        <v>75.544444444444451</v>
      </c>
      <c r="F128" s="32">
        <v>239.46700000000004</v>
      </c>
      <c r="G128" s="32">
        <v>18.995888888888885</v>
      </c>
      <c r="H128" s="37">
        <v>7.9325706209577448E-2</v>
      </c>
      <c r="I128" s="32">
        <v>228.73922222222225</v>
      </c>
      <c r="J128" s="32">
        <v>18.995888888888885</v>
      </c>
      <c r="K128" s="37">
        <v>8.304605001425687E-2</v>
      </c>
      <c r="L128" s="32">
        <v>50.998888888888885</v>
      </c>
      <c r="M128" s="32">
        <v>0</v>
      </c>
      <c r="N128" s="37">
        <v>0</v>
      </c>
      <c r="O128" s="32">
        <v>40.271111111111111</v>
      </c>
      <c r="P128" s="32">
        <v>0</v>
      </c>
      <c r="Q128" s="37">
        <v>0</v>
      </c>
      <c r="R128" s="32">
        <v>6.3555555555555552</v>
      </c>
      <c r="S128" s="32">
        <v>0</v>
      </c>
      <c r="T128" s="37">
        <v>0</v>
      </c>
      <c r="U128" s="32">
        <v>4.3722222222222218</v>
      </c>
      <c r="V128" s="32">
        <v>0</v>
      </c>
      <c r="W128" s="37">
        <v>0</v>
      </c>
      <c r="X128" s="32">
        <v>52.306555555555555</v>
      </c>
      <c r="Y128" s="32">
        <v>11.450999999999997</v>
      </c>
      <c r="Z128" s="37">
        <v>0.21892093406605073</v>
      </c>
      <c r="AA128" s="32">
        <v>0</v>
      </c>
      <c r="AB128" s="32">
        <v>0</v>
      </c>
      <c r="AC128" s="37" t="s">
        <v>648</v>
      </c>
      <c r="AD128" s="32">
        <v>135.16988888888892</v>
      </c>
      <c r="AE128" s="32">
        <v>7.5448888888888881</v>
      </c>
      <c r="AF128" s="37">
        <v>5.5817822674182019E-2</v>
      </c>
      <c r="AG128" s="32">
        <v>0.9916666666666667</v>
      </c>
      <c r="AH128" s="32">
        <v>0</v>
      </c>
      <c r="AI128" s="37">
        <v>0</v>
      </c>
      <c r="AJ128" s="32">
        <v>0</v>
      </c>
      <c r="AK128" s="32">
        <v>0</v>
      </c>
      <c r="AL128" s="37" t="s">
        <v>648</v>
      </c>
      <c r="AM128" t="s">
        <v>80</v>
      </c>
      <c r="AN128" s="34">
        <v>1</v>
      </c>
      <c r="AX128"/>
      <c r="AY128"/>
    </row>
    <row r="129" spans="1:51" x14ac:dyDescent="0.25">
      <c r="A129" t="s">
        <v>517</v>
      </c>
      <c r="B129" t="s">
        <v>228</v>
      </c>
      <c r="C129" t="s">
        <v>433</v>
      </c>
      <c r="D129" t="s">
        <v>503</v>
      </c>
      <c r="E129" s="32">
        <v>176.3111111111111</v>
      </c>
      <c r="F129" s="32">
        <v>701.61666666666667</v>
      </c>
      <c r="G129" s="32">
        <v>0</v>
      </c>
      <c r="H129" s="37">
        <v>0</v>
      </c>
      <c r="I129" s="32">
        <v>642.66388888888889</v>
      </c>
      <c r="J129" s="32">
        <v>0</v>
      </c>
      <c r="K129" s="37">
        <v>0</v>
      </c>
      <c r="L129" s="32">
        <v>161.20277777777778</v>
      </c>
      <c r="M129" s="32">
        <v>0</v>
      </c>
      <c r="N129" s="37">
        <v>0</v>
      </c>
      <c r="O129" s="32">
        <v>102.25</v>
      </c>
      <c r="P129" s="32">
        <v>0</v>
      </c>
      <c r="Q129" s="37">
        <v>0</v>
      </c>
      <c r="R129" s="32">
        <v>54.152777777777779</v>
      </c>
      <c r="S129" s="32">
        <v>0</v>
      </c>
      <c r="T129" s="37">
        <v>0</v>
      </c>
      <c r="U129" s="32">
        <v>4.8</v>
      </c>
      <c r="V129" s="32">
        <v>0</v>
      </c>
      <c r="W129" s="37">
        <v>0</v>
      </c>
      <c r="X129" s="32">
        <v>108.88333333333334</v>
      </c>
      <c r="Y129" s="32">
        <v>0</v>
      </c>
      <c r="Z129" s="37">
        <v>0</v>
      </c>
      <c r="AA129" s="32">
        <v>0</v>
      </c>
      <c r="AB129" s="32">
        <v>0</v>
      </c>
      <c r="AC129" s="37" t="s">
        <v>648</v>
      </c>
      <c r="AD129" s="32">
        <v>431.53055555555557</v>
      </c>
      <c r="AE129" s="32">
        <v>0</v>
      </c>
      <c r="AF129" s="37">
        <v>0</v>
      </c>
      <c r="AG129" s="32">
        <v>0</v>
      </c>
      <c r="AH129" s="32">
        <v>0</v>
      </c>
      <c r="AI129" s="37" t="s">
        <v>648</v>
      </c>
      <c r="AJ129" s="32">
        <v>0</v>
      </c>
      <c r="AK129" s="32">
        <v>0</v>
      </c>
      <c r="AL129" s="37" t="s">
        <v>648</v>
      </c>
      <c r="AM129" t="s">
        <v>26</v>
      </c>
      <c r="AN129" s="34">
        <v>1</v>
      </c>
      <c r="AX129"/>
      <c r="AY129"/>
    </row>
    <row r="130" spans="1:51" x14ac:dyDescent="0.25">
      <c r="A130" t="s">
        <v>517</v>
      </c>
      <c r="B130" t="s">
        <v>234</v>
      </c>
      <c r="C130" t="s">
        <v>432</v>
      </c>
      <c r="D130" t="s">
        <v>508</v>
      </c>
      <c r="E130" s="32">
        <v>86.222222222222229</v>
      </c>
      <c r="F130" s="32">
        <v>315.21533333333332</v>
      </c>
      <c r="G130" s="32">
        <v>81.644444444444446</v>
      </c>
      <c r="H130" s="37">
        <v>0.25901165270442994</v>
      </c>
      <c r="I130" s="32">
        <v>291.35977777777777</v>
      </c>
      <c r="J130" s="32">
        <v>81.644444444444446</v>
      </c>
      <c r="K130" s="37">
        <v>0.28021865292166465</v>
      </c>
      <c r="L130" s="32">
        <v>61.972222222222221</v>
      </c>
      <c r="M130" s="32">
        <v>5.8</v>
      </c>
      <c r="N130" s="37">
        <v>9.3590318242940382E-2</v>
      </c>
      <c r="O130" s="32">
        <v>38.116666666666667</v>
      </c>
      <c r="P130" s="32">
        <v>5.8</v>
      </c>
      <c r="Q130" s="37">
        <v>0.15216440752076957</v>
      </c>
      <c r="R130" s="32">
        <v>19.613888888888887</v>
      </c>
      <c r="S130" s="32">
        <v>0</v>
      </c>
      <c r="T130" s="37">
        <v>0</v>
      </c>
      <c r="U130" s="32">
        <v>4.2416666666666663</v>
      </c>
      <c r="V130" s="32">
        <v>0</v>
      </c>
      <c r="W130" s="37">
        <v>0</v>
      </c>
      <c r="X130" s="32">
        <v>72.891666666666666</v>
      </c>
      <c r="Y130" s="32">
        <v>18.677777777777777</v>
      </c>
      <c r="Z130" s="37">
        <v>0.25624023474715141</v>
      </c>
      <c r="AA130" s="32">
        <v>0</v>
      </c>
      <c r="AB130" s="32">
        <v>0</v>
      </c>
      <c r="AC130" s="37" t="s">
        <v>648</v>
      </c>
      <c r="AD130" s="32">
        <v>180.35144444444444</v>
      </c>
      <c r="AE130" s="32">
        <v>57.166666666666664</v>
      </c>
      <c r="AF130" s="37">
        <v>0.31697371120460482</v>
      </c>
      <c r="AG130" s="32">
        <v>0</v>
      </c>
      <c r="AH130" s="32">
        <v>0</v>
      </c>
      <c r="AI130" s="37" t="s">
        <v>648</v>
      </c>
      <c r="AJ130" s="32">
        <v>0</v>
      </c>
      <c r="AK130" s="32">
        <v>0</v>
      </c>
      <c r="AL130" s="37" t="s">
        <v>648</v>
      </c>
      <c r="AM130" t="s">
        <v>32</v>
      </c>
      <c r="AN130" s="34">
        <v>1</v>
      </c>
      <c r="AX130"/>
      <c r="AY130"/>
    </row>
    <row r="131" spans="1:51" x14ac:dyDescent="0.25">
      <c r="A131" t="s">
        <v>517</v>
      </c>
      <c r="B131" t="s">
        <v>289</v>
      </c>
      <c r="C131" t="s">
        <v>470</v>
      </c>
      <c r="D131" t="s">
        <v>504</v>
      </c>
      <c r="E131" s="32">
        <v>122.23333333333333</v>
      </c>
      <c r="F131" s="32">
        <v>433.14955555555559</v>
      </c>
      <c r="G131" s="32">
        <v>18.073777777777778</v>
      </c>
      <c r="H131" s="37">
        <v>4.1726414227982837E-2</v>
      </c>
      <c r="I131" s="32">
        <v>413.04677777777783</v>
      </c>
      <c r="J131" s="32">
        <v>18.073777777777778</v>
      </c>
      <c r="K131" s="37">
        <v>4.3757217705500666E-2</v>
      </c>
      <c r="L131" s="32">
        <v>78.701777777777778</v>
      </c>
      <c r="M131" s="32">
        <v>2.8962222222222227</v>
      </c>
      <c r="N131" s="37">
        <v>3.6799959340181508E-2</v>
      </c>
      <c r="O131" s="32">
        <v>58.598999999999997</v>
      </c>
      <c r="P131" s="32">
        <v>2.8962222222222227</v>
      </c>
      <c r="Q131" s="37">
        <v>4.9424430830256882E-2</v>
      </c>
      <c r="R131" s="32">
        <v>15.925000000000001</v>
      </c>
      <c r="S131" s="32">
        <v>0</v>
      </c>
      <c r="T131" s="37">
        <v>0</v>
      </c>
      <c r="U131" s="32">
        <v>4.177777777777778</v>
      </c>
      <c r="V131" s="32">
        <v>0</v>
      </c>
      <c r="W131" s="37">
        <v>0</v>
      </c>
      <c r="X131" s="32">
        <v>95.756777777777785</v>
      </c>
      <c r="Y131" s="32">
        <v>6.1651111111111101</v>
      </c>
      <c r="Z131" s="37">
        <v>6.4383025976693251E-2</v>
      </c>
      <c r="AA131" s="32">
        <v>0</v>
      </c>
      <c r="AB131" s="32">
        <v>0</v>
      </c>
      <c r="AC131" s="37" t="s">
        <v>648</v>
      </c>
      <c r="AD131" s="32">
        <v>258.69100000000003</v>
      </c>
      <c r="AE131" s="32">
        <v>9.0124444444444425</v>
      </c>
      <c r="AF131" s="37">
        <v>3.4838647051673395E-2</v>
      </c>
      <c r="AG131" s="32">
        <v>0</v>
      </c>
      <c r="AH131" s="32">
        <v>0</v>
      </c>
      <c r="AI131" s="37" t="s">
        <v>648</v>
      </c>
      <c r="AJ131" s="32">
        <v>0</v>
      </c>
      <c r="AK131" s="32">
        <v>0</v>
      </c>
      <c r="AL131" s="37" t="s">
        <v>648</v>
      </c>
      <c r="AM131" t="s">
        <v>87</v>
      </c>
      <c r="AN131" s="34">
        <v>1</v>
      </c>
      <c r="AX131"/>
      <c r="AY131"/>
    </row>
    <row r="132" spans="1:51" x14ac:dyDescent="0.25">
      <c r="A132" t="s">
        <v>517</v>
      </c>
      <c r="B132" t="s">
        <v>341</v>
      </c>
      <c r="C132" t="s">
        <v>483</v>
      </c>
      <c r="D132" t="s">
        <v>503</v>
      </c>
      <c r="E132" s="32">
        <v>121.12222222222222</v>
      </c>
      <c r="F132" s="32">
        <v>345.70988888888883</v>
      </c>
      <c r="G132" s="32">
        <v>51.148777777777781</v>
      </c>
      <c r="H132" s="37">
        <v>0.14795289177920218</v>
      </c>
      <c r="I132" s="32">
        <v>303.44600000000003</v>
      </c>
      <c r="J132" s="32">
        <v>51.054333333333332</v>
      </c>
      <c r="K132" s="37">
        <v>0.16824849671221018</v>
      </c>
      <c r="L132" s="32">
        <v>67.349999999999994</v>
      </c>
      <c r="M132" s="32">
        <v>5.9472222222222237</v>
      </c>
      <c r="N132" s="37">
        <v>8.8303225274272076E-2</v>
      </c>
      <c r="O132" s="32">
        <v>25.180555555555557</v>
      </c>
      <c r="P132" s="32">
        <v>5.9472222222222237</v>
      </c>
      <c r="Q132" s="37">
        <v>0.23618312189740764</v>
      </c>
      <c r="R132" s="32">
        <v>37.266666666666666</v>
      </c>
      <c r="S132" s="32">
        <v>0</v>
      </c>
      <c r="T132" s="37">
        <v>0</v>
      </c>
      <c r="U132" s="32">
        <v>4.9027777777777777</v>
      </c>
      <c r="V132" s="32">
        <v>0</v>
      </c>
      <c r="W132" s="37">
        <v>0</v>
      </c>
      <c r="X132" s="32">
        <v>94.044111111111121</v>
      </c>
      <c r="Y132" s="32">
        <v>25.341333333333335</v>
      </c>
      <c r="Z132" s="37">
        <v>0.26946220272519866</v>
      </c>
      <c r="AA132" s="32">
        <v>9.4444444444444442E-2</v>
      </c>
      <c r="AB132" s="32">
        <v>9.4444444444444442E-2</v>
      </c>
      <c r="AC132" s="37">
        <v>1</v>
      </c>
      <c r="AD132" s="32">
        <v>184.22133333333332</v>
      </c>
      <c r="AE132" s="32">
        <v>19.765777777777775</v>
      </c>
      <c r="AF132" s="37">
        <v>0.1072936419476089</v>
      </c>
      <c r="AG132" s="32">
        <v>0</v>
      </c>
      <c r="AH132" s="32">
        <v>0</v>
      </c>
      <c r="AI132" s="37" t="s">
        <v>648</v>
      </c>
      <c r="AJ132" s="32">
        <v>0</v>
      </c>
      <c r="AK132" s="32">
        <v>0</v>
      </c>
      <c r="AL132" s="37" t="s">
        <v>648</v>
      </c>
      <c r="AM132" t="s">
        <v>139</v>
      </c>
      <c r="AN132" s="34">
        <v>1</v>
      </c>
      <c r="AX132"/>
      <c r="AY132"/>
    </row>
    <row r="133" spans="1:51" x14ac:dyDescent="0.25">
      <c r="A133" t="s">
        <v>517</v>
      </c>
      <c r="B133" t="s">
        <v>262</v>
      </c>
      <c r="C133" t="s">
        <v>457</v>
      </c>
      <c r="D133" t="s">
        <v>509</v>
      </c>
      <c r="E133" s="32">
        <v>63.12222222222222</v>
      </c>
      <c r="F133" s="32">
        <v>257.52166666666665</v>
      </c>
      <c r="G133" s="32">
        <v>8.6867777777777793</v>
      </c>
      <c r="H133" s="37">
        <v>3.3732221021316448E-2</v>
      </c>
      <c r="I133" s="32">
        <v>209.66877777777776</v>
      </c>
      <c r="J133" s="32">
        <v>8.0867777777777796</v>
      </c>
      <c r="K133" s="37">
        <v>3.8569298984270972E-2</v>
      </c>
      <c r="L133" s="32">
        <v>76.121777777777766</v>
      </c>
      <c r="M133" s="32">
        <v>0.6</v>
      </c>
      <c r="N133" s="37">
        <v>7.8821070331749135E-3</v>
      </c>
      <c r="O133" s="32">
        <v>28.268888888888892</v>
      </c>
      <c r="P133" s="32">
        <v>0</v>
      </c>
      <c r="Q133" s="37">
        <v>0</v>
      </c>
      <c r="R133" s="32">
        <v>42.819555555555546</v>
      </c>
      <c r="S133" s="32">
        <v>0.6</v>
      </c>
      <c r="T133" s="37">
        <v>1.4012289296686875E-2</v>
      </c>
      <c r="U133" s="32">
        <v>5.0333333333333332</v>
      </c>
      <c r="V133" s="32">
        <v>0</v>
      </c>
      <c r="W133" s="37">
        <v>0</v>
      </c>
      <c r="X133" s="32">
        <v>43.486999999999995</v>
      </c>
      <c r="Y133" s="32">
        <v>7.6312222222222239</v>
      </c>
      <c r="Z133" s="37">
        <v>0.17548283906046003</v>
      </c>
      <c r="AA133" s="32">
        <v>0</v>
      </c>
      <c r="AB133" s="32">
        <v>0</v>
      </c>
      <c r="AC133" s="37" t="s">
        <v>648</v>
      </c>
      <c r="AD133" s="32">
        <v>137.81288888888889</v>
      </c>
      <c r="AE133" s="32">
        <v>0.35555555555555557</v>
      </c>
      <c r="AF133" s="37">
        <v>2.5799876805588252E-3</v>
      </c>
      <c r="AG133" s="32">
        <v>0.1</v>
      </c>
      <c r="AH133" s="32">
        <v>0.1</v>
      </c>
      <c r="AI133" s="37">
        <v>1</v>
      </c>
      <c r="AJ133" s="32">
        <v>0</v>
      </c>
      <c r="AK133" s="32">
        <v>0</v>
      </c>
      <c r="AL133" s="37" t="s">
        <v>648</v>
      </c>
      <c r="AM133" t="s">
        <v>60</v>
      </c>
      <c r="AN133" s="34">
        <v>1</v>
      </c>
      <c r="AX133"/>
      <c r="AY133"/>
    </row>
    <row r="134" spans="1:51" x14ac:dyDescent="0.25">
      <c r="A134" t="s">
        <v>517</v>
      </c>
      <c r="B134" t="s">
        <v>382</v>
      </c>
      <c r="C134" t="s">
        <v>408</v>
      </c>
      <c r="D134" t="s">
        <v>503</v>
      </c>
      <c r="E134" s="32">
        <v>131.03333333333333</v>
      </c>
      <c r="F134" s="32">
        <v>331.11944444444441</v>
      </c>
      <c r="G134" s="32">
        <v>0</v>
      </c>
      <c r="H134" s="37">
        <v>0</v>
      </c>
      <c r="I134" s="32">
        <v>304.35000000000002</v>
      </c>
      <c r="J134" s="32">
        <v>0</v>
      </c>
      <c r="K134" s="37">
        <v>0</v>
      </c>
      <c r="L134" s="32">
        <v>27.633333333333336</v>
      </c>
      <c r="M134" s="32">
        <v>0</v>
      </c>
      <c r="N134" s="37">
        <v>0</v>
      </c>
      <c r="O134" s="32">
        <v>0.86388888888888893</v>
      </c>
      <c r="P134" s="32">
        <v>0</v>
      </c>
      <c r="Q134" s="37">
        <v>0</v>
      </c>
      <c r="R134" s="32">
        <v>23.622222222222224</v>
      </c>
      <c r="S134" s="32">
        <v>0</v>
      </c>
      <c r="T134" s="37">
        <v>0</v>
      </c>
      <c r="U134" s="32">
        <v>3.1472222222222221</v>
      </c>
      <c r="V134" s="32">
        <v>0</v>
      </c>
      <c r="W134" s="37">
        <v>0</v>
      </c>
      <c r="X134" s="32">
        <v>78.944444444444443</v>
      </c>
      <c r="Y134" s="32">
        <v>0</v>
      </c>
      <c r="Z134" s="37">
        <v>0</v>
      </c>
      <c r="AA134" s="32">
        <v>0</v>
      </c>
      <c r="AB134" s="32">
        <v>0</v>
      </c>
      <c r="AC134" s="37" t="s">
        <v>648</v>
      </c>
      <c r="AD134" s="32">
        <v>224.54166666666666</v>
      </c>
      <c r="AE134" s="32">
        <v>0</v>
      </c>
      <c r="AF134" s="37">
        <v>0</v>
      </c>
      <c r="AG134" s="32">
        <v>0</v>
      </c>
      <c r="AH134" s="32">
        <v>0</v>
      </c>
      <c r="AI134" s="37" t="s">
        <v>648</v>
      </c>
      <c r="AJ134" s="32">
        <v>0</v>
      </c>
      <c r="AK134" s="32">
        <v>0</v>
      </c>
      <c r="AL134" s="37" t="s">
        <v>648</v>
      </c>
      <c r="AM134" t="s">
        <v>180</v>
      </c>
      <c r="AN134" s="34">
        <v>1</v>
      </c>
      <c r="AX134"/>
      <c r="AY134"/>
    </row>
    <row r="135" spans="1:51" x14ac:dyDescent="0.25">
      <c r="A135" t="s">
        <v>517</v>
      </c>
      <c r="B135" t="s">
        <v>217</v>
      </c>
      <c r="C135" t="s">
        <v>426</v>
      </c>
      <c r="D135" t="s">
        <v>508</v>
      </c>
      <c r="E135" s="32">
        <v>88.86666666666666</v>
      </c>
      <c r="F135" s="32">
        <v>310.09466666666663</v>
      </c>
      <c r="G135" s="32">
        <v>16.877777777777776</v>
      </c>
      <c r="H135" s="37">
        <v>5.4427823474695186E-2</v>
      </c>
      <c r="I135" s="32">
        <v>277.46966666666663</v>
      </c>
      <c r="J135" s="32">
        <v>16.877777777777776</v>
      </c>
      <c r="K135" s="37">
        <v>6.0827469829534922E-2</v>
      </c>
      <c r="L135" s="32">
        <v>63.658333333333339</v>
      </c>
      <c r="M135" s="32">
        <v>1.9694444444444446</v>
      </c>
      <c r="N135" s="37">
        <v>3.0937731814809966E-2</v>
      </c>
      <c r="O135" s="32">
        <v>31.033333333333335</v>
      </c>
      <c r="P135" s="32">
        <v>1.9694444444444446</v>
      </c>
      <c r="Q135" s="37">
        <v>6.3462226996061577E-2</v>
      </c>
      <c r="R135" s="32">
        <v>27.419444444444444</v>
      </c>
      <c r="S135" s="32">
        <v>0</v>
      </c>
      <c r="T135" s="37">
        <v>0</v>
      </c>
      <c r="U135" s="32">
        <v>5.2055555555555557</v>
      </c>
      <c r="V135" s="32">
        <v>0</v>
      </c>
      <c r="W135" s="37">
        <v>0</v>
      </c>
      <c r="X135" s="32">
        <v>72.052777777777777</v>
      </c>
      <c r="Y135" s="32">
        <v>14.908333333333333</v>
      </c>
      <c r="Z135" s="37">
        <v>0.20690851613400671</v>
      </c>
      <c r="AA135" s="32">
        <v>0</v>
      </c>
      <c r="AB135" s="32">
        <v>0</v>
      </c>
      <c r="AC135" s="37" t="s">
        <v>648</v>
      </c>
      <c r="AD135" s="32">
        <v>174.38355555555555</v>
      </c>
      <c r="AE135" s="32">
        <v>0</v>
      </c>
      <c r="AF135" s="37">
        <v>0</v>
      </c>
      <c r="AG135" s="32">
        <v>0</v>
      </c>
      <c r="AH135" s="32">
        <v>0</v>
      </c>
      <c r="AI135" s="37" t="s">
        <v>648</v>
      </c>
      <c r="AJ135" s="32">
        <v>0</v>
      </c>
      <c r="AK135" s="32">
        <v>0</v>
      </c>
      <c r="AL135" s="37" t="s">
        <v>648</v>
      </c>
      <c r="AM135" t="s">
        <v>15</v>
      </c>
      <c r="AN135" s="34">
        <v>1</v>
      </c>
      <c r="AX135"/>
      <c r="AY135"/>
    </row>
    <row r="136" spans="1:51" x14ac:dyDescent="0.25">
      <c r="A136" t="s">
        <v>517</v>
      </c>
      <c r="B136" t="s">
        <v>342</v>
      </c>
      <c r="C136" t="s">
        <v>412</v>
      </c>
      <c r="D136" t="s">
        <v>503</v>
      </c>
      <c r="E136" s="32">
        <v>39.222222222222221</v>
      </c>
      <c r="F136" s="32">
        <v>185.62222222222221</v>
      </c>
      <c r="G136" s="32">
        <v>20.411111111111111</v>
      </c>
      <c r="H136" s="37">
        <v>0.10996049323596314</v>
      </c>
      <c r="I136" s="32">
        <v>175.20833333333331</v>
      </c>
      <c r="J136" s="32">
        <v>20.411111111111111</v>
      </c>
      <c r="K136" s="37">
        <v>0.11649623464130006</v>
      </c>
      <c r="L136" s="32">
        <v>33.608333333333327</v>
      </c>
      <c r="M136" s="32">
        <v>5.833333333333333</v>
      </c>
      <c r="N136" s="37">
        <v>0.17356806347632037</v>
      </c>
      <c r="O136" s="32">
        <v>23.194444444444443</v>
      </c>
      <c r="P136" s="32">
        <v>5.833333333333333</v>
      </c>
      <c r="Q136" s="37">
        <v>0.25149700598802394</v>
      </c>
      <c r="R136" s="32">
        <v>5.4972222222222218</v>
      </c>
      <c r="S136" s="32">
        <v>0</v>
      </c>
      <c r="T136" s="37">
        <v>0</v>
      </c>
      <c r="U136" s="32">
        <v>4.916666666666667</v>
      </c>
      <c r="V136" s="32">
        <v>0</v>
      </c>
      <c r="W136" s="37">
        <v>0</v>
      </c>
      <c r="X136" s="32">
        <v>36.75277777777778</v>
      </c>
      <c r="Y136" s="32">
        <v>1.5</v>
      </c>
      <c r="Z136" s="37">
        <v>4.0813241629506461E-2</v>
      </c>
      <c r="AA136" s="32">
        <v>0</v>
      </c>
      <c r="AB136" s="32">
        <v>0</v>
      </c>
      <c r="AC136" s="37" t="s">
        <v>648</v>
      </c>
      <c r="AD136" s="32">
        <v>115.26111111111111</v>
      </c>
      <c r="AE136" s="32">
        <v>13.077777777777778</v>
      </c>
      <c r="AF136" s="37">
        <v>0.11346218730418856</v>
      </c>
      <c r="AG136" s="32">
        <v>0</v>
      </c>
      <c r="AH136" s="32">
        <v>0</v>
      </c>
      <c r="AI136" s="37" t="s">
        <v>648</v>
      </c>
      <c r="AJ136" s="32">
        <v>0</v>
      </c>
      <c r="AK136" s="32">
        <v>0</v>
      </c>
      <c r="AL136" s="37" t="s">
        <v>648</v>
      </c>
      <c r="AM136" t="s">
        <v>140</v>
      </c>
      <c r="AN136" s="34">
        <v>1</v>
      </c>
      <c r="AX136"/>
      <c r="AY136"/>
    </row>
    <row r="137" spans="1:51" x14ac:dyDescent="0.25">
      <c r="A137" t="s">
        <v>517</v>
      </c>
      <c r="B137" t="s">
        <v>395</v>
      </c>
      <c r="C137" t="s">
        <v>411</v>
      </c>
      <c r="D137" t="s">
        <v>505</v>
      </c>
      <c r="E137" s="32">
        <v>48.166666666666664</v>
      </c>
      <c r="F137" s="32">
        <v>177.72622222222219</v>
      </c>
      <c r="G137" s="32">
        <v>1.5317777777777777</v>
      </c>
      <c r="H137" s="37">
        <v>8.6187494373368284E-3</v>
      </c>
      <c r="I137" s="32">
        <v>158.44844444444442</v>
      </c>
      <c r="J137" s="32">
        <v>1.5317777777777777</v>
      </c>
      <c r="K137" s="37">
        <v>9.6673576263151852E-3</v>
      </c>
      <c r="L137" s="32">
        <v>39.302777777777777</v>
      </c>
      <c r="M137" s="32">
        <v>0.18888888888888888</v>
      </c>
      <c r="N137" s="37">
        <v>4.805993356420948E-3</v>
      </c>
      <c r="O137" s="32">
        <v>28.747222222222224</v>
      </c>
      <c r="P137" s="32">
        <v>0.18888888888888888</v>
      </c>
      <c r="Q137" s="37">
        <v>6.5706831577930233E-3</v>
      </c>
      <c r="R137" s="32">
        <v>4.2333333333333334</v>
      </c>
      <c r="S137" s="32">
        <v>0</v>
      </c>
      <c r="T137" s="37">
        <v>0</v>
      </c>
      <c r="U137" s="32">
        <v>6.322222222222222</v>
      </c>
      <c r="V137" s="32">
        <v>0</v>
      </c>
      <c r="W137" s="37">
        <v>0</v>
      </c>
      <c r="X137" s="32">
        <v>20.991666666666667</v>
      </c>
      <c r="Y137" s="32">
        <v>0.37222222222222223</v>
      </c>
      <c r="Z137" s="37">
        <v>1.7731904194786291E-2</v>
      </c>
      <c r="AA137" s="32">
        <v>8.7222222222222214</v>
      </c>
      <c r="AB137" s="32">
        <v>0</v>
      </c>
      <c r="AC137" s="37">
        <v>0</v>
      </c>
      <c r="AD137" s="32">
        <v>108.70955555555554</v>
      </c>
      <c r="AE137" s="32">
        <v>0.97066666666666668</v>
      </c>
      <c r="AF137" s="37">
        <v>8.9289912161457756E-3</v>
      </c>
      <c r="AG137" s="32">
        <v>0</v>
      </c>
      <c r="AH137" s="32">
        <v>0</v>
      </c>
      <c r="AI137" s="37" t="s">
        <v>648</v>
      </c>
      <c r="AJ137" s="32">
        <v>0</v>
      </c>
      <c r="AK137" s="32">
        <v>0</v>
      </c>
      <c r="AL137" s="37" t="s">
        <v>648</v>
      </c>
      <c r="AM137" t="s">
        <v>193</v>
      </c>
      <c r="AN137" s="34">
        <v>1</v>
      </c>
      <c r="AX137"/>
      <c r="AY137"/>
    </row>
    <row r="138" spans="1:51" x14ac:dyDescent="0.25">
      <c r="A138" t="s">
        <v>517</v>
      </c>
      <c r="B138" t="s">
        <v>270</v>
      </c>
      <c r="C138" t="s">
        <v>407</v>
      </c>
      <c r="D138" t="s">
        <v>504</v>
      </c>
      <c r="E138" s="32">
        <v>116.9</v>
      </c>
      <c r="F138" s="32">
        <v>377.15</v>
      </c>
      <c r="G138" s="32">
        <v>1.0694444444444444</v>
      </c>
      <c r="H138" s="37">
        <v>2.8355944437079266E-3</v>
      </c>
      <c r="I138" s="32">
        <v>324.81944444444446</v>
      </c>
      <c r="J138" s="32">
        <v>0.35555555555555557</v>
      </c>
      <c r="K138" s="37">
        <v>1.0946252191388378E-3</v>
      </c>
      <c r="L138" s="32">
        <v>53.388888888888886</v>
      </c>
      <c r="M138" s="32">
        <v>0.71388888888888891</v>
      </c>
      <c r="N138" s="37">
        <v>1.3371488033298648E-2</v>
      </c>
      <c r="O138" s="32">
        <v>1.0583333333333333</v>
      </c>
      <c r="P138" s="32">
        <v>0</v>
      </c>
      <c r="Q138" s="37">
        <v>0</v>
      </c>
      <c r="R138" s="32">
        <v>47.330555555555556</v>
      </c>
      <c r="S138" s="32">
        <v>0.71388888888888891</v>
      </c>
      <c r="T138" s="37">
        <v>1.5083044779623217E-2</v>
      </c>
      <c r="U138" s="32">
        <v>5</v>
      </c>
      <c r="V138" s="32">
        <v>0</v>
      </c>
      <c r="W138" s="37">
        <v>0</v>
      </c>
      <c r="X138" s="32">
        <v>93.174999999999997</v>
      </c>
      <c r="Y138" s="32">
        <v>0</v>
      </c>
      <c r="Z138" s="37">
        <v>0</v>
      </c>
      <c r="AA138" s="32">
        <v>0</v>
      </c>
      <c r="AB138" s="32">
        <v>0</v>
      </c>
      <c r="AC138" s="37" t="s">
        <v>648</v>
      </c>
      <c r="AD138" s="32">
        <v>230.58611111111111</v>
      </c>
      <c r="AE138" s="32">
        <v>0.35555555555555557</v>
      </c>
      <c r="AF138" s="37">
        <v>1.5419643179819542E-3</v>
      </c>
      <c r="AG138" s="32">
        <v>0</v>
      </c>
      <c r="AH138" s="32">
        <v>0</v>
      </c>
      <c r="AI138" s="37" t="s">
        <v>648</v>
      </c>
      <c r="AJ138" s="32">
        <v>0</v>
      </c>
      <c r="AK138" s="32">
        <v>0</v>
      </c>
      <c r="AL138" s="37" t="s">
        <v>648</v>
      </c>
      <c r="AM138" t="s">
        <v>68</v>
      </c>
      <c r="AN138" s="34">
        <v>1</v>
      </c>
      <c r="AX138"/>
      <c r="AY138"/>
    </row>
    <row r="139" spans="1:51" x14ac:dyDescent="0.25">
      <c r="A139" t="s">
        <v>517</v>
      </c>
      <c r="B139" t="s">
        <v>241</v>
      </c>
      <c r="C139" t="s">
        <v>441</v>
      </c>
      <c r="D139" t="s">
        <v>504</v>
      </c>
      <c r="E139" s="32">
        <v>115.21111111111111</v>
      </c>
      <c r="F139" s="32">
        <v>378.24677777777777</v>
      </c>
      <c r="G139" s="32">
        <v>59.069444444444443</v>
      </c>
      <c r="H139" s="37">
        <v>0.15616641810270249</v>
      </c>
      <c r="I139" s="32">
        <v>357.43566666666669</v>
      </c>
      <c r="J139" s="32">
        <v>59.069444444444443</v>
      </c>
      <c r="K139" s="37">
        <v>0.16525895413657965</v>
      </c>
      <c r="L139" s="32">
        <v>60.710666666666668</v>
      </c>
      <c r="M139" s="32">
        <v>0.75277777777777777</v>
      </c>
      <c r="N139" s="37">
        <v>1.2399431913850028E-2</v>
      </c>
      <c r="O139" s="32">
        <v>39.899555555555558</v>
      </c>
      <c r="P139" s="32">
        <v>0.75277777777777777</v>
      </c>
      <c r="Q139" s="37">
        <v>1.8866821128611846E-2</v>
      </c>
      <c r="R139" s="32">
        <v>16.194444444444443</v>
      </c>
      <c r="S139" s="32">
        <v>0</v>
      </c>
      <c r="T139" s="37">
        <v>0</v>
      </c>
      <c r="U139" s="32">
        <v>4.6166666666666663</v>
      </c>
      <c r="V139" s="32">
        <v>0</v>
      </c>
      <c r="W139" s="37">
        <v>0</v>
      </c>
      <c r="X139" s="32">
        <v>98.816666666666663</v>
      </c>
      <c r="Y139" s="32">
        <v>29.713888888888889</v>
      </c>
      <c r="Z139" s="37">
        <v>0.30069713835947603</v>
      </c>
      <c r="AA139" s="32">
        <v>0</v>
      </c>
      <c r="AB139" s="32">
        <v>0</v>
      </c>
      <c r="AC139" s="37" t="s">
        <v>648</v>
      </c>
      <c r="AD139" s="32">
        <v>214.65277777777777</v>
      </c>
      <c r="AE139" s="32">
        <v>28.602777777777778</v>
      </c>
      <c r="AF139" s="37">
        <v>0.13325137495956002</v>
      </c>
      <c r="AG139" s="32">
        <v>4.0666666666666664</v>
      </c>
      <c r="AH139" s="32">
        <v>0</v>
      </c>
      <c r="AI139" s="37">
        <v>0</v>
      </c>
      <c r="AJ139" s="32">
        <v>0</v>
      </c>
      <c r="AK139" s="32">
        <v>0</v>
      </c>
      <c r="AL139" s="37" t="s">
        <v>648</v>
      </c>
      <c r="AM139" t="s">
        <v>39</v>
      </c>
      <c r="AN139" s="34">
        <v>1</v>
      </c>
      <c r="AX139"/>
      <c r="AY139"/>
    </row>
    <row r="140" spans="1:51" x14ac:dyDescent="0.25">
      <c r="A140" t="s">
        <v>517</v>
      </c>
      <c r="B140" t="s">
        <v>330</v>
      </c>
      <c r="C140" t="s">
        <v>467</v>
      </c>
      <c r="D140" t="s">
        <v>508</v>
      </c>
      <c r="E140" s="32">
        <v>85.188888888888883</v>
      </c>
      <c r="F140" s="32">
        <v>304.41277777777776</v>
      </c>
      <c r="G140" s="32">
        <v>30.587777777777774</v>
      </c>
      <c r="H140" s="37">
        <v>0.1004812544370491</v>
      </c>
      <c r="I140" s="32">
        <v>243.53777777777779</v>
      </c>
      <c r="J140" s="32">
        <v>30.587777777777774</v>
      </c>
      <c r="K140" s="37">
        <v>0.12559767136287317</v>
      </c>
      <c r="L140" s="32">
        <v>85.811888888888873</v>
      </c>
      <c r="M140" s="32">
        <v>7.5952222222222217</v>
      </c>
      <c r="N140" s="37">
        <v>8.8510139102714339E-2</v>
      </c>
      <c r="O140" s="32">
        <v>24.936888888888884</v>
      </c>
      <c r="P140" s="32">
        <v>7.5952222222222217</v>
      </c>
      <c r="Q140" s="37">
        <v>0.30457777856990093</v>
      </c>
      <c r="R140" s="32">
        <v>55.719444444444441</v>
      </c>
      <c r="S140" s="32">
        <v>0</v>
      </c>
      <c r="T140" s="37">
        <v>0</v>
      </c>
      <c r="U140" s="32">
        <v>5.1555555555555559</v>
      </c>
      <c r="V140" s="32">
        <v>0</v>
      </c>
      <c r="W140" s="37">
        <v>0</v>
      </c>
      <c r="X140" s="32">
        <v>59.209222222222223</v>
      </c>
      <c r="Y140" s="32">
        <v>6.4314444444444439</v>
      </c>
      <c r="Z140" s="37">
        <v>0.1086223429908629</v>
      </c>
      <c r="AA140" s="32">
        <v>0</v>
      </c>
      <c r="AB140" s="32">
        <v>0</v>
      </c>
      <c r="AC140" s="37" t="s">
        <v>648</v>
      </c>
      <c r="AD140" s="32">
        <v>157.54444444444445</v>
      </c>
      <c r="AE140" s="32">
        <v>16.56111111111111</v>
      </c>
      <c r="AF140" s="37">
        <v>0.10512024825446081</v>
      </c>
      <c r="AG140" s="32">
        <v>1.8472222222222223</v>
      </c>
      <c r="AH140" s="32">
        <v>0</v>
      </c>
      <c r="AI140" s="37">
        <v>0</v>
      </c>
      <c r="AJ140" s="32">
        <v>0</v>
      </c>
      <c r="AK140" s="32">
        <v>0</v>
      </c>
      <c r="AL140" s="37" t="s">
        <v>648</v>
      </c>
      <c r="AM140" t="s">
        <v>128</v>
      </c>
      <c r="AN140" s="34">
        <v>1</v>
      </c>
      <c r="AX140"/>
      <c r="AY140"/>
    </row>
    <row r="141" spans="1:51" x14ac:dyDescent="0.25">
      <c r="A141" t="s">
        <v>517</v>
      </c>
      <c r="B141" t="s">
        <v>267</v>
      </c>
      <c r="C141" t="s">
        <v>460</v>
      </c>
      <c r="D141" t="s">
        <v>507</v>
      </c>
      <c r="E141" s="32">
        <v>52.611111111111114</v>
      </c>
      <c r="F141" s="32">
        <v>217.52777777777777</v>
      </c>
      <c r="G141" s="32">
        <v>0.33333333333333331</v>
      </c>
      <c r="H141" s="37">
        <v>1.5323713446558549E-3</v>
      </c>
      <c r="I141" s="32">
        <v>204.3111111111111</v>
      </c>
      <c r="J141" s="32">
        <v>0.33333333333333331</v>
      </c>
      <c r="K141" s="37">
        <v>1.631498803567544E-3</v>
      </c>
      <c r="L141" s="32">
        <v>37.780555555555551</v>
      </c>
      <c r="M141" s="32">
        <v>0</v>
      </c>
      <c r="N141" s="37">
        <v>0</v>
      </c>
      <c r="O141" s="32">
        <v>29.316666666666666</v>
      </c>
      <c r="P141" s="32">
        <v>0</v>
      </c>
      <c r="Q141" s="37">
        <v>0</v>
      </c>
      <c r="R141" s="32">
        <v>3.8416666666666668</v>
      </c>
      <c r="S141" s="32">
        <v>0</v>
      </c>
      <c r="T141" s="37">
        <v>0</v>
      </c>
      <c r="U141" s="32">
        <v>4.6222222222222218</v>
      </c>
      <c r="V141" s="32">
        <v>0</v>
      </c>
      <c r="W141" s="37">
        <v>0</v>
      </c>
      <c r="X141" s="32">
        <v>59.983333333333334</v>
      </c>
      <c r="Y141" s="32">
        <v>0</v>
      </c>
      <c r="Z141" s="37">
        <v>0</v>
      </c>
      <c r="AA141" s="32">
        <v>4.7527777777777782</v>
      </c>
      <c r="AB141" s="32">
        <v>0</v>
      </c>
      <c r="AC141" s="37">
        <v>0</v>
      </c>
      <c r="AD141" s="32">
        <v>115.01111111111111</v>
      </c>
      <c r="AE141" s="32">
        <v>0.33333333333333331</v>
      </c>
      <c r="AF141" s="37">
        <v>2.8982706984832384E-3</v>
      </c>
      <c r="AG141" s="32">
        <v>0</v>
      </c>
      <c r="AH141" s="32">
        <v>0</v>
      </c>
      <c r="AI141" s="37" t="s">
        <v>648</v>
      </c>
      <c r="AJ141" s="32">
        <v>0</v>
      </c>
      <c r="AK141" s="32">
        <v>0</v>
      </c>
      <c r="AL141" s="37" t="s">
        <v>648</v>
      </c>
      <c r="AM141" t="s">
        <v>65</v>
      </c>
      <c r="AN141" s="34">
        <v>1</v>
      </c>
      <c r="AX141"/>
      <c r="AY141"/>
    </row>
    <row r="142" spans="1:51" x14ac:dyDescent="0.25">
      <c r="A142" t="s">
        <v>517</v>
      </c>
      <c r="B142" t="s">
        <v>300</v>
      </c>
      <c r="C142" t="s">
        <v>465</v>
      </c>
      <c r="D142" t="s">
        <v>506</v>
      </c>
      <c r="E142" s="32">
        <v>52.222222222222221</v>
      </c>
      <c r="F142" s="32">
        <v>203.58311111111112</v>
      </c>
      <c r="G142" s="32">
        <v>0</v>
      </c>
      <c r="H142" s="37">
        <v>0</v>
      </c>
      <c r="I142" s="32">
        <v>187.85866666666669</v>
      </c>
      <c r="J142" s="32">
        <v>0</v>
      </c>
      <c r="K142" s="37">
        <v>0</v>
      </c>
      <c r="L142" s="32">
        <v>47.047333333333327</v>
      </c>
      <c r="M142" s="32">
        <v>0</v>
      </c>
      <c r="N142" s="37">
        <v>0</v>
      </c>
      <c r="O142" s="32">
        <v>31.32288888888888</v>
      </c>
      <c r="P142" s="32">
        <v>0</v>
      </c>
      <c r="Q142" s="37">
        <v>0</v>
      </c>
      <c r="R142" s="32">
        <v>10.302222222222223</v>
      </c>
      <c r="S142" s="32">
        <v>0</v>
      </c>
      <c r="T142" s="37">
        <v>0</v>
      </c>
      <c r="U142" s="32">
        <v>5.4222222222222225</v>
      </c>
      <c r="V142" s="32">
        <v>0</v>
      </c>
      <c r="W142" s="37">
        <v>0</v>
      </c>
      <c r="X142" s="32">
        <v>36.681111111111122</v>
      </c>
      <c r="Y142" s="32">
        <v>0</v>
      </c>
      <c r="Z142" s="37">
        <v>0</v>
      </c>
      <c r="AA142" s="32">
        <v>0</v>
      </c>
      <c r="AB142" s="32">
        <v>0</v>
      </c>
      <c r="AC142" s="37" t="s">
        <v>648</v>
      </c>
      <c r="AD142" s="32">
        <v>119.85466666666667</v>
      </c>
      <c r="AE142" s="32">
        <v>0</v>
      </c>
      <c r="AF142" s="37">
        <v>0</v>
      </c>
      <c r="AG142" s="32">
        <v>0</v>
      </c>
      <c r="AH142" s="32">
        <v>0</v>
      </c>
      <c r="AI142" s="37" t="s">
        <v>648</v>
      </c>
      <c r="AJ142" s="32">
        <v>0</v>
      </c>
      <c r="AK142" s="32">
        <v>0</v>
      </c>
      <c r="AL142" s="37" t="s">
        <v>648</v>
      </c>
      <c r="AM142" t="s">
        <v>98</v>
      </c>
      <c r="AN142" s="34">
        <v>1</v>
      </c>
      <c r="AX142"/>
      <c r="AY142"/>
    </row>
    <row r="143" spans="1:51" x14ac:dyDescent="0.25">
      <c r="A143" t="s">
        <v>517</v>
      </c>
      <c r="B143" t="s">
        <v>254</v>
      </c>
      <c r="C143" t="s">
        <v>451</v>
      </c>
      <c r="D143" t="s">
        <v>504</v>
      </c>
      <c r="E143" s="32">
        <v>119.5</v>
      </c>
      <c r="F143" s="32">
        <v>390.01666666666665</v>
      </c>
      <c r="G143" s="32">
        <v>56.466666666666669</v>
      </c>
      <c r="H143" s="37">
        <v>0.14478013760095723</v>
      </c>
      <c r="I143" s="32">
        <v>374.58333333333337</v>
      </c>
      <c r="J143" s="32">
        <v>56.05</v>
      </c>
      <c r="K143" s="37">
        <v>0.14963292547274748</v>
      </c>
      <c r="L143" s="32">
        <v>52.697222222222223</v>
      </c>
      <c r="M143" s="32">
        <v>3.5277777777777777</v>
      </c>
      <c r="N143" s="37">
        <v>6.6944283379895622E-2</v>
      </c>
      <c r="O143" s="32">
        <v>39.213888888888889</v>
      </c>
      <c r="P143" s="32">
        <v>3.1111111111111112</v>
      </c>
      <c r="Q143" s="37">
        <v>7.9336969611107172E-2</v>
      </c>
      <c r="R143" s="32">
        <v>7.9722222222222223</v>
      </c>
      <c r="S143" s="32">
        <v>0.41666666666666669</v>
      </c>
      <c r="T143" s="37">
        <v>5.2264808362369339E-2</v>
      </c>
      <c r="U143" s="32">
        <v>5.5111111111111111</v>
      </c>
      <c r="V143" s="32">
        <v>0</v>
      </c>
      <c r="W143" s="37">
        <v>0</v>
      </c>
      <c r="X143" s="32">
        <v>98.327777777777783</v>
      </c>
      <c r="Y143" s="32">
        <v>15.938888888888888</v>
      </c>
      <c r="Z143" s="37">
        <v>0.16209955364709869</v>
      </c>
      <c r="AA143" s="32">
        <v>1.95</v>
      </c>
      <c r="AB143" s="32">
        <v>0</v>
      </c>
      <c r="AC143" s="37">
        <v>0</v>
      </c>
      <c r="AD143" s="32">
        <v>233.26666666666668</v>
      </c>
      <c r="AE143" s="32">
        <v>37</v>
      </c>
      <c r="AF143" s="37">
        <v>0.15861674764218348</v>
      </c>
      <c r="AG143" s="32">
        <v>3.7749999999999999</v>
      </c>
      <c r="AH143" s="32">
        <v>0</v>
      </c>
      <c r="AI143" s="37">
        <v>0</v>
      </c>
      <c r="AJ143" s="32">
        <v>0</v>
      </c>
      <c r="AK143" s="32">
        <v>0</v>
      </c>
      <c r="AL143" s="37" t="s">
        <v>648</v>
      </c>
      <c r="AM143" t="s">
        <v>52</v>
      </c>
      <c r="AN143" s="34">
        <v>1</v>
      </c>
      <c r="AX143"/>
      <c r="AY143"/>
    </row>
    <row r="144" spans="1:51" x14ac:dyDescent="0.25">
      <c r="A144" t="s">
        <v>517</v>
      </c>
      <c r="B144" t="s">
        <v>309</v>
      </c>
      <c r="C144" t="s">
        <v>459</v>
      </c>
      <c r="D144" t="s">
        <v>505</v>
      </c>
      <c r="E144" s="32">
        <v>23.955555555555556</v>
      </c>
      <c r="F144" s="32">
        <v>121.58633333333336</v>
      </c>
      <c r="G144" s="32">
        <v>5.1611111111111114</v>
      </c>
      <c r="H144" s="37">
        <v>4.2448118712172508E-2</v>
      </c>
      <c r="I144" s="32">
        <v>101.673</v>
      </c>
      <c r="J144" s="32">
        <v>5.1611111111111114</v>
      </c>
      <c r="K144" s="37">
        <v>5.0761865107856671E-2</v>
      </c>
      <c r="L144" s="32">
        <v>42.032777777777795</v>
      </c>
      <c r="M144" s="32">
        <v>3.411111111111111</v>
      </c>
      <c r="N144" s="37">
        <v>8.1153597060495075E-2</v>
      </c>
      <c r="O144" s="32">
        <v>22.119444444444444</v>
      </c>
      <c r="P144" s="32">
        <v>3.411111111111111</v>
      </c>
      <c r="Q144" s="37">
        <v>0.15421323621750596</v>
      </c>
      <c r="R144" s="32">
        <v>14.913333333333352</v>
      </c>
      <c r="S144" s="32">
        <v>0</v>
      </c>
      <c r="T144" s="37">
        <v>0</v>
      </c>
      <c r="U144" s="32">
        <v>5</v>
      </c>
      <c r="V144" s="32">
        <v>0</v>
      </c>
      <c r="W144" s="37">
        <v>0</v>
      </c>
      <c r="X144" s="32">
        <v>9.8055555555555554</v>
      </c>
      <c r="Y144" s="32">
        <v>1.5833333333333333</v>
      </c>
      <c r="Z144" s="37">
        <v>0.16147308781869688</v>
      </c>
      <c r="AA144" s="32">
        <v>0</v>
      </c>
      <c r="AB144" s="32">
        <v>0</v>
      </c>
      <c r="AC144" s="37" t="s">
        <v>648</v>
      </c>
      <c r="AD144" s="32">
        <v>69.748000000000005</v>
      </c>
      <c r="AE144" s="32">
        <v>0.16666666666666666</v>
      </c>
      <c r="AF144" s="37">
        <v>2.3895547781537341E-3</v>
      </c>
      <c r="AG144" s="32">
        <v>0</v>
      </c>
      <c r="AH144" s="32">
        <v>0</v>
      </c>
      <c r="AI144" s="37" t="s">
        <v>648</v>
      </c>
      <c r="AJ144" s="32">
        <v>0</v>
      </c>
      <c r="AK144" s="32">
        <v>0</v>
      </c>
      <c r="AL144" s="37" t="s">
        <v>648</v>
      </c>
      <c r="AM144" t="s">
        <v>107</v>
      </c>
      <c r="AN144" s="34">
        <v>1</v>
      </c>
      <c r="AX144"/>
      <c r="AY144"/>
    </row>
    <row r="145" spans="1:51" x14ac:dyDescent="0.25">
      <c r="A145" t="s">
        <v>517</v>
      </c>
      <c r="B145" t="s">
        <v>251</v>
      </c>
      <c r="C145" t="s">
        <v>449</v>
      </c>
      <c r="D145" t="s">
        <v>506</v>
      </c>
      <c r="E145" s="32">
        <v>58.655555555555559</v>
      </c>
      <c r="F145" s="32">
        <v>231.88700000000006</v>
      </c>
      <c r="G145" s="32">
        <v>0</v>
      </c>
      <c r="H145" s="37">
        <v>0</v>
      </c>
      <c r="I145" s="32">
        <v>219.34188888888895</v>
      </c>
      <c r="J145" s="32">
        <v>0</v>
      </c>
      <c r="K145" s="37">
        <v>0</v>
      </c>
      <c r="L145" s="32">
        <v>46.401222222222202</v>
      </c>
      <c r="M145" s="32">
        <v>0</v>
      </c>
      <c r="N145" s="37">
        <v>0</v>
      </c>
      <c r="O145" s="32">
        <v>33.856111111111098</v>
      </c>
      <c r="P145" s="32">
        <v>0</v>
      </c>
      <c r="Q145" s="37">
        <v>0</v>
      </c>
      <c r="R145" s="32">
        <v>5.8753333333333302</v>
      </c>
      <c r="S145" s="32">
        <v>0</v>
      </c>
      <c r="T145" s="37">
        <v>0</v>
      </c>
      <c r="U145" s="32">
        <v>6.6697777777777771</v>
      </c>
      <c r="V145" s="32">
        <v>0</v>
      </c>
      <c r="W145" s="37">
        <v>0</v>
      </c>
      <c r="X145" s="32">
        <v>36.686555555555557</v>
      </c>
      <c r="Y145" s="32">
        <v>0</v>
      </c>
      <c r="Z145" s="37">
        <v>0</v>
      </c>
      <c r="AA145" s="32">
        <v>0</v>
      </c>
      <c r="AB145" s="32">
        <v>0</v>
      </c>
      <c r="AC145" s="37" t="s">
        <v>648</v>
      </c>
      <c r="AD145" s="32">
        <v>148.79922222222228</v>
      </c>
      <c r="AE145" s="32">
        <v>0</v>
      </c>
      <c r="AF145" s="37">
        <v>0</v>
      </c>
      <c r="AG145" s="32">
        <v>0</v>
      </c>
      <c r="AH145" s="32">
        <v>0</v>
      </c>
      <c r="AI145" s="37" t="s">
        <v>648</v>
      </c>
      <c r="AJ145" s="32">
        <v>0</v>
      </c>
      <c r="AK145" s="32">
        <v>0</v>
      </c>
      <c r="AL145" s="37" t="s">
        <v>648</v>
      </c>
      <c r="AM145" t="s">
        <v>49</v>
      </c>
      <c r="AN145" s="34">
        <v>1</v>
      </c>
      <c r="AX145"/>
      <c r="AY145"/>
    </row>
    <row r="146" spans="1:51" x14ac:dyDescent="0.25">
      <c r="A146" t="s">
        <v>517</v>
      </c>
      <c r="B146" t="s">
        <v>260</v>
      </c>
      <c r="C146" t="s">
        <v>421</v>
      </c>
      <c r="D146" t="s">
        <v>505</v>
      </c>
      <c r="E146" s="32">
        <v>85.522222222222226</v>
      </c>
      <c r="F146" s="32">
        <v>355.41644444444444</v>
      </c>
      <c r="G146" s="32">
        <v>14.79788888888889</v>
      </c>
      <c r="H146" s="37">
        <v>4.1635352331599741E-2</v>
      </c>
      <c r="I146" s="32">
        <v>331.96644444444445</v>
      </c>
      <c r="J146" s="32">
        <v>14.44788888888889</v>
      </c>
      <c r="K146" s="37">
        <v>4.3522136440831707E-2</v>
      </c>
      <c r="L146" s="32">
        <v>59.647555555555549</v>
      </c>
      <c r="M146" s="32">
        <v>0.56111111111111112</v>
      </c>
      <c r="N146" s="37">
        <v>9.407109912299658E-3</v>
      </c>
      <c r="O146" s="32">
        <v>37.219777777777772</v>
      </c>
      <c r="P146" s="32">
        <v>0.21111111111111111</v>
      </c>
      <c r="Q146" s="37">
        <v>5.6720142815349078E-3</v>
      </c>
      <c r="R146" s="32">
        <v>16.116666666666667</v>
      </c>
      <c r="S146" s="32">
        <v>0.35</v>
      </c>
      <c r="T146" s="37">
        <v>2.1716649431230608E-2</v>
      </c>
      <c r="U146" s="32">
        <v>6.3111111111111109</v>
      </c>
      <c r="V146" s="32">
        <v>0</v>
      </c>
      <c r="W146" s="37">
        <v>0</v>
      </c>
      <c r="X146" s="32">
        <v>88.350222222222271</v>
      </c>
      <c r="Y146" s="32">
        <v>3.3645555555555555</v>
      </c>
      <c r="Z146" s="37">
        <v>3.8082027084129805E-2</v>
      </c>
      <c r="AA146" s="32">
        <v>1.0222222222222221</v>
      </c>
      <c r="AB146" s="32">
        <v>0</v>
      </c>
      <c r="AC146" s="37">
        <v>0</v>
      </c>
      <c r="AD146" s="32">
        <v>204.27088888888886</v>
      </c>
      <c r="AE146" s="32">
        <v>10.872222222222224</v>
      </c>
      <c r="AF146" s="37">
        <v>5.3224530824536931E-2</v>
      </c>
      <c r="AG146" s="32">
        <v>2.1255555555555556</v>
      </c>
      <c r="AH146" s="32">
        <v>0</v>
      </c>
      <c r="AI146" s="37">
        <v>0</v>
      </c>
      <c r="AJ146" s="32">
        <v>0</v>
      </c>
      <c r="AK146" s="32">
        <v>0</v>
      </c>
      <c r="AL146" s="37" t="s">
        <v>648</v>
      </c>
      <c r="AM146" t="s">
        <v>58</v>
      </c>
      <c r="AN146" s="34">
        <v>1</v>
      </c>
      <c r="AX146"/>
      <c r="AY146"/>
    </row>
    <row r="147" spans="1:51" x14ac:dyDescent="0.25">
      <c r="A147" t="s">
        <v>517</v>
      </c>
      <c r="B147" t="s">
        <v>371</v>
      </c>
      <c r="C147" t="s">
        <v>468</v>
      </c>
      <c r="D147" t="s">
        <v>505</v>
      </c>
      <c r="E147" s="32">
        <v>136.51111111111112</v>
      </c>
      <c r="F147" s="32">
        <v>463.99144444444443</v>
      </c>
      <c r="G147" s="32">
        <v>23.375</v>
      </c>
      <c r="H147" s="37">
        <v>5.0378084078657584E-2</v>
      </c>
      <c r="I147" s="32">
        <v>460.85811111111104</v>
      </c>
      <c r="J147" s="32">
        <v>23.375</v>
      </c>
      <c r="K147" s="37">
        <v>5.0720600194371718E-2</v>
      </c>
      <c r="L147" s="32">
        <v>81.583333333333343</v>
      </c>
      <c r="M147" s="32">
        <v>16.952777777777779</v>
      </c>
      <c r="N147" s="37">
        <v>0.20779707184201565</v>
      </c>
      <c r="O147" s="32">
        <v>78.45</v>
      </c>
      <c r="P147" s="32">
        <v>16.952777777777779</v>
      </c>
      <c r="Q147" s="37">
        <v>0.21609659372565684</v>
      </c>
      <c r="R147" s="32">
        <v>0</v>
      </c>
      <c r="S147" s="32">
        <v>0</v>
      </c>
      <c r="T147" s="37" t="s">
        <v>648</v>
      </c>
      <c r="U147" s="32">
        <v>3.1333333333333333</v>
      </c>
      <c r="V147" s="32">
        <v>0</v>
      </c>
      <c r="W147" s="37">
        <v>0</v>
      </c>
      <c r="X147" s="32">
        <v>112.45088888888888</v>
      </c>
      <c r="Y147" s="32">
        <v>6.4222222222222225</v>
      </c>
      <c r="Z147" s="37">
        <v>5.7111351325714536E-2</v>
      </c>
      <c r="AA147" s="32">
        <v>0</v>
      </c>
      <c r="AB147" s="32">
        <v>0</v>
      </c>
      <c r="AC147" s="37" t="s">
        <v>648</v>
      </c>
      <c r="AD147" s="32">
        <v>269.95722222222219</v>
      </c>
      <c r="AE147" s="32">
        <v>0</v>
      </c>
      <c r="AF147" s="37">
        <v>0</v>
      </c>
      <c r="AG147" s="32">
        <v>0</v>
      </c>
      <c r="AH147" s="32">
        <v>0</v>
      </c>
      <c r="AI147" s="37" t="s">
        <v>648</v>
      </c>
      <c r="AJ147" s="32">
        <v>0</v>
      </c>
      <c r="AK147" s="32">
        <v>0</v>
      </c>
      <c r="AL147" s="37" t="s">
        <v>648</v>
      </c>
      <c r="AM147" t="s">
        <v>169</v>
      </c>
      <c r="AN147" s="34">
        <v>1</v>
      </c>
      <c r="AX147"/>
      <c r="AY147"/>
    </row>
    <row r="148" spans="1:51" x14ac:dyDescent="0.25">
      <c r="A148" t="s">
        <v>517</v>
      </c>
      <c r="B148" t="s">
        <v>276</v>
      </c>
      <c r="C148" t="s">
        <v>421</v>
      </c>
      <c r="D148" t="s">
        <v>505</v>
      </c>
      <c r="E148" s="32">
        <v>122.2</v>
      </c>
      <c r="F148" s="32">
        <v>461.22500000000002</v>
      </c>
      <c r="G148" s="32">
        <v>141.61944444444444</v>
      </c>
      <c r="H148" s="37">
        <v>0.3070506682084545</v>
      </c>
      <c r="I148" s="32">
        <v>439.20555555555552</v>
      </c>
      <c r="J148" s="32">
        <v>141.2861111111111</v>
      </c>
      <c r="K148" s="37">
        <v>0.32168561923675321</v>
      </c>
      <c r="L148" s="32">
        <v>75.069444444444443</v>
      </c>
      <c r="M148" s="32">
        <v>9.2027777777777775</v>
      </c>
      <c r="N148" s="37">
        <v>0.12259019426456984</v>
      </c>
      <c r="O148" s="32">
        <v>63.944444444444443</v>
      </c>
      <c r="P148" s="32">
        <v>8.8694444444444436</v>
      </c>
      <c r="Q148" s="37">
        <v>0.13870547350130322</v>
      </c>
      <c r="R148" s="32">
        <v>4.9916666666666663</v>
      </c>
      <c r="S148" s="32">
        <v>0.33333333333333331</v>
      </c>
      <c r="T148" s="37">
        <v>6.6777963272120197E-2</v>
      </c>
      <c r="U148" s="32">
        <v>6.1333333333333337</v>
      </c>
      <c r="V148" s="32">
        <v>0</v>
      </c>
      <c r="W148" s="37">
        <v>0</v>
      </c>
      <c r="X148" s="32">
        <v>126.50555555555556</v>
      </c>
      <c r="Y148" s="32">
        <v>35.352777777777774</v>
      </c>
      <c r="Z148" s="37">
        <v>0.27945632602872073</v>
      </c>
      <c r="AA148" s="32">
        <v>10.894444444444444</v>
      </c>
      <c r="AB148" s="32">
        <v>0</v>
      </c>
      <c r="AC148" s="37">
        <v>0</v>
      </c>
      <c r="AD148" s="32">
        <v>248.75555555555556</v>
      </c>
      <c r="AE148" s="32">
        <v>97.063888888888883</v>
      </c>
      <c r="AF148" s="37">
        <v>0.39019787386099691</v>
      </c>
      <c r="AG148" s="32">
        <v>0</v>
      </c>
      <c r="AH148" s="32">
        <v>0</v>
      </c>
      <c r="AI148" s="37" t="s">
        <v>648</v>
      </c>
      <c r="AJ148" s="32">
        <v>0</v>
      </c>
      <c r="AK148" s="32">
        <v>0</v>
      </c>
      <c r="AL148" s="37" t="s">
        <v>648</v>
      </c>
      <c r="AM148" t="s">
        <v>74</v>
      </c>
      <c r="AN148" s="34">
        <v>1</v>
      </c>
      <c r="AX148"/>
      <c r="AY148"/>
    </row>
    <row r="149" spans="1:51" x14ac:dyDescent="0.25">
      <c r="A149" t="s">
        <v>517</v>
      </c>
      <c r="B149" t="s">
        <v>392</v>
      </c>
      <c r="C149" t="s">
        <v>500</v>
      </c>
      <c r="D149" t="s">
        <v>503</v>
      </c>
      <c r="E149" s="32">
        <v>41.111111111111114</v>
      </c>
      <c r="F149" s="32">
        <v>227.97777777777776</v>
      </c>
      <c r="G149" s="32">
        <v>34.977777777777774</v>
      </c>
      <c r="H149" s="37">
        <v>0.15342625986938296</v>
      </c>
      <c r="I149" s="32">
        <v>212.06666666666666</v>
      </c>
      <c r="J149" s="32">
        <v>34.977777777777774</v>
      </c>
      <c r="K149" s="37">
        <v>0.16493765063397253</v>
      </c>
      <c r="L149" s="32">
        <v>52.402777777777779</v>
      </c>
      <c r="M149" s="32">
        <v>4.5333333333333332</v>
      </c>
      <c r="N149" s="37">
        <v>8.6509408958388545E-2</v>
      </c>
      <c r="O149" s="32">
        <v>36.491666666666667</v>
      </c>
      <c r="P149" s="32">
        <v>4.5333333333333332</v>
      </c>
      <c r="Q149" s="37">
        <v>0.12422927609043161</v>
      </c>
      <c r="R149" s="32">
        <v>10.755555555555556</v>
      </c>
      <c r="S149" s="32">
        <v>0</v>
      </c>
      <c r="T149" s="37">
        <v>0</v>
      </c>
      <c r="U149" s="32">
        <v>5.1555555555555559</v>
      </c>
      <c r="V149" s="32">
        <v>0</v>
      </c>
      <c r="W149" s="37">
        <v>0</v>
      </c>
      <c r="X149" s="32">
        <v>50.369444444444447</v>
      </c>
      <c r="Y149" s="32">
        <v>8.7694444444444439</v>
      </c>
      <c r="Z149" s="37">
        <v>0.17410246511884409</v>
      </c>
      <c r="AA149" s="32">
        <v>0</v>
      </c>
      <c r="AB149" s="32">
        <v>0</v>
      </c>
      <c r="AC149" s="37" t="s">
        <v>648</v>
      </c>
      <c r="AD149" s="32">
        <v>125.20555555555555</v>
      </c>
      <c r="AE149" s="32">
        <v>21.675000000000001</v>
      </c>
      <c r="AF149" s="37">
        <v>0.17311532147135822</v>
      </c>
      <c r="AG149" s="32">
        <v>0</v>
      </c>
      <c r="AH149" s="32">
        <v>0</v>
      </c>
      <c r="AI149" s="37" t="s">
        <v>648</v>
      </c>
      <c r="AJ149" s="32">
        <v>0</v>
      </c>
      <c r="AK149" s="32">
        <v>0</v>
      </c>
      <c r="AL149" s="37" t="s">
        <v>648</v>
      </c>
      <c r="AM149" t="s">
        <v>190</v>
      </c>
      <c r="AN149" s="34">
        <v>1</v>
      </c>
      <c r="AX149"/>
      <c r="AY149"/>
    </row>
    <row r="150" spans="1:51" x14ac:dyDescent="0.25">
      <c r="A150" t="s">
        <v>517</v>
      </c>
      <c r="B150" t="s">
        <v>266</v>
      </c>
      <c r="C150" t="s">
        <v>459</v>
      </c>
      <c r="D150" t="s">
        <v>505</v>
      </c>
      <c r="E150" s="32">
        <v>86.611111111111114</v>
      </c>
      <c r="F150" s="32">
        <v>364.66555555555556</v>
      </c>
      <c r="G150" s="32">
        <v>36.911111111111111</v>
      </c>
      <c r="H150" s="37">
        <v>0.10121907744996177</v>
      </c>
      <c r="I150" s="32">
        <v>311.95000000000005</v>
      </c>
      <c r="J150" s="32">
        <v>36.911111111111111</v>
      </c>
      <c r="K150" s="37">
        <v>0.11832380545315309</v>
      </c>
      <c r="L150" s="32">
        <v>73.265555555555579</v>
      </c>
      <c r="M150" s="32">
        <v>1.7916666666666667</v>
      </c>
      <c r="N150" s="37">
        <v>2.445441999423709E-2</v>
      </c>
      <c r="O150" s="32">
        <v>36.9</v>
      </c>
      <c r="P150" s="32">
        <v>1.7916666666666667</v>
      </c>
      <c r="Q150" s="37">
        <v>4.8554652213188804E-2</v>
      </c>
      <c r="R150" s="32">
        <v>31.215555555555575</v>
      </c>
      <c r="S150" s="32">
        <v>0</v>
      </c>
      <c r="T150" s="37">
        <v>0</v>
      </c>
      <c r="U150" s="32">
        <v>5.15</v>
      </c>
      <c r="V150" s="32">
        <v>0</v>
      </c>
      <c r="W150" s="37">
        <v>0</v>
      </c>
      <c r="X150" s="32">
        <v>93.388888888888886</v>
      </c>
      <c r="Y150" s="32">
        <v>6.0777777777777775</v>
      </c>
      <c r="Z150" s="37">
        <v>6.508030933967876E-2</v>
      </c>
      <c r="AA150" s="32">
        <v>16.350000000000001</v>
      </c>
      <c r="AB150" s="32">
        <v>0</v>
      </c>
      <c r="AC150" s="37">
        <v>0</v>
      </c>
      <c r="AD150" s="32">
        <v>180.66944444444445</v>
      </c>
      <c r="AE150" s="32">
        <v>29.041666666666668</v>
      </c>
      <c r="AF150" s="37">
        <v>0.16074476099690965</v>
      </c>
      <c r="AG150" s="32">
        <v>0.9916666666666667</v>
      </c>
      <c r="AH150" s="32">
        <v>0</v>
      </c>
      <c r="AI150" s="37">
        <v>0</v>
      </c>
      <c r="AJ150" s="32">
        <v>0</v>
      </c>
      <c r="AK150" s="32">
        <v>0</v>
      </c>
      <c r="AL150" s="37" t="s">
        <v>648</v>
      </c>
      <c r="AM150" t="s">
        <v>64</v>
      </c>
      <c r="AN150" s="34">
        <v>1</v>
      </c>
      <c r="AX150"/>
      <c r="AY150"/>
    </row>
    <row r="151" spans="1:51" x14ac:dyDescent="0.25">
      <c r="A151" t="s">
        <v>517</v>
      </c>
      <c r="B151" t="s">
        <v>274</v>
      </c>
      <c r="C151" t="s">
        <v>463</v>
      </c>
      <c r="D151" t="s">
        <v>504</v>
      </c>
      <c r="E151" s="32">
        <v>292.32222222222219</v>
      </c>
      <c r="F151" s="32">
        <v>957.17500000000007</v>
      </c>
      <c r="G151" s="32">
        <v>0.5</v>
      </c>
      <c r="H151" s="37">
        <v>5.223705174079975E-4</v>
      </c>
      <c r="I151" s="32">
        <v>916.93055555555566</v>
      </c>
      <c r="J151" s="32">
        <v>0</v>
      </c>
      <c r="K151" s="37">
        <v>0</v>
      </c>
      <c r="L151" s="32">
        <v>112.74166666666666</v>
      </c>
      <c r="M151" s="32">
        <v>0.5</v>
      </c>
      <c r="N151" s="37">
        <v>4.4349175844482225E-3</v>
      </c>
      <c r="O151" s="32">
        <v>81.102777777777774</v>
      </c>
      <c r="P151" s="32">
        <v>0</v>
      </c>
      <c r="Q151" s="37">
        <v>0</v>
      </c>
      <c r="R151" s="32">
        <v>26.038888888888888</v>
      </c>
      <c r="S151" s="32">
        <v>0.5</v>
      </c>
      <c r="T151" s="37">
        <v>1.9202048218476639E-2</v>
      </c>
      <c r="U151" s="32">
        <v>5.6</v>
      </c>
      <c r="V151" s="32">
        <v>0</v>
      </c>
      <c r="W151" s="37">
        <v>0</v>
      </c>
      <c r="X151" s="32">
        <v>247.8388888888889</v>
      </c>
      <c r="Y151" s="32">
        <v>0</v>
      </c>
      <c r="Z151" s="37">
        <v>0</v>
      </c>
      <c r="AA151" s="32">
        <v>8.6055555555555561</v>
      </c>
      <c r="AB151" s="32">
        <v>0</v>
      </c>
      <c r="AC151" s="37">
        <v>0</v>
      </c>
      <c r="AD151" s="32">
        <v>541.50555555555559</v>
      </c>
      <c r="AE151" s="32">
        <v>0</v>
      </c>
      <c r="AF151" s="37">
        <v>0</v>
      </c>
      <c r="AG151" s="32">
        <v>46.483333333333334</v>
      </c>
      <c r="AH151" s="32">
        <v>0</v>
      </c>
      <c r="AI151" s="37">
        <v>0</v>
      </c>
      <c r="AJ151" s="32">
        <v>0</v>
      </c>
      <c r="AK151" s="32">
        <v>0</v>
      </c>
      <c r="AL151" s="37" t="s">
        <v>648</v>
      </c>
      <c r="AM151" t="s">
        <v>72</v>
      </c>
      <c r="AN151" s="34">
        <v>1</v>
      </c>
      <c r="AX151"/>
      <c r="AY151"/>
    </row>
    <row r="152" spans="1:51" x14ac:dyDescent="0.25">
      <c r="A152" t="s">
        <v>517</v>
      </c>
      <c r="B152" t="s">
        <v>340</v>
      </c>
      <c r="C152" t="s">
        <v>418</v>
      </c>
      <c r="D152" t="s">
        <v>503</v>
      </c>
      <c r="E152" s="32">
        <v>123.4</v>
      </c>
      <c r="F152" s="32">
        <v>347.04877777777784</v>
      </c>
      <c r="G152" s="32">
        <v>20.173222222222218</v>
      </c>
      <c r="H152" s="37">
        <v>5.8127916056628585E-2</v>
      </c>
      <c r="I152" s="32">
        <v>325.19533333333339</v>
      </c>
      <c r="J152" s="32">
        <v>20.173222222222218</v>
      </c>
      <c r="K152" s="37">
        <v>6.2034168865345178E-2</v>
      </c>
      <c r="L152" s="32">
        <v>90.156777777777791</v>
      </c>
      <c r="M152" s="32">
        <v>0</v>
      </c>
      <c r="N152" s="37">
        <v>0</v>
      </c>
      <c r="O152" s="32">
        <v>68.89433333333335</v>
      </c>
      <c r="P152" s="32">
        <v>0</v>
      </c>
      <c r="Q152" s="37">
        <v>0</v>
      </c>
      <c r="R152" s="32">
        <v>15.573555555555554</v>
      </c>
      <c r="S152" s="32">
        <v>0</v>
      </c>
      <c r="T152" s="37">
        <v>0</v>
      </c>
      <c r="U152" s="32">
        <v>5.6888888888888891</v>
      </c>
      <c r="V152" s="32">
        <v>0</v>
      </c>
      <c r="W152" s="37">
        <v>0</v>
      </c>
      <c r="X152" s="32">
        <v>87.356777777777765</v>
      </c>
      <c r="Y152" s="32">
        <v>2.6224444444444446</v>
      </c>
      <c r="Z152" s="37">
        <v>3.0019931036324859E-2</v>
      </c>
      <c r="AA152" s="32">
        <v>0.59099999999999997</v>
      </c>
      <c r="AB152" s="32">
        <v>0</v>
      </c>
      <c r="AC152" s="37">
        <v>0</v>
      </c>
      <c r="AD152" s="32">
        <v>155.05477777777782</v>
      </c>
      <c r="AE152" s="32">
        <v>17.550777777777775</v>
      </c>
      <c r="AF152" s="37">
        <v>0.11319082216822295</v>
      </c>
      <c r="AG152" s="32">
        <v>13.889444444444448</v>
      </c>
      <c r="AH152" s="32">
        <v>0</v>
      </c>
      <c r="AI152" s="37">
        <v>0</v>
      </c>
      <c r="AJ152" s="32">
        <v>0</v>
      </c>
      <c r="AK152" s="32">
        <v>0</v>
      </c>
      <c r="AL152" s="37" t="s">
        <v>648</v>
      </c>
      <c r="AM152" t="s">
        <v>138</v>
      </c>
      <c r="AN152" s="34">
        <v>1</v>
      </c>
      <c r="AX152"/>
      <c r="AY152"/>
    </row>
    <row r="153" spans="1:51" x14ac:dyDescent="0.25">
      <c r="A153" t="s">
        <v>517</v>
      </c>
      <c r="B153" t="s">
        <v>360</v>
      </c>
      <c r="C153" t="s">
        <v>434</v>
      </c>
      <c r="D153" t="s">
        <v>504</v>
      </c>
      <c r="E153" s="32">
        <v>57.488888888888887</v>
      </c>
      <c r="F153" s="32">
        <v>222.72955555555555</v>
      </c>
      <c r="G153" s="32">
        <v>0</v>
      </c>
      <c r="H153" s="37">
        <v>0</v>
      </c>
      <c r="I153" s="32">
        <v>205.63855555555554</v>
      </c>
      <c r="J153" s="32">
        <v>0</v>
      </c>
      <c r="K153" s="37">
        <v>0</v>
      </c>
      <c r="L153" s="32">
        <v>52.949777777777783</v>
      </c>
      <c r="M153" s="32">
        <v>0</v>
      </c>
      <c r="N153" s="37">
        <v>0</v>
      </c>
      <c r="O153" s="32">
        <v>35.94433333333334</v>
      </c>
      <c r="P153" s="32">
        <v>0</v>
      </c>
      <c r="Q153" s="37">
        <v>0</v>
      </c>
      <c r="R153" s="32">
        <v>11.58322222222222</v>
      </c>
      <c r="S153" s="32">
        <v>0</v>
      </c>
      <c r="T153" s="37">
        <v>0</v>
      </c>
      <c r="U153" s="32">
        <v>5.4222222222222225</v>
      </c>
      <c r="V153" s="32">
        <v>0</v>
      </c>
      <c r="W153" s="37">
        <v>0</v>
      </c>
      <c r="X153" s="32">
        <v>14.61855555555556</v>
      </c>
      <c r="Y153" s="32">
        <v>0</v>
      </c>
      <c r="Z153" s="37">
        <v>0</v>
      </c>
      <c r="AA153" s="32">
        <v>8.5555555555555551E-2</v>
      </c>
      <c r="AB153" s="32">
        <v>0</v>
      </c>
      <c r="AC153" s="37">
        <v>0</v>
      </c>
      <c r="AD153" s="32">
        <v>155.07566666666665</v>
      </c>
      <c r="AE153" s="32">
        <v>0</v>
      </c>
      <c r="AF153" s="37">
        <v>0</v>
      </c>
      <c r="AG153" s="32">
        <v>0</v>
      </c>
      <c r="AH153" s="32">
        <v>0</v>
      </c>
      <c r="AI153" s="37" t="s">
        <v>648</v>
      </c>
      <c r="AJ153" s="32">
        <v>0</v>
      </c>
      <c r="AK153" s="32">
        <v>0</v>
      </c>
      <c r="AL153" s="37" t="s">
        <v>648</v>
      </c>
      <c r="AM153" t="s">
        <v>158</v>
      </c>
      <c r="AN153" s="34">
        <v>1</v>
      </c>
      <c r="AX153"/>
      <c r="AY153"/>
    </row>
    <row r="154" spans="1:51" x14ac:dyDescent="0.25">
      <c r="A154" t="s">
        <v>517</v>
      </c>
      <c r="B154" t="s">
        <v>362</v>
      </c>
      <c r="C154" t="s">
        <v>494</v>
      </c>
      <c r="D154" t="s">
        <v>505</v>
      </c>
      <c r="E154" s="32">
        <v>114.93333333333334</v>
      </c>
      <c r="F154" s="32">
        <v>295.95</v>
      </c>
      <c r="G154" s="32">
        <v>11.386111111111111</v>
      </c>
      <c r="H154" s="37">
        <v>3.8473090424433559E-2</v>
      </c>
      <c r="I154" s="32">
        <v>272.61666666666667</v>
      </c>
      <c r="J154" s="32">
        <v>11.386111111111111</v>
      </c>
      <c r="K154" s="37">
        <v>4.1766012512481909E-2</v>
      </c>
      <c r="L154" s="32">
        <v>23.777777777777775</v>
      </c>
      <c r="M154" s="32">
        <v>0.44444444444444442</v>
      </c>
      <c r="N154" s="37">
        <v>1.8691588785046731E-2</v>
      </c>
      <c r="O154" s="32">
        <v>0.44444444444444442</v>
      </c>
      <c r="P154" s="32">
        <v>0.44444444444444442</v>
      </c>
      <c r="Q154" s="37">
        <v>1</v>
      </c>
      <c r="R154" s="32">
        <v>19.411111111111111</v>
      </c>
      <c r="S154" s="32">
        <v>0</v>
      </c>
      <c r="T154" s="37">
        <v>0</v>
      </c>
      <c r="U154" s="32">
        <v>3.9222222222222221</v>
      </c>
      <c r="V154" s="32">
        <v>0</v>
      </c>
      <c r="W154" s="37">
        <v>0</v>
      </c>
      <c r="X154" s="32">
        <v>74.172222222222217</v>
      </c>
      <c r="Y154" s="32">
        <v>0.83888888888888891</v>
      </c>
      <c r="Z154" s="37">
        <v>1.1310014231143736E-2</v>
      </c>
      <c r="AA154" s="32">
        <v>0</v>
      </c>
      <c r="AB154" s="32">
        <v>0</v>
      </c>
      <c r="AC154" s="37" t="s">
        <v>648</v>
      </c>
      <c r="AD154" s="32">
        <v>198</v>
      </c>
      <c r="AE154" s="32">
        <v>10.102777777777778</v>
      </c>
      <c r="AF154" s="37">
        <v>5.1024130190796858E-2</v>
      </c>
      <c r="AG154" s="32">
        <v>0</v>
      </c>
      <c r="AH154" s="32">
        <v>0</v>
      </c>
      <c r="AI154" s="37" t="s">
        <v>648</v>
      </c>
      <c r="AJ154" s="32">
        <v>0</v>
      </c>
      <c r="AK154" s="32">
        <v>0</v>
      </c>
      <c r="AL154" s="37" t="s">
        <v>648</v>
      </c>
      <c r="AM154" t="s">
        <v>160</v>
      </c>
      <c r="AN154" s="34">
        <v>1</v>
      </c>
      <c r="AX154"/>
      <c r="AY154"/>
    </row>
    <row r="155" spans="1:51" x14ac:dyDescent="0.25">
      <c r="A155" t="s">
        <v>517</v>
      </c>
      <c r="B155" t="s">
        <v>356</v>
      </c>
      <c r="C155" t="s">
        <v>491</v>
      </c>
      <c r="D155" t="s">
        <v>509</v>
      </c>
      <c r="E155" s="32">
        <v>75.322222222222223</v>
      </c>
      <c r="F155" s="32">
        <v>170.45833333333331</v>
      </c>
      <c r="G155" s="32">
        <v>0</v>
      </c>
      <c r="H155" s="37">
        <v>0</v>
      </c>
      <c r="I155" s="32">
        <v>134.77500000000001</v>
      </c>
      <c r="J155" s="32">
        <v>0</v>
      </c>
      <c r="K155" s="37">
        <v>0</v>
      </c>
      <c r="L155" s="32">
        <v>30.352777777777778</v>
      </c>
      <c r="M155" s="32">
        <v>0</v>
      </c>
      <c r="N155" s="37">
        <v>0</v>
      </c>
      <c r="O155" s="32">
        <v>8.8888888888888892E-2</v>
      </c>
      <c r="P155" s="32">
        <v>0</v>
      </c>
      <c r="Q155" s="37">
        <v>0</v>
      </c>
      <c r="R155" s="32">
        <v>28</v>
      </c>
      <c r="S155" s="32">
        <v>0</v>
      </c>
      <c r="T155" s="37">
        <v>0</v>
      </c>
      <c r="U155" s="32">
        <v>2.2638888888888888</v>
      </c>
      <c r="V155" s="32">
        <v>0</v>
      </c>
      <c r="W155" s="37">
        <v>0</v>
      </c>
      <c r="X155" s="32">
        <v>46.169444444444444</v>
      </c>
      <c r="Y155" s="32">
        <v>0</v>
      </c>
      <c r="Z155" s="37">
        <v>0</v>
      </c>
      <c r="AA155" s="32">
        <v>5.4194444444444443</v>
      </c>
      <c r="AB155" s="32">
        <v>0</v>
      </c>
      <c r="AC155" s="37">
        <v>0</v>
      </c>
      <c r="AD155" s="32">
        <v>88.516666666666666</v>
      </c>
      <c r="AE155" s="32">
        <v>0</v>
      </c>
      <c r="AF155" s="37">
        <v>0</v>
      </c>
      <c r="AG155" s="32">
        <v>0</v>
      </c>
      <c r="AH155" s="32">
        <v>0</v>
      </c>
      <c r="AI155" s="37" t="s">
        <v>648</v>
      </c>
      <c r="AJ155" s="32">
        <v>0</v>
      </c>
      <c r="AK155" s="32">
        <v>0</v>
      </c>
      <c r="AL155" s="37" t="s">
        <v>648</v>
      </c>
      <c r="AM155" t="s">
        <v>154</v>
      </c>
      <c r="AN155" s="34">
        <v>1</v>
      </c>
      <c r="AX155"/>
      <c r="AY155"/>
    </row>
    <row r="156" spans="1:51" x14ac:dyDescent="0.25">
      <c r="A156" t="s">
        <v>517</v>
      </c>
      <c r="B156" t="s">
        <v>336</v>
      </c>
      <c r="C156" t="s">
        <v>451</v>
      </c>
      <c r="D156" t="s">
        <v>504</v>
      </c>
      <c r="E156" s="32">
        <v>133.6</v>
      </c>
      <c r="F156" s="32">
        <v>426.76188888888885</v>
      </c>
      <c r="G156" s="32">
        <v>122.76411111111109</v>
      </c>
      <c r="H156" s="37">
        <v>0.28766418536279792</v>
      </c>
      <c r="I156" s="32">
        <v>385.08688888888884</v>
      </c>
      <c r="J156" s="32">
        <v>122.76411111111109</v>
      </c>
      <c r="K156" s="37">
        <v>0.31879587348540672</v>
      </c>
      <c r="L156" s="32">
        <v>69.911999999999992</v>
      </c>
      <c r="M156" s="32">
        <v>3.7036666666666664</v>
      </c>
      <c r="N156" s="37">
        <v>5.297612236335203E-2</v>
      </c>
      <c r="O156" s="32">
        <v>33.753666666666668</v>
      </c>
      <c r="P156" s="32">
        <v>3.7036666666666664</v>
      </c>
      <c r="Q156" s="37">
        <v>0.1097263507174529</v>
      </c>
      <c r="R156" s="32">
        <v>33.805555555555557</v>
      </c>
      <c r="S156" s="32">
        <v>0</v>
      </c>
      <c r="T156" s="37">
        <v>0</v>
      </c>
      <c r="U156" s="32">
        <v>2.3527777777777779</v>
      </c>
      <c r="V156" s="32">
        <v>0</v>
      </c>
      <c r="W156" s="37">
        <v>0</v>
      </c>
      <c r="X156" s="32">
        <v>94.388333333333335</v>
      </c>
      <c r="Y156" s="32">
        <v>34.04944444444444</v>
      </c>
      <c r="Z156" s="37">
        <v>0.36073785013449161</v>
      </c>
      <c r="AA156" s="32">
        <v>5.5166666666666666</v>
      </c>
      <c r="AB156" s="32">
        <v>0</v>
      </c>
      <c r="AC156" s="37">
        <v>0</v>
      </c>
      <c r="AD156" s="32">
        <v>256.22577777777775</v>
      </c>
      <c r="AE156" s="32">
        <v>84.291888888888892</v>
      </c>
      <c r="AF156" s="37">
        <v>0.32897505325164617</v>
      </c>
      <c r="AG156" s="32">
        <v>0.71911111111111115</v>
      </c>
      <c r="AH156" s="32">
        <v>0.71911111111111115</v>
      </c>
      <c r="AI156" s="37">
        <v>1</v>
      </c>
      <c r="AJ156" s="32">
        <v>0</v>
      </c>
      <c r="AK156" s="32">
        <v>0</v>
      </c>
      <c r="AL156" s="37" t="s">
        <v>648</v>
      </c>
      <c r="AM156" t="s">
        <v>134</v>
      </c>
      <c r="AN156" s="34">
        <v>1</v>
      </c>
      <c r="AX156"/>
      <c r="AY156"/>
    </row>
    <row r="157" spans="1:51" x14ac:dyDescent="0.25">
      <c r="A157" t="s">
        <v>517</v>
      </c>
      <c r="B157" t="s">
        <v>327</v>
      </c>
      <c r="C157" t="s">
        <v>440</v>
      </c>
      <c r="D157" t="s">
        <v>505</v>
      </c>
      <c r="E157" s="32">
        <v>142.83333333333334</v>
      </c>
      <c r="F157" s="32">
        <v>398.94666666666672</v>
      </c>
      <c r="G157" s="32">
        <v>34.850888888888889</v>
      </c>
      <c r="H157" s="37">
        <v>8.7357263014827921E-2</v>
      </c>
      <c r="I157" s="32">
        <v>344.1494444444445</v>
      </c>
      <c r="J157" s="32">
        <v>33.817555555555558</v>
      </c>
      <c r="K157" s="37">
        <v>9.8264158497035362E-2</v>
      </c>
      <c r="L157" s="32">
        <v>55.555555555555557</v>
      </c>
      <c r="M157" s="32">
        <v>1.1027777777777779</v>
      </c>
      <c r="N157" s="37">
        <v>1.985E-2</v>
      </c>
      <c r="O157" s="32">
        <v>0.7583333333333333</v>
      </c>
      <c r="P157" s="32">
        <v>6.9444444444444448E-2</v>
      </c>
      <c r="Q157" s="37">
        <v>9.1575091575091583E-2</v>
      </c>
      <c r="R157" s="32">
        <v>48.830555555555556</v>
      </c>
      <c r="S157" s="32">
        <v>1.0333333333333334</v>
      </c>
      <c r="T157" s="37">
        <v>2.1161613288582969E-2</v>
      </c>
      <c r="U157" s="32">
        <v>5.9666666666666668</v>
      </c>
      <c r="V157" s="32">
        <v>0</v>
      </c>
      <c r="W157" s="37">
        <v>0</v>
      </c>
      <c r="X157" s="32">
        <v>105.49766666666667</v>
      </c>
      <c r="Y157" s="32">
        <v>1.038888888888889</v>
      </c>
      <c r="Z157" s="37">
        <v>9.8475058426779321E-3</v>
      </c>
      <c r="AA157" s="32">
        <v>0</v>
      </c>
      <c r="AB157" s="32">
        <v>0</v>
      </c>
      <c r="AC157" s="37" t="s">
        <v>648</v>
      </c>
      <c r="AD157" s="32">
        <v>237.89344444444447</v>
      </c>
      <c r="AE157" s="32">
        <v>32.709222222222223</v>
      </c>
      <c r="AF157" s="37">
        <v>0.13749526515372662</v>
      </c>
      <c r="AG157" s="32">
        <v>0</v>
      </c>
      <c r="AH157" s="32">
        <v>0</v>
      </c>
      <c r="AI157" s="37" t="s">
        <v>648</v>
      </c>
      <c r="AJ157" s="32">
        <v>0</v>
      </c>
      <c r="AK157" s="32">
        <v>0</v>
      </c>
      <c r="AL157" s="37" t="s">
        <v>648</v>
      </c>
      <c r="AM157" t="s">
        <v>125</v>
      </c>
      <c r="AN157" s="34">
        <v>1</v>
      </c>
      <c r="AX157"/>
      <c r="AY157"/>
    </row>
    <row r="158" spans="1:51" x14ac:dyDescent="0.25">
      <c r="A158" t="s">
        <v>517</v>
      </c>
      <c r="B158" t="s">
        <v>210</v>
      </c>
      <c r="C158" t="s">
        <v>421</v>
      </c>
      <c r="D158" t="s">
        <v>505</v>
      </c>
      <c r="E158" s="32">
        <v>86.611111111111114</v>
      </c>
      <c r="F158" s="32">
        <v>266.34444444444443</v>
      </c>
      <c r="G158" s="32">
        <v>124.30555555555554</v>
      </c>
      <c r="H158" s="37">
        <v>0.46670977431062532</v>
      </c>
      <c r="I158" s="32">
        <v>244.96111111111111</v>
      </c>
      <c r="J158" s="32">
        <v>124.30555555555554</v>
      </c>
      <c r="K158" s="37">
        <v>0.50745016215725847</v>
      </c>
      <c r="L158" s="32">
        <v>45.133333333333333</v>
      </c>
      <c r="M158" s="32">
        <v>18.149999999999999</v>
      </c>
      <c r="N158" s="37">
        <v>0.40214180206794681</v>
      </c>
      <c r="O158" s="32">
        <v>23.75</v>
      </c>
      <c r="P158" s="32">
        <v>18.149999999999999</v>
      </c>
      <c r="Q158" s="37">
        <v>0.76421052631578945</v>
      </c>
      <c r="R158" s="32">
        <v>14.35</v>
      </c>
      <c r="S158" s="32">
        <v>0</v>
      </c>
      <c r="T158" s="37">
        <v>0</v>
      </c>
      <c r="U158" s="32">
        <v>7.0333333333333332</v>
      </c>
      <c r="V158" s="32">
        <v>0</v>
      </c>
      <c r="W158" s="37">
        <v>0</v>
      </c>
      <c r="X158" s="32">
        <v>70.988888888888894</v>
      </c>
      <c r="Y158" s="32">
        <v>14.141666666666667</v>
      </c>
      <c r="Z158" s="37">
        <v>0.19920957896384411</v>
      </c>
      <c r="AA158" s="32">
        <v>0</v>
      </c>
      <c r="AB158" s="32">
        <v>0</v>
      </c>
      <c r="AC158" s="37" t="s">
        <v>648</v>
      </c>
      <c r="AD158" s="32">
        <v>150.22222222222223</v>
      </c>
      <c r="AE158" s="32">
        <v>92.013888888888886</v>
      </c>
      <c r="AF158" s="37">
        <v>0.61251849112426027</v>
      </c>
      <c r="AG158" s="32">
        <v>0</v>
      </c>
      <c r="AH158" s="32">
        <v>0</v>
      </c>
      <c r="AI158" s="37" t="s">
        <v>648</v>
      </c>
      <c r="AJ158" s="32">
        <v>0</v>
      </c>
      <c r="AK158" s="32">
        <v>0</v>
      </c>
      <c r="AL158" s="37" t="s">
        <v>648</v>
      </c>
      <c r="AM158" t="s">
        <v>8</v>
      </c>
      <c r="AN158" s="34">
        <v>1</v>
      </c>
      <c r="AX158"/>
      <c r="AY158"/>
    </row>
    <row r="159" spans="1:51" x14ac:dyDescent="0.25">
      <c r="A159" t="s">
        <v>517</v>
      </c>
      <c r="B159" t="s">
        <v>326</v>
      </c>
      <c r="C159" t="s">
        <v>479</v>
      </c>
      <c r="D159" t="s">
        <v>504</v>
      </c>
      <c r="E159" s="32">
        <v>114.84444444444445</v>
      </c>
      <c r="F159" s="32">
        <v>538.52277777777772</v>
      </c>
      <c r="G159" s="32">
        <v>23.284111111111109</v>
      </c>
      <c r="H159" s="37">
        <v>4.3237003283674164E-2</v>
      </c>
      <c r="I159" s="32">
        <v>492.05611111111114</v>
      </c>
      <c r="J159" s="32">
        <v>23.284111111111109</v>
      </c>
      <c r="K159" s="37">
        <v>4.7320032381130875E-2</v>
      </c>
      <c r="L159" s="32">
        <v>124.73866666666667</v>
      </c>
      <c r="M159" s="32">
        <v>0</v>
      </c>
      <c r="N159" s="37">
        <v>0</v>
      </c>
      <c r="O159" s="32">
        <v>89.244222222222234</v>
      </c>
      <c r="P159" s="32">
        <v>0</v>
      </c>
      <c r="Q159" s="37">
        <v>0</v>
      </c>
      <c r="R159" s="32">
        <v>29.805555555555557</v>
      </c>
      <c r="S159" s="32">
        <v>0</v>
      </c>
      <c r="T159" s="37">
        <v>0</v>
      </c>
      <c r="U159" s="32">
        <v>5.6888888888888891</v>
      </c>
      <c r="V159" s="32">
        <v>0</v>
      </c>
      <c r="W159" s="37">
        <v>0</v>
      </c>
      <c r="X159" s="32">
        <v>87.15</v>
      </c>
      <c r="Y159" s="32">
        <v>0</v>
      </c>
      <c r="Z159" s="37">
        <v>0</v>
      </c>
      <c r="AA159" s="32">
        <v>10.972222222222221</v>
      </c>
      <c r="AB159" s="32">
        <v>0</v>
      </c>
      <c r="AC159" s="37">
        <v>0</v>
      </c>
      <c r="AD159" s="32">
        <v>315.66188888888888</v>
      </c>
      <c r="AE159" s="32">
        <v>23.284111111111109</v>
      </c>
      <c r="AF159" s="37">
        <v>7.3762820063802442E-2</v>
      </c>
      <c r="AG159" s="32">
        <v>0</v>
      </c>
      <c r="AH159" s="32">
        <v>0</v>
      </c>
      <c r="AI159" s="37" t="s">
        <v>648</v>
      </c>
      <c r="AJ159" s="32">
        <v>0</v>
      </c>
      <c r="AK159" s="32">
        <v>0</v>
      </c>
      <c r="AL159" s="37" t="s">
        <v>648</v>
      </c>
      <c r="AM159" t="s">
        <v>124</v>
      </c>
      <c r="AN159" s="34">
        <v>1</v>
      </c>
      <c r="AX159"/>
      <c r="AY159"/>
    </row>
    <row r="160" spans="1:51" x14ac:dyDescent="0.25">
      <c r="A160" t="s">
        <v>517</v>
      </c>
      <c r="B160" t="s">
        <v>244</v>
      </c>
      <c r="C160" t="s">
        <v>444</v>
      </c>
      <c r="D160" t="s">
        <v>503</v>
      </c>
      <c r="E160" s="32">
        <v>110.12222222222222</v>
      </c>
      <c r="F160" s="32">
        <v>373.69166666666666</v>
      </c>
      <c r="G160" s="32">
        <v>9.4277777777777771</v>
      </c>
      <c r="H160" s="37">
        <v>2.5228761084970526E-2</v>
      </c>
      <c r="I160" s="32">
        <v>367.73611111111109</v>
      </c>
      <c r="J160" s="32">
        <v>9.4277777777777771</v>
      </c>
      <c r="K160" s="37">
        <v>2.5637345620727423E-2</v>
      </c>
      <c r="L160" s="32">
        <v>54.277777777777779</v>
      </c>
      <c r="M160" s="32">
        <v>7.9222222222222225</v>
      </c>
      <c r="N160" s="37">
        <v>0.14595701125895599</v>
      </c>
      <c r="O160" s="32">
        <v>48.322222222222223</v>
      </c>
      <c r="P160" s="32">
        <v>7.9222222222222225</v>
      </c>
      <c r="Q160" s="37">
        <v>0.16394573465164405</v>
      </c>
      <c r="R160" s="32">
        <v>0</v>
      </c>
      <c r="S160" s="32">
        <v>0</v>
      </c>
      <c r="T160" s="37" t="s">
        <v>648</v>
      </c>
      <c r="U160" s="32">
        <v>5.9555555555555557</v>
      </c>
      <c r="V160" s="32">
        <v>0</v>
      </c>
      <c r="W160" s="37">
        <v>0</v>
      </c>
      <c r="X160" s="32">
        <v>99.352777777777774</v>
      </c>
      <c r="Y160" s="32">
        <v>1.5055555555555555</v>
      </c>
      <c r="Z160" s="37">
        <v>1.5153633237341684E-2</v>
      </c>
      <c r="AA160" s="32">
        <v>0</v>
      </c>
      <c r="AB160" s="32">
        <v>0</v>
      </c>
      <c r="AC160" s="37" t="s">
        <v>648</v>
      </c>
      <c r="AD160" s="32">
        <v>220.0611111111111</v>
      </c>
      <c r="AE160" s="32">
        <v>0</v>
      </c>
      <c r="AF160" s="37">
        <v>0</v>
      </c>
      <c r="AG160" s="32">
        <v>0</v>
      </c>
      <c r="AH160" s="32">
        <v>0</v>
      </c>
      <c r="AI160" s="37" t="s">
        <v>648</v>
      </c>
      <c r="AJ160" s="32">
        <v>0</v>
      </c>
      <c r="AK160" s="32">
        <v>0</v>
      </c>
      <c r="AL160" s="37" t="s">
        <v>648</v>
      </c>
      <c r="AM160" t="s">
        <v>42</v>
      </c>
      <c r="AN160" s="34">
        <v>1</v>
      </c>
      <c r="AX160"/>
      <c r="AY160"/>
    </row>
    <row r="161" spans="1:51" x14ac:dyDescent="0.25">
      <c r="A161" t="s">
        <v>517</v>
      </c>
      <c r="B161" t="s">
        <v>400</v>
      </c>
      <c r="C161" t="s">
        <v>408</v>
      </c>
      <c r="D161" t="s">
        <v>503</v>
      </c>
      <c r="E161" s="32">
        <v>19.211111111111112</v>
      </c>
      <c r="F161" s="32">
        <v>131.64611111111111</v>
      </c>
      <c r="G161" s="32">
        <v>4.3638888888888889</v>
      </c>
      <c r="H161" s="37">
        <v>3.3148635018969204E-2</v>
      </c>
      <c r="I161" s="32">
        <v>117.64888888888889</v>
      </c>
      <c r="J161" s="32">
        <v>3.5222222222222221</v>
      </c>
      <c r="K161" s="37">
        <v>2.9938423180083863E-2</v>
      </c>
      <c r="L161" s="32">
        <v>37.75833333333334</v>
      </c>
      <c r="M161" s="32">
        <v>2.161111111111111</v>
      </c>
      <c r="N161" s="37">
        <v>5.7235341720002927E-2</v>
      </c>
      <c r="O161" s="32">
        <v>23.761111111111113</v>
      </c>
      <c r="P161" s="32">
        <v>1.3194444444444444</v>
      </c>
      <c r="Q161" s="37">
        <v>5.5529576806172543E-2</v>
      </c>
      <c r="R161" s="32">
        <v>13.155555555555555</v>
      </c>
      <c r="S161" s="32">
        <v>0</v>
      </c>
      <c r="T161" s="37">
        <v>0</v>
      </c>
      <c r="U161" s="32">
        <v>0.84166666666666667</v>
      </c>
      <c r="V161" s="32">
        <v>0.84166666666666667</v>
      </c>
      <c r="W161" s="37">
        <v>1</v>
      </c>
      <c r="X161" s="32">
        <v>30.629444444444445</v>
      </c>
      <c r="Y161" s="32">
        <v>1.086111111111111</v>
      </c>
      <c r="Z161" s="37">
        <v>3.5459706527850833E-2</v>
      </c>
      <c r="AA161" s="32">
        <v>0</v>
      </c>
      <c r="AB161" s="32">
        <v>0</v>
      </c>
      <c r="AC161" s="37" t="s">
        <v>648</v>
      </c>
      <c r="AD161" s="32">
        <v>63.258333333333333</v>
      </c>
      <c r="AE161" s="32">
        <v>1.1166666666666667</v>
      </c>
      <c r="AF161" s="37">
        <v>1.7652483203793968E-2</v>
      </c>
      <c r="AG161" s="32">
        <v>0</v>
      </c>
      <c r="AH161" s="32">
        <v>0</v>
      </c>
      <c r="AI161" s="37" t="s">
        <v>648</v>
      </c>
      <c r="AJ161" s="32">
        <v>0</v>
      </c>
      <c r="AK161" s="32">
        <v>0</v>
      </c>
      <c r="AL161" s="37" t="s">
        <v>648</v>
      </c>
      <c r="AM161" t="s">
        <v>198</v>
      </c>
      <c r="AN161" s="34">
        <v>1</v>
      </c>
      <c r="AX161"/>
      <c r="AY161"/>
    </row>
    <row r="162" spans="1:51" x14ac:dyDescent="0.25">
      <c r="A162" t="s">
        <v>517</v>
      </c>
      <c r="B162" t="s">
        <v>401</v>
      </c>
      <c r="C162" t="s">
        <v>459</v>
      </c>
      <c r="D162" t="s">
        <v>505</v>
      </c>
      <c r="E162" s="32">
        <v>21.866666666666667</v>
      </c>
      <c r="F162" s="32">
        <v>108.54411111111114</v>
      </c>
      <c r="G162" s="32">
        <v>31.429999999999996</v>
      </c>
      <c r="H162" s="37">
        <v>0.28955969769586754</v>
      </c>
      <c r="I162" s="32">
        <v>93.477444444444473</v>
      </c>
      <c r="J162" s="32">
        <v>27.563333333333333</v>
      </c>
      <c r="K162" s="37">
        <v>0.29486614120815824</v>
      </c>
      <c r="L162" s="32">
        <v>33.200444444444443</v>
      </c>
      <c r="M162" s="32">
        <v>8.2111111111111104</v>
      </c>
      <c r="N162" s="37">
        <v>0.24731931299447127</v>
      </c>
      <c r="O162" s="32">
        <v>18.133777777777773</v>
      </c>
      <c r="P162" s="32">
        <v>4.3444444444444441</v>
      </c>
      <c r="Q162" s="37">
        <v>0.23957746133673199</v>
      </c>
      <c r="R162" s="32">
        <v>5.8666666666666663</v>
      </c>
      <c r="S162" s="32">
        <v>0.26666666666666666</v>
      </c>
      <c r="T162" s="37">
        <v>4.5454545454545456E-2</v>
      </c>
      <c r="U162" s="32">
        <v>9.1999999999999993</v>
      </c>
      <c r="V162" s="32">
        <v>3.6</v>
      </c>
      <c r="W162" s="37">
        <v>0.39130434782608697</v>
      </c>
      <c r="X162" s="32">
        <v>22.176000000000005</v>
      </c>
      <c r="Y162" s="32">
        <v>1.35</v>
      </c>
      <c r="Z162" s="37">
        <v>6.0876623376623362E-2</v>
      </c>
      <c r="AA162" s="32">
        <v>0</v>
      </c>
      <c r="AB162" s="32">
        <v>0</v>
      </c>
      <c r="AC162" s="37" t="s">
        <v>648</v>
      </c>
      <c r="AD162" s="32">
        <v>53.16766666666669</v>
      </c>
      <c r="AE162" s="32">
        <v>21.868888888888886</v>
      </c>
      <c r="AF162" s="37">
        <v>0.41131932732717646</v>
      </c>
      <c r="AG162" s="32">
        <v>0</v>
      </c>
      <c r="AH162" s="32">
        <v>0</v>
      </c>
      <c r="AI162" s="37" t="s">
        <v>648</v>
      </c>
      <c r="AJ162" s="32">
        <v>0</v>
      </c>
      <c r="AK162" s="32">
        <v>0</v>
      </c>
      <c r="AL162" s="37" t="s">
        <v>648</v>
      </c>
      <c r="AM162" t="s">
        <v>199</v>
      </c>
      <c r="AN162" s="34">
        <v>1</v>
      </c>
      <c r="AX162"/>
      <c r="AY162"/>
    </row>
    <row r="163" spans="1:51" x14ac:dyDescent="0.25">
      <c r="A163" t="s">
        <v>517</v>
      </c>
      <c r="B163" t="s">
        <v>202</v>
      </c>
      <c r="C163" t="s">
        <v>414</v>
      </c>
      <c r="D163" t="s">
        <v>503</v>
      </c>
      <c r="E163" s="32">
        <v>175.43333333333334</v>
      </c>
      <c r="F163" s="32">
        <v>603.60922222222212</v>
      </c>
      <c r="G163" s="32">
        <v>1.3248888888888888</v>
      </c>
      <c r="H163" s="37">
        <v>2.1949447425790381E-3</v>
      </c>
      <c r="I163" s="32">
        <v>578.59522222222199</v>
      </c>
      <c r="J163" s="32">
        <v>1.3248888888888888</v>
      </c>
      <c r="K163" s="37">
        <v>2.2898372437303613E-3</v>
      </c>
      <c r="L163" s="32">
        <v>59.990777777777794</v>
      </c>
      <c r="M163" s="32">
        <v>0.80822222222222218</v>
      </c>
      <c r="N163" s="37">
        <v>1.3472441134470664E-2</v>
      </c>
      <c r="O163" s="32">
        <v>42.124111111111127</v>
      </c>
      <c r="P163" s="32">
        <v>0.80822222222222218</v>
      </c>
      <c r="Q163" s="37">
        <v>1.9186689069601196E-2</v>
      </c>
      <c r="R163" s="32">
        <v>12.622222222222222</v>
      </c>
      <c r="S163" s="32">
        <v>0</v>
      </c>
      <c r="T163" s="37">
        <v>0</v>
      </c>
      <c r="U163" s="32">
        <v>5.2444444444444445</v>
      </c>
      <c r="V163" s="32">
        <v>0</v>
      </c>
      <c r="W163" s="37">
        <v>0</v>
      </c>
      <c r="X163" s="32">
        <v>179.07255555555554</v>
      </c>
      <c r="Y163" s="32">
        <v>0.51666666666666672</v>
      </c>
      <c r="Z163" s="37">
        <v>2.8852364621913037E-3</v>
      </c>
      <c r="AA163" s="32">
        <v>7.1473333333333331</v>
      </c>
      <c r="AB163" s="32">
        <v>0</v>
      </c>
      <c r="AC163" s="37">
        <v>0</v>
      </c>
      <c r="AD163" s="32">
        <v>357.10999999999979</v>
      </c>
      <c r="AE163" s="32">
        <v>0</v>
      </c>
      <c r="AF163" s="37">
        <v>0</v>
      </c>
      <c r="AG163" s="32">
        <v>0.28855555555555557</v>
      </c>
      <c r="AH163" s="32">
        <v>0</v>
      </c>
      <c r="AI163" s="37">
        <v>0</v>
      </c>
      <c r="AJ163" s="32">
        <v>0</v>
      </c>
      <c r="AK163" s="32">
        <v>0</v>
      </c>
      <c r="AL163" s="37" t="s">
        <v>648</v>
      </c>
      <c r="AM163" t="s">
        <v>0</v>
      </c>
      <c r="AN163" s="34">
        <v>1</v>
      </c>
      <c r="AX163"/>
      <c r="AY163"/>
    </row>
    <row r="164" spans="1:51" x14ac:dyDescent="0.25">
      <c r="A164" t="s">
        <v>517</v>
      </c>
      <c r="B164" t="s">
        <v>312</v>
      </c>
      <c r="C164" t="s">
        <v>464</v>
      </c>
      <c r="D164" t="s">
        <v>507</v>
      </c>
      <c r="E164" s="32">
        <v>84.077777777777783</v>
      </c>
      <c r="F164" s="32">
        <v>310.11422222222222</v>
      </c>
      <c r="G164" s="32">
        <v>0</v>
      </c>
      <c r="H164" s="37">
        <v>0</v>
      </c>
      <c r="I164" s="32">
        <v>289.57811111111107</v>
      </c>
      <c r="J164" s="32">
        <v>0</v>
      </c>
      <c r="K164" s="37">
        <v>0</v>
      </c>
      <c r="L164" s="32">
        <v>70.570666666666668</v>
      </c>
      <c r="M164" s="32">
        <v>0</v>
      </c>
      <c r="N164" s="37">
        <v>0</v>
      </c>
      <c r="O164" s="32">
        <v>50.034555555555563</v>
      </c>
      <c r="P164" s="32">
        <v>0</v>
      </c>
      <c r="Q164" s="37">
        <v>0</v>
      </c>
      <c r="R164" s="32">
        <v>15.202777777777778</v>
      </c>
      <c r="S164" s="32">
        <v>0</v>
      </c>
      <c r="T164" s="37">
        <v>0</v>
      </c>
      <c r="U164" s="32">
        <v>5.333333333333333</v>
      </c>
      <c r="V164" s="32">
        <v>0</v>
      </c>
      <c r="W164" s="37">
        <v>0</v>
      </c>
      <c r="X164" s="32">
        <v>57.498888888888885</v>
      </c>
      <c r="Y164" s="32">
        <v>0</v>
      </c>
      <c r="Z164" s="37">
        <v>0</v>
      </c>
      <c r="AA164" s="32">
        <v>0</v>
      </c>
      <c r="AB164" s="32">
        <v>0</v>
      </c>
      <c r="AC164" s="37" t="s">
        <v>648</v>
      </c>
      <c r="AD164" s="32">
        <v>182.04466666666664</v>
      </c>
      <c r="AE164" s="32">
        <v>0</v>
      </c>
      <c r="AF164" s="37">
        <v>0</v>
      </c>
      <c r="AG164" s="32">
        <v>0</v>
      </c>
      <c r="AH164" s="32">
        <v>0</v>
      </c>
      <c r="AI164" s="37" t="s">
        <v>648</v>
      </c>
      <c r="AJ164" s="32">
        <v>0</v>
      </c>
      <c r="AK164" s="32">
        <v>0</v>
      </c>
      <c r="AL164" s="37" t="s">
        <v>648</v>
      </c>
      <c r="AM164" t="s">
        <v>110</v>
      </c>
      <c r="AN164" s="34">
        <v>1</v>
      </c>
      <c r="AX164"/>
      <c r="AY164"/>
    </row>
    <row r="165" spans="1:51" x14ac:dyDescent="0.25">
      <c r="A165" t="s">
        <v>517</v>
      </c>
      <c r="B165" t="s">
        <v>283</v>
      </c>
      <c r="C165" t="s">
        <v>441</v>
      </c>
      <c r="D165" t="s">
        <v>504</v>
      </c>
      <c r="E165" s="32">
        <v>24.522222222222222</v>
      </c>
      <c r="F165" s="32">
        <v>119.73888888888889</v>
      </c>
      <c r="G165" s="32">
        <v>1.6555555555555554</v>
      </c>
      <c r="H165" s="37">
        <v>1.3826381478216488E-2</v>
      </c>
      <c r="I165" s="32">
        <v>109.74166666666667</v>
      </c>
      <c r="J165" s="32">
        <v>1.6555555555555554</v>
      </c>
      <c r="K165" s="37">
        <v>1.5085934138253978E-2</v>
      </c>
      <c r="L165" s="32">
        <v>39.222222222222221</v>
      </c>
      <c r="M165" s="32">
        <v>1.6555555555555554</v>
      </c>
      <c r="N165" s="37">
        <v>4.2209631728045323E-2</v>
      </c>
      <c r="O165" s="32">
        <v>29.225000000000001</v>
      </c>
      <c r="P165" s="32">
        <v>1.6555555555555554</v>
      </c>
      <c r="Q165" s="37">
        <v>5.6648607546811135E-2</v>
      </c>
      <c r="R165" s="32">
        <v>4.3972222222222221</v>
      </c>
      <c r="S165" s="32">
        <v>0</v>
      </c>
      <c r="T165" s="37">
        <v>0</v>
      </c>
      <c r="U165" s="32">
        <v>5.6</v>
      </c>
      <c r="V165" s="32">
        <v>0</v>
      </c>
      <c r="W165" s="37">
        <v>0</v>
      </c>
      <c r="X165" s="32">
        <v>13.477777777777778</v>
      </c>
      <c r="Y165" s="32">
        <v>0</v>
      </c>
      <c r="Z165" s="37">
        <v>0</v>
      </c>
      <c r="AA165" s="32">
        <v>0</v>
      </c>
      <c r="AB165" s="32">
        <v>0</v>
      </c>
      <c r="AC165" s="37" t="s">
        <v>648</v>
      </c>
      <c r="AD165" s="32">
        <v>67.038888888888891</v>
      </c>
      <c r="AE165" s="32">
        <v>0</v>
      </c>
      <c r="AF165" s="37">
        <v>0</v>
      </c>
      <c r="AG165" s="32">
        <v>0</v>
      </c>
      <c r="AH165" s="32">
        <v>0</v>
      </c>
      <c r="AI165" s="37" t="s">
        <v>648</v>
      </c>
      <c r="AJ165" s="32">
        <v>0</v>
      </c>
      <c r="AK165" s="32">
        <v>0</v>
      </c>
      <c r="AL165" s="37" t="s">
        <v>648</v>
      </c>
      <c r="AM165" t="s">
        <v>81</v>
      </c>
      <c r="AN165" s="34">
        <v>1</v>
      </c>
      <c r="AX165"/>
      <c r="AY165"/>
    </row>
    <row r="166" spans="1:51" x14ac:dyDescent="0.25">
      <c r="A166" t="s">
        <v>517</v>
      </c>
      <c r="B166" t="s">
        <v>220</v>
      </c>
      <c r="C166" t="s">
        <v>427</v>
      </c>
      <c r="D166" t="s">
        <v>504</v>
      </c>
      <c r="E166" s="32">
        <v>151.01111111111112</v>
      </c>
      <c r="F166" s="32">
        <v>613.02055555555569</v>
      </c>
      <c r="G166" s="32">
        <v>0</v>
      </c>
      <c r="H166" s="37">
        <v>0</v>
      </c>
      <c r="I166" s="32">
        <v>577.19166666666683</v>
      </c>
      <c r="J166" s="32">
        <v>0</v>
      </c>
      <c r="K166" s="37">
        <v>0</v>
      </c>
      <c r="L166" s="32">
        <v>124.52222222222223</v>
      </c>
      <c r="M166" s="32">
        <v>0</v>
      </c>
      <c r="N166" s="37">
        <v>0</v>
      </c>
      <c r="O166" s="32">
        <v>88.693333333333342</v>
      </c>
      <c r="P166" s="32">
        <v>0</v>
      </c>
      <c r="Q166" s="37">
        <v>0</v>
      </c>
      <c r="R166" s="32">
        <v>30.851111111111109</v>
      </c>
      <c r="S166" s="32">
        <v>0</v>
      </c>
      <c r="T166" s="37">
        <v>0</v>
      </c>
      <c r="U166" s="32">
        <v>4.9777777777777779</v>
      </c>
      <c r="V166" s="32">
        <v>0</v>
      </c>
      <c r="W166" s="37">
        <v>0</v>
      </c>
      <c r="X166" s="32">
        <v>146.79555555555561</v>
      </c>
      <c r="Y166" s="32">
        <v>0</v>
      </c>
      <c r="Z166" s="37">
        <v>0</v>
      </c>
      <c r="AA166" s="32">
        <v>0</v>
      </c>
      <c r="AB166" s="32">
        <v>0</v>
      </c>
      <c r="AC166" s="37" t="s">
        <v>648</v>
      </c>
      <c r="AD166" s="32">
        <v>341.70277777777784</v>
      </c>
      <c r="AE166" s="32">
        <v>0</v>
      </c>
      <c r="AF166" s="37">
        <v>0</v>
      </c>
      <c r="AG166" s="32">
        <v>0</v>
      </c>
      <c r="AH166" s="32">
        <v>0</v>
      </c>
      <c r="AI166" s="37" t="s">
        <v>648</v>
      </c>
      <c r="AJ166" s="32">
        <v>0</v>
      </c>
      <c r="AK166" s="32">
        <v>0</v>
      </c>
      <c r="AL166" s="37" t="s">
        <v>648</v>
      </c>
      <c r="AM166" t="s">
        <v>18</v>
      </c>
      <c r="AN166" s="34">
        <v>1</v>
      </c>
      <c r="AX166"/>
      <c r="AY166"/>
    </row>
    <row r="167" spans="1:51" x14ac:dyDescent="0.25">
      <c r="A167" t="s">
        <v>517</v>
      </c>
      <c r="B167" t="s">
        <v>333</v>
      </c>
      <c r="C167" t="s">
        <v>481</v>
      </c>
      <c r="D167" t="s">
        <v>504</v>
      </c>
      <c r="E167" s="32">
        <v>120.96666666666667</v>
      </c>
      <c r="F167" s="32">
        <v>405.57500000000005</v>
      </c>
      <c r="G167" s="32">
        <v>0</v>
      </c>
      <c r="H167" s="37">
        <v>0</v>
      </c>
      <c r="I167" s="32">
        <v>356.45555555555552</v>
      </c>
      <c r="J167" s="32">
        <v>0</v>
      </c>
      <c r="K167" s="37">
        <v>0</v>
      </c>
      <c r="L167" s="32">
        <v>83.211111111111109</v>
      </c>
      <c r="M167" s="32">
        <v>0</v>
      </c>
      <c r="N167" s="37">
        <v>0</v>
      </c>
      <c r="O167" s="32">
        <v>34.091666666666669</v>
      </c>
      <c r="P167" s="32">
        <v>0</v>
      </c>
      <c r="Q167" s="37">
        <v>0</v>
      </c>
      <c r="R167" s="32">
        <v>44.44166666666667</v>
      </c>
      <c r="S167" s="32">
        <v>0</v>
      </c>
      <c r="T167" s="37">
        <v>0</v>
      </c>
      <c r="U167" s="32">
        <v>4.677777777777778</v>
      </c>
      <c r="V167" s="32">
        <v>0</v>
      </c>
      <c r="W167" s="37">
        <v>0</v>
      </c>
      <c r="X167" s="32">
        <v>97.261111111111106</v>
      </c>
      <c r="Y167" s="32">
        <v>0</v>
      </c>
      <c r="Z167" s="37">
        <v>0</v>
      </c>
      <c r="AA167" s="32">
        <v>0</v>
      </c>
      <c r="AB167" s="32">
        <v>0</v>
      </c>
      <c r="AC167" s="37" t="s">
        <v>648</v>
      </c>
      <c r="AD167" s="32">
        <v>225.10277777777779</v>
      </c>
      <c r="AE167" s="32">
        <v>0</v>
      </c>
      <c r="AF167" s="37">
        <v>0</v>
      </c>
      <c r="AG167" s="32">
        <v>0</v>
      </c>
      <c r="AH167" s="32">
        <v>0</v>
      </c>
      <c r="AI167" s="37" t="s">
        <v>648</v>
      </c>
      <c r="AJ167" s="32">
        <v>0</v>
      </c>
      <c r="AK167" s="32">
        <v>0</v>
      </c>
      <c r="AL167" s="37" t="s">
        <v>648</v>
      </c>
      <c r="AM167" t="s">
        <v>131</v>
      </c>
      <c r="AN167" s="34">
        <v>1</v>
      </c>
      <c r="AX167"/>
      <c r="AY167"/>
    </row>
    <row r="168" spans="1:51" x14ac:dyDescent="0.25">
      <c r="A168" t="s">
        <v>517</v>
      </c>
      <c r="B168" t="s">
        <v>388</v>
      </c>
      <c r="C168" t="s">
        <v>490</v>
      </c>
      <c r="D168" t="s">
        <v>504</v>
      </c>
      <c r="E168" s="32">
        <v>147.98888888888888</v>
      </c>
      <c r="F168" s="32">
        <v>430.95166666666665</v>
      </c>
      <c r="G168" s="32">
        <v>91.529444444444437</v>
      </c>
      <c r="H168" s="37">
        <v>0.21238911814034314</v>
      </c>
      <c r="I168" s="32">
        <v>378.74611111111108</v>
      </c>
      <c r="J168" s="32">
        <v>91.529444444444437</v>
      </c>
      <c r="K168" s="37">
        <v>0.24166438085906272</v>
      </c>
      <c r="L168" s="32">
        <v>56.822222222222223</v>
      </c>
      <c r="M168" s="32">
        <v>8.8888888888888892E-2</v>
      </c>
      <c r="N168" s="37">
        <v>1.5643332029722332E-3</v>
      </c>
      <c r="O168" s="32">
        <v>4.6166666666666663</v>
      </c>
      <c r="P168" s="32">
        <v>8.8888888888888892E-2</v>
      </c>
      <c r="Q168" s="37">
        <v>1.9253910950661857E-2</v>
      </c>
      <c r="R168" s="32">
        <v>47.238888888888887</v>
      </c>
      <c r="S168" s="32">
        <v>0</v>
      </c>
      <c r="T168" s="37">
        <v>0</v>
      </c>
      <c r="U168" s="32">
        <v>4.9666666666666668</v>
      </c>
      <c r="V168" s="32">
        <v>0</v>
      </c>
      <c r="W168" s="37">
        <v>0</v>
      </c>
      <c r="X168" s="32">
        <v>115.71388888888889</v>
      </c>
      <c r="Y168" s="32">
        <v>19.261111111111113</v>
      </c>
      <c r="Z168" s="37">
        <v>0.16645461747125334</v>
      </c>
      <c r="AA168" s="32">
        <v>0</v>
      </c>
      <c r="AB168" s="32">
        <v>0</v>
      </c>
      <c r="AC168" s="37" t="s">
        <v>648</v>
      </c>
      <c r="AD168" s="32">
        <v>258.41555555555556</v>
      </c>
      <c r="AE168" s="32">
        <v>72.179444444444442</v>
      </c>
      <c r="AF168" s="37">
        <v>0.27931540068967298</v>
      </c>
      <c r="AG168" s="32">
        <v>0</v>
      </c>
      <c r="AH168" s="32">
        <v>0</v>
      </c>
      <c r="AI168" s="37" t="s">
        <v>648</v>
      </c>
      <c r="AJ168" s="32">
        <v>0</v>
      </c>
      <c r="AK168" s="32">
        <v>0</v>
      </c>
      <c r="AL168" s="37" t="s">
        <v>648</v>
      </c>
      <c r="AM168" t="s">
        <v>186</v>
      </c>
      <c r="AN168" s="34">
        <v>1</v>
      </c>
      <c r="AX168"/>
      <c r="AY168"/>
    </row>
    <row r="169" spans="1:51" x14ac:dyDescent="0.25">
      <c r="A169" t="s">
        <v>517</v>
      </c>
      <c r="B169" t="s">
        <v>377</v>
      </c>
      <c r="C169" t="s">
        <v>427</v>
      </c>
      <c r="D169" t="s">
        <v>504</v>
      </c>
      <c r="E169" s="32">
        <v>60.81111111111111</v>
      </c>
      <c r="F169" s="32">
        <v>220.25</v>
      </c>
      <c r="G169" s="32">
        <v>3.9342222222222221</v>
      </c>
      <c r="H169" s="37">
        <v>1.7862529953335857E-2</v>
      </c>
      <c r="I169" s="32">
        <v>204.08144444444446</v>
      </c>
      <c r="J169" s="32">
        <v>3.8364444444444441</v>
      </c>
      <c r="K169" s="37">
        <v>1.8798595114259936E-2</v>
      </c>
      <c r="L169" s="32">
        <v>49.233333333333334</v>
      </c>
      <c r="M169" s="32">
        <v>9.7777777777777783E-2</v>
      </c>
      <c r="N169" s="37">
        <v>1.9860076732114646E-3</v>
      </c>
      <c r="O169" s="32">
        <v>34.228666666666669</v>
      </c>
      <c r="P169" s="32">
        <v>0</v>
      </c>
      <c r="Q169" s="37">
        <v>0</v>
      </c>
      <c r="R169" s="32">
        <v>10.018000000000001</v>
      </c>
      <c r="S169" s="32">
        <v>0</v>
      </c>
      <c r="T169" s="37">
        <v>0</v>
      </c>
      <c r="U169" s="32">
        <v>4.9866666666666664</v>
      </c>
      <c r="V169" s="32">
        <v>9.7777777777777783E-2</v>
      </c>
      <c r="W169" s="37">
        <v>1.9607843137254905E-2</v>
      </c>
      <c r="X169" s="32">
        <v>50.241888888888873</v>
      </c>
      <c r="Y169" s="32">
        <v>2.0634444444444444</v>
      </c>
      <c r="Z169" s="37">
        <v>4.1070200386131989E-2</v>
      </c>
      <c r="AA169" s="32">
        <v>1.163888888888889</v>
      </c>
      <c r="AB169" s="32">
        <v>0</v>
      </c>
      <c r="AC169" s="37">
        <v>0</v>
      </c>
      <c r="AD169" s="32">
        <v>119.49422222222223</v>
      </c>
      <c r="AE169" s="32">
        <v>1.7729999999999999</v>
      </c>
      <c r="AF169" s="37">
        <v>1.4837537472755537E-2</v>
      </c>
      <c r="AG169" s="32">
        <v>0.11666666666666667</v>
      </c>
      <c r="AH169" s="32">
        <v>0</v>
      </c>
      <c r="AI169" s="37">
        <v>0</v>
      </c>
      <c r="AJ169" s="32">
        <v>0</v>
      </c>
      <c r="AK169" s="32">
        <v>0</v>
      </c>
      <c r="AL169" s="37" t="s">
        <v>648</v>
      </c>
      <c r="AM169" t="s">
        <v>175</v>
      </c>
      <c r="AN169" s="34">
        <v>1</v>
      </c>
      <c r="AX169"/>
      <c r="AY169"/>
    </row>
    <row r="170" spans="1:51" x14ac:dyDescent="0.25">
      <c r="A170" t="s">
        <v>517</v>
      </c>
      <c r="B170" t="s">
        <v>223</v>
      </c>
      <c r="C170" t="s">
        <v>431</v>
      </c>
      <c r="D170" t="s">
        <v>509</v>
      </c>
      <c r="E170" s="32">
        <v>71.7</v>
      </c>
      <c r="F170" s="32">
        <v>228.88888888888891</v>
      </c>
      <c r="G170" s="32">
        <v>5.6472222222222221</v>
      </c>
      <c r="H170" s="37">
        <v>2.4672330097087376E-2</v>
      </c>
      <c r="I170" s="32">
        <v>219.37777777777779</v>
      </c>
      <c r="J170" s="32">
        <v>5.6472222222222221</v>
      </c>
      <c r="K170" s="37">
        <v>2.5741997568881684E-2</v>
      </c>
      <c r="L170" s="32">
        <v>39.49722222222222</v>
      </c>
      <c r="M170" s="32">
        <v>3.15</v>
      </c>
      <c r="N170" s="37">
        <v>7.9752443913074053E-2</v>
      </c>
      <c r="O170" s="32">
        <v>29.986111111111111</v>
      </c>
      <c r="P170" s="32">
        <v>3.15</v>
      </c>
      <c r="Q170" s="37">
        <v>0.10504863362667902</v>
      </c>
      <c r="R170" s="32">
        <v>0</v>
      </c>
      <c r="S170" s="32">
        <v>0</v>
      </c>
      <c r="T170" s="37" t="s">
        <v>648</v>
      </c>
      <c r="U170" s="32">
        <v>9.5111111111111111</v>
      </c>
      <c r="V170" s="32">
        <v>0</v>
      </c>
      <c r="W170" s="37">
        <v>0</v>
      </c>
      <c r="X170" s="32">
        <v>57.788888888888891</v>
      </c>
      <c r="Y170" s="32">
        <v>2.4972222222222222</v>
      </c>
      <c r="Z170" s="37">
        <v>4.3212843683906939E-2</v>
      </c>
      <c r="AA170" s="32">
        <v>0</v>
      </c>
      <c r="AB170" s="32">
        <v>0</v>
      </c>
      <c r="AC170" s="37" t="s">
        <v>648</v>
      </c>
      <c r="AD170" s="32">
        <v>131.60277777777779</v>
      </c>
      <c r="AE170" s="32">
        <v>0</v>
      </c>
      <c r="AF170" s="37">
        <v>0</v>
      </c>
      <c r="AG170" s="32">
        <v>0</v>
      </c>
      <c r="AH170" s="32">
        <v>0</v>
      </c>
      <c r="AI170" s="37" t="s">
        <v>648</v>
      </c>
      <c r="AJ170" s="32">
        <v>0</v>
      </c>
      <c r="AK170" s="32">
        <v>0</v>
      </c>
      <c r="AL170" s="37" t="s">
        <v>648</v>
      </c>
      <c r="AM170" t="s">
        <v>21</v>
      </c>
      <c r="AN170" s="34">
        <v>1</v>
      </c>
      <c r="AX170"/>
      <c r="AY170"/>
    </row>
    <row r="171" spans="1:51" x14ac:dyDescent="0.25">
      <c r="A171" t="s">
        <v>517</v>
      </c>
      <c r="B171" t="s">
        <v>278</v>
      </c>
      <c r="C171" t="s">
        <v>434</v>
      </c>
      <c r="D171" t="s">
        <v>504</v>
      </c>
      <c r="E171" s="32">
        <v>115.22222222222223</v>
      </c>
      <c r="F171" s="32">
        <v>354.82344444444442</v>
      </c>
      <c r="G171" s="32">
        <v>34.094444444444441</v>
      </c>
      <c r="H171" s="37">
        <v>9.6088477180043527E-2</v>
      </c>
      <c r="I171" s="32">
        <v>303.16233333333332</v>
      </c>
      <c r="J171" s="32">
        <v>33.166666666666671</v>
      </c>
      <c r="K171" s="37">
        <v>0.10940233340333619</v>
      </c>
      <c r="L171" s="32">
        <v>52.183333333333337</v>
      </c>
      <c r="M171" s="32">
        <v>1.1166666666666667</v>
      </c>
      <c r="N171" s="37">
        <v>2.1398914084956883E-2</v>
      </c>
      <c r="O171" s="32">
        <v>0.52222222222222225</v>
      </c>
      <c r="P171" s="32">
        <v>0.18888888888888888</v>
      </c>
      <c r="Q171" s="37">
        <v>0.36170212765957444</v>
      </c>
      <c r="R171" s="32">
        <v>46.172222222222224</v>
      </c>
      <c r="S171" s="32">
        <v>0.92777777777777781</v>
      </c>
      <c r="T171" s="37">
        <v>2.0093851522079171E-2</v>
      </c>
      <c r="U171" s="32">
        <v>5.4888888888888889</v>
      </c>
      <c r="V171" s="32">
        <v>0</v>
      </c>
      <c r="W171" s="37">
        <v>0</v>
      </c>
      <c r="X171" s="32">
        <v>87.228888888888889</v>
      </c>
      <c r="Y171" s="32">
        <v>31.058333333333334</v>
      </c>
      <c r="Z171" s="37">
        <v>0.35605558810791532</v>
      </c>
      <c r="AA171" s="32">
        <v>0</v>
      </c>
      <c r="AB171" s="32">
        <v>0</v>
      </c>
      <c r="AC171" s="37" t="s">
        <v>648</v>
      </c>
      <c r="AD171" s="32">
        <v>215.41122222222219</v>
      </c>
      <c r="AE171" s="32">
        <v>1.9194444444444445</v>
      </c>
      <c r="AF171" s="37">
        <v>8.9106056065375756E-3</v>
      </c>
      <c r="AG171" s="32">
        <v>0</v>
      </c>
      <c r="AH171" s="32">
        <v>0</v>
      </c>
      <c r="AI171" s="37" t="s">
        <v>648</v>
      </c>
      <c r="AJ171" s="32">
        <v>0</v>
      </c>
      <c r="AK171" s="32">
        <v>0</v>
      </c>
      <c r="AL171" s="37" t="s">
        <v>648</v>
      </c>
      <c r="AM171" t="s">
        <v>76</v>
      </c>
      <c r="AN171" s="34">
        <v>1</v>
      </c>
      <c r="AX171"/>
      <c r="AY171"/>
    </row>
    <row r="172" spans="1:51" x14ac:dyDescent="0.25">
      <c r="A172" t="s">
        <v>517</v>
      </c>
      <c r="B172" t="s">
        <v>396</v>
      </c>
      <c r="C172" t="s">
        <v>485</v>
      </c>
      <c r="D172" t="s">
        <v>504</v>
      </c>
      <c r="E172" s="32">
        <v>46.011111111111113</v>
      </c>
      <c r="F172" s="32">
        <v>166.83077777777777</v>
      </c>
      <c r="G172" s="32">
        <v>6.2555555555555555</v>
      </c>
      <c r="H172" s="37">
        <v>3.7496411866448837E-2</v>
      </c>
      <c r="I172" s="32">
        <v>136.05855555555556</v>
      </c>
      <c r="J172" s="32">
        <v>3.6861111111111109</v>
      </c>
      <c r="K172" s="37">
        <v>2.7092093518558593E-2</v>
      </c>
      <c r="L172" s="32">
        <v>41.12222222222222</v>
      </c>
      <c r="M172" s="32">
        <v>4.5861111111111112</v>
      </c>
      <c r="N172" s="37">
        <v>0.11152391245609296</v>
      </c>
      <c r="O172" s="32">
        <v>10.35</v>
      </c>
      <c r="P172" s="32">
        <v>2.0166666666666666</v>
      </c>
      <c r="Q172" s="37">
        <v>0.19484702093397746</v>
      </c>
      <c r="R172" s="32">
        <v>26.363888888888887</v>
      </c>
      <c r="S172" s="32">
        <v>2.5694444444444446</v>
      </c>
      <c r="T172" s="37">
        <v>9.7460752291644734E-2</v>
      </c>
      <c r="U172" s="32">
        <v>4.4083333333333332</v>
      </c>
      <c r="V172" s="32">
        <v>0</v>
      </c>
      <c r="W172" s="37">
        <v>0</v>
      </c>
      <c r="X172" s="32">
        <v>35.408333333333331</v>
      </c>
      <c r="Y172" s="32">
        <v>0.72499999999999998</v>
      </c>
      <c r="Z172" s="37">
        <v>2.0475405977877149E-2</v>
      </c>
      <c r="AA172" s="32">
        <v>0</v>
      </c>
      <c r="AB172" s="32">
        <v>0</v>
      </c>
      <c r="AC172" s="37" t="s">
        <v>648</v>
      </c>
      <c r="AD172" s="32">
        <v>88.866888888888894</v>
      </c>
      <c r="AE172" s="32">
        <v>0.94444444444444442</v>
      </c>
      <c r="AF172" s="37">
        <v>1.0627630338508781E-2</v>
      </c>
      <c r="AG172" s="32">
        <v>1.4333333333333333</v>
      </c>
      <c r="AH172" s="32">
        <v>0</v>
      </c>
      <c r="AI172" s="37">
        <v>0</v>
      </c>
      <c r="AJ172" s="32">
        <v>0</v>
      </c>
      <c r="AK172" s="32">
        <v>0</v>
      </c>
      <c r="AL172" s="37" t="s">
        <v>648</v>
      </c>
      <c r="AM172" t="s">
        <v>194</v>
      </c>
      <c r="AN172" s="34">
        <v>1</v>
      </c>
      <c r="AX172"/>
      <c r="AY172"/>
    </row>
    <row r="173" spans="1:51" x14ac:dyDescent="0.25">
      <c r="A173" t="s">
        <v>517</v>
      </c>
      <c r="B173" t="s">
        <v>271</v>
      </c>
      <c r="C173" t="s">
        <v>462</v>
      </c>
      <c r="D173" t="s">
        <v>504</v>
      </c>
      <c r="E173" s="32">
        <v>81.322222222222223</v>
      </c>
      <c r="F173" s="32">
        <v>298.18833333333333</v>
      </c>
      <c r="G173" s="32">
        <v>65.521222222222221</v>
      </c>
      <c r="H173" s="37">
        <v>0.21973100519992025</v>
      </c>
      <c r="I173" s="32">
        <v>241.4327777777778</v>
      </c>
      <c r="J173" s="32">
        <v>57.649000000000001</v>
      </c>
      <c r="K173" s="37">
        <v>0.23877868005587014</v>
      </c>
      <c r="L173" s="32">
        <v>57.5</v>
      </c>
      <c r="M173" s="32">
        <v>7.8722222222222218</v>
      </c>
      <c r="N173" s="37">
        <v>0.13690821256038646</v>
      </c>
      <c r="O173" s="32">
        <v>0.74444444444444446</v>
      </c>
      <c r="P173" s="32">
        <v>0</v>
      </c>
      <c r="Q173" s="37">
        <v>0</v>
      </c>
      <c r="R173" s="32">
        <v>46.294444444444444</v>
      </c>
      <c r="S173" s="32">
        <v>7.8722222222222218</v>
      </c>
      <c r="T173" s="37">
        <v>0.17004680187207488</v>
      </c>
      <c r="U173" s="32">
        <v>10.46111111111111</v>
      </c>
      <c r="V173" s="32">
        <v>0</v>
      </c>
      <c r="W173" s="37">
        <v>0</v>
      </c>
      <c r="X173" s="32">
        <v>79.311333333333337</v>
      </c>
      <c r="Y173" s="32">
        <v>8.219444444444445</v>
      </c>
      <c r="Z173" s="37">
        <v>0.10363518174507777</v>
      </c>
      <c r="AA173" s="32">
        <v>0</v>
      </c>
      <c r="AB173" s="32">
        <v>0</v>
      </c>
      <c r="AC173" s="37" t="s">
        <v>648</v>
      </c>
      <c r="AD173" s="32">
        <v>161.37700000000001</v>
      </c>
      <c r="AE173" s="32">
        <v>49.429555555555552</v>
      </c>
      <c r="AF173" s="37">
        <v>0.30629863955554726</v>
      </c>
      <c r="AG173" s="32">
        <v>0</v>
      </c>
      <c r="AH173" s="32">
        <v>0</v>
      </c>
      <c r="AI173" s="37" t="s">
        <v>648</v>
      </c>
      <c r="AJ173" s="32">
        <v>0</v>
      </c>
      <c r="AK173" s="32">
        <v>0</v>
      </c>
      <c r="AL173" s="37" t="s">
        <v>648</v>
      </c>
      <c r="AM173" t="s">
        <v>69</v>
      </c>
      <c r="AN173" s="34">
        <v>1</v>
      </c>
      <c r="AX173"/>
      <c r="AY173"/>
    </row>
    <row r="174" spans="1:51" x14ac:dyDescent="0.25">
      <c r="A174" t="s">
        <v>517</v>
      </c>
      <c r="B174" t="s">
        <v>306</v>
      </c>
      <c r="C174" t="s">
        <v>415</v>
      </c>
      <c r="D174" t="s">
        <v>504</v>
      </c>
      <c r="E174" s="32">
        <v>115.06666666666666</v>
      </c>
      <c r="F174" s="32">
        <v>344.375</v>
      </c>
      <c r="G174" s="32">
        <v>7.4027777777777777</v>
      </c>
      <c r="H174" s="37">
        <v>2.1496269409155073E-2</v>
      </c>
      <c r="I174" s="32">
        <v>292.28055555555557</v>
      </c>
      <c r="J174" s="32">
        <v>3.6833333333333331</v>
      </c>
      <c r="K174" s="37">
        <v>1.2602047119871507E-2</v>
      </c>
      <c r="L174" s="32">
        <v>72.052777777777777</v>
      </c>
      <c r="M174" s="32">
        <v>3.9805555555555556</v>
      </c>
      <c r="N174" s="37">
        <v>5.5244997879640698E-2</v>
      </c>
      <c r="O174" s="32">
        <v>19.958333333333332</v>
      </c>
      <c r="P174" s="32">
        <v>0.26111111111111113</v>
      </c>
      <c r="Q174" s="37">
        <v>1.3082811412665277E-2</v>
      </c>
      <c r="R174" s="32">
        <v>46.405555555555559</v>
      </c>
      <c r="S174" s="32">
        <v>3.7194444444444446</v>
      </c>
      <c r="T174" s="37">
        <v>8.0150844008140779E-2</v>
      </c>
      <c r="U174" s="32">
        <v>5.6888888888888891</v>
      </c>
      <c r="V174" s="32">
        <v>0</v>
      </c>
      <c r="W174" s="37">
        <v>0</v>
      </c>
      <c r="X174" s="32">
        <v>63.361111111111114</v>
      </c>
      <c r="Y174" s="32">
        <v>3.4222222222222221</v>
      </c>
      <c r="Z174" s="37">
        <v>5.4011398509425684E-2</v>
      </c>
      <c r="AA174" s="32">
        <v>0</v>
      </c>
      <c r="AB174" s="32">
        <v>0</v>
      </c>
      <c r="AC174" s="37" t="s">
        <v>648</v>
      </c>
      <c r="AD174" s="32">
        <v>208.96111111111111</v>
      </c>
      <c r="AE174" s="32">
        <v>0</v>
      </c>
      <c r="AF174" s="37">
        <v>0</v>
      </c>
      <c r="AG174" s="32">
        <v>0</v>
      </c>
      <c r="AH174" s="32">
        <v>0</v>
      </c>
      <c r="AI174" s="37" t="s">
        <v>648</v>
      </c>
      <c r="AJ174" s="32">
        <v>0</v>
      </c>
      <c r="AK174" s="32">
        <v>0</v>
      </c>
      <c r="AL174" s="37" t="s">
        <v>648</v>
      </c>
      <c r="AM174" t="s">
        <v>104</v>
      </c>
      <c r="AN174" s="34">
        <v>1</v>
      </c>
      <c r="AX174"/>
      <c r="AY174"/>
    </row>
    <row r="175" spans="1:51" x14ac:dyDescent="0.25">
      <c r="A175" t="s">
        <v>517</v>
      </c>
      <c r="B175" t="s">
        <v>280</v>
      </c>
      <c r="C175" t="s">
        <v>407</v>
      </c>
      <c r="D175" t="s">
        <v>504</v>
      </c>
      <c r="E175" s="32">
        <v>118.6</v>
      </c>
      <c r="F175" s="32">
        <v>346.77699999999999</v>
      </c>
      <c r="G175" s="32">
        <v>10.630555555555556</v>
      </c>
      <c r="H175" s="37">
        <v>3.0655307461439359E-2</v>
      </c>
      <c r="I175" s="32">
        <v>298.82144444444441</v>
      </c>
      <c r="J175" s="32">
        <v>5.427777777777778</v>
      </c>
      <c r="K175" s="37">
        <v>1.8163950006562821E-2</v>
      </c>
      <c r="L175" s="32">
        <v>54.81111111111111</v>
      </c>
      <c r="M175" s="32">
        <v>5.2027777777777775</v>
      </c>
      <c r="N175" s="37">
        <v>9.4921954186093657E-2</v>
      </c>
      <c r="O175" s="32">
        <v>6.8555555555555552</v>
      </c>
      <c r="P175" s="32">
        <v>0</v>
      </c>
      <c r="Q175" s="37">
        <v>0</v>
      </c>
      <c r="R175" s="32">
        <v>45.333333333333336</v>
      </c>
      <c r="S175" s="32">
        <v>5.2027777777777775</v>
      </c>
      <c r="T175" s="37">
        <v>0.11476715686274509</v>
      </c>
      <c r="U175" s="32">
        <v>2.6222222222222222</v>
      </c>
      <c r="V175" s="32">
        <v>0</v>
      </c>
      <c r="W175" s="37">
        <v>0</v>
      </c>
      <c r="X175" s="32">
        <v>90.158333333333331</v>
      </c>
      <c r="Y175" s="32">
        <v>0</v>
      </c>
      <c r="Z175" s="37">
        <v>0</v>
      </c>
      <c r="AA175" s="32">
        <v>0</v>
      </c>
      <c r="AB175" s="32">
        <v>0</v>
      </c>
      <c r="AC175" s="37" t="s">
        <v>648</v>
      </c>
      <c r="AD175" s="32">
        <v>201.80755555555555</v>
      </c>
      <c r="AE175" s="32">
        <v>5.427777777777778</v>
      </c>
      <c r="AF175" s="37">
        <v>2.6895810530164051E-2</v>
      </c>
      <c r="AG175" s="32">
        <v>0</v>
      </c>
      <c r="AH175" s="32">
        <v>0</v>
      </c>
      <c r="AI175" s="37" t="s">
        <v>648</v>
      </c>
      <c r="AJ175" s="32">
        <v>0</v>
      </c>
      <c r="AK175" s="32">
        <v>0</v>
      </c>
      <c r="AL175" s="37" t="s">
        <v>648</v>
      </c>
      <c r="AM175" t="s">
        <v>78</v>
      </c>
      <c r="AN175" s="34">
        <v>1</v>
      </c>
      <c r="AX175"/>
      <c r="AY175"/>
    </row>
    <row r="176" spans="1:51" x14ac:dyDescent="0.25">
      <c r="A176" t="s">
        <v>517</v>
      </c>
      <c r="B176" t="s">
        <v>393</v>
      </c>
      <c r="C176" t="s">
        <v>501</v>
      </c>
      <c r="D176" t="s">
        <v>506</v>
      </c>
      <c r="E176" s="32">
        <v>35.68888888888889</v>
      </c>
      <c r="F176" s="32">
        <v>98.273777777777752</v>
      </c>
      <c r="G176" s="32">
        <v>25.193222222222218</v>
      </c>
      <c r="H176" s="37">
        <v>0.25635752274824075</v>
      </c>
      <c r="I176" s="32">
        <v>89.051555555555538</v>
      </c>
      <c r="J176" s="32">
        <v>25.193222222222218</v>
      </c>
      <c r="K176" s="37">
        <v>0.28290603196151043</v>
      </c>
      <c r="L176" s="32">
        <v>28.191666666666666</v>
      </c>
      <c r="M176" s="32">
        <v>0.64444444444444449</v>
      </c>
      <c r="N176" s="37">
        <v>2.2859395014287125E-2</v>
      </c>
      <c r="O176" s="32">
        <v>18.969444444444445</v>
      </c>
      <c r="P176" s="32">
        <v>0.64444444444444449</v>
      </c>
      <c r="Q176" s="37">
        <v>3.3972763215697761E-2</v>
      </c>
      <c r="R176" s="32">
        <v>4.333333333333333</v>
      </c>
      <c r="S176" s="32">
        <v>0</v>
      </c>
      <c r="T176" s="37">
        <v>0</v>
      </c>
      <c r="U176" s="32">
        <v>4.8888888888888893</v>
      </c>
      <c r="V176" s="32">
        <v>0</v>
      </c>
      <c r="W176" s="37">
        <v>0</v>
      </c>
      <c r="X176" s="32">
        <v>11.325111111111111</v>
      </c>
      <c r="Y176" s="32">
        <v>8.8999999999999996E-2</v>
      </c>
      <c r="Z176" s="37">
        <v>7.8586425445911733E-3</v>
      </c>
      <c r="AA176" s="32">
        <v>0</v>
      </c>
      <c r="AB176" s="32">
        <v>0</v>
      </c>
      <c r="AC176" s="37" t="s">
        <v>648</v>
      </c>
      <c r="AD176" s="32">
        <v>58.756999999999984</v>
      </c>
      <c r="AE176" s="32">
        <v>24.459777777777774</v>
      </c>
      <c r="AF176" s="37">
        <v>0.41628704286770563</v>
      </c>
      <c r="AG176" s="32">
        <v>0</v>
      </c>
      <c r="AH176" s="32">
        <v>0</v>
      </c>
      <c r="AI176" s="37" t="s">
        <v>648</v>
      </c>
      <c r="AJ176" s="32">
        <v>0</v>
      </c>
      <c r="AK176" s="32">
        <v>0</v>
      </c>
      <c r="AL176" s="37" t="s">
        <v>648</v>
      </c>
      <c r="AM176" t="s">
        <v>191</v>
      </c>
      <c r="AN176" s="34">
        <v>1</v>
      </c>
      <c r="AX176"/>
      <c r="AY176"/>
    </row>
    <row r="177" spans="1:51" x14ac:dyDescent="0.25">
      <c r="A177" t="s">
        <v>517</v>
      </c>
      <c r="B177" t="s">
        <v>322</v>
      </c>
      <c r="C177" t="s">
        <v>431</v>
      </c>
      <c r="D177" t="s">
        <v>509</v>
      </c>
      <c r="E177" s="32">
        <v>142.01111111111112</v>
      </c>
      <c r="F177" s="32">
        <v>306.73611111111109</v>
      </c>
      <c r="G177" s="32">
        <v>0</v>
      </c>
      <c r="H177" s="37">
        <v>0</v>
      </c>
      <c r="I177" s="32">
        <v>253.76666666666665</v>
      </c>
      <c r="J177" s="32">
        <v>0</v>
      </c>
      <c r="K177" s="37">
        <v>0</v>
      </c>
      <c r="L177" s="32">
        <v>60.602777777777774</v>
      </c>
      <c r="M177" s="32">
        <v>0</v>
      </c>
      <c r="N177" s="37">
        <v>0</v>
      </c>
      <c r="O177" s="32">
        <v>7.6333333333333337</v>
      </c>
      <c r="P177" s="32">
        <v>0</v>
      </c>
      <c r="Q177" s="37">
        <v>0</v>
      </c>
      <c r="R177" s="32">
        <v>47.919444444444444</v>
      </c>
      <c r="S177" s="32">
        <v>0</v>
      </c>
      <c r="T177" s="37">
        <v>0</v>
      </c>
      <c r="U177" s="32">
        <v>5.05</v>
      </c>
      <c r="V177" s="32">
        <v>0</v>
      </c>
      <c r="W177" s="37">
        <v>0</v>
      </c>
      <c r="X177" s="32">
        <v>73.269444444444446</v>
      </c>
      <c r="Y177" s="32">
        <v>0</v>
      </c>
      <c r="Z177" s="37">
        <v>0</v>
      </c>
      <c r="AA177" s="32">
        <v>0</v>
      </c>
      <c r="AB177" s="32">
        <v>0</v>
      </c>
      <c r="AC177" s="37" t="s">
        <v>648</v>
      </c>
      <c r="AD177" s="32">
        <v>172.86388888888888</v>
      </c>
      <c r="AE177" s="32">
        <v>0</v>
      </c>
      <c r="AF177" s="37">
        <v>0</v>
      </c>
      <c r="AG177" s="32">
        <v>0</v>
      </c>
      <c r="AH177" s="32">
        <v>0</v>
      </c>
      <c r="AI177" s="37" t="s">
        <v>648</v>
      </c>
      <c r="AJ177" s="32">
        <v>0</v>
      </c>
      <c r="AK177" s="32">
        <v>0</v>
      </c>
      <c r="AL177" s="37" t="s">
        <v>648</v>
      </c>
      <c r="AM177" t="s">
        <v>120</v>
      </c>
      <c r="AN177" s="34">
        <v>1</v>
      </c>
      <c r="AX177"/>
      <c r="AY177"/>
    </row>
    <row r="178" spans="1:51" x14ac:dyDescent="0.25">
      <c r="A178" t="s">
        <v>517</v>
      </c>
      <c r="B178" t="s">
        <v>391</v>
      </c>
      <c r="C178" t="s">
        <v>499</v>
      </c>
      <c r="D178" t="s">
        <v>507</v>
      </c>
      <c r="E178" s="32">
        <v>75.87777777777778</v>
      </c>
      <c r="F178" s="32">
        <v>282.95522222222223</v>
      </c>
      <c r="G178" s="32">
        <v>34.277777777777779</v>
      </c>
      <c r="H178" s="37">
        <v>0.12114205742015717</v>
      </c>
      <c r="I178" s="32">
        <v>244.90522222222222</v>
      </c>
      <c r="J178" s="32">
        <v>34.277777777777779</v>
      </c>
      <c r="K178" s="37">
        <v>0.13996344163978175</v>
      </c>
      <c r="L178" s="32">
        <v>45.258333333333333</v>
      </c>
      <c r="M178" s="32">
        <v>0</v>
      </c>
      <c r="N178" s="37">
        <v>0</v>
      </c>
      <c r="O178" s="32">
        <v>12.811111111111112</v>
      </c>
      <c r="P178" s="32">
        <v>0</v>
      </c>
      <c r="Q178" s="37">
        <v>0</v>
      </c>
      <c r="R178" s="32">
        <v>27.197222222222223</v>
      </c>
      <c r="S178" s="32">
        <v>0</v>
      </c>
      <c r="T178" s="37">
        <v>0</v>
      </c>
      <c r="U178" s="32">
        <v>5.25</v>
      </c>
      <c r="V178" s="32">
        <v>0</v>
      </c>
      <c r="W178" s="37">
        <v>0</v>
      </c>
      <c r="X178" s="32">
        <v>68.929111111111112</v>
      </c>
      <c r="Y178" s="32">
        <v>10.627777777777778</v>
      </c>
      <c r="Z178" s="37">
        <v>0.15418416988790418</v>
      </c>
      <c r="AA178" s="32">
        <v>5.6027777777777779</v>
      </c>
      <c r="AB178" s="32">
        <v>0</v>
      </c>
      <c r="AC178" s="37">
        <v>0</v>
      </c>
      <c r="AD178" s="32">
        <v>163.16499999999999</v>
      </c>
      <c r="AE178" s="32">
        <v>23.65</v>
      </c>
      <c r="AF178" s="37">
        <v>0.14494530076916004</v>
      </c>
      <c r="AG178" s="32">
        <v>0</v>
      </c>
      <c r="AH178" s="32">
        <v>0</v>
      </c>
      <c r="AI178" s="37" t="s">
        <v>648</v>
      </c>
      <c r="AJ178" s="32">
        <v>0</v>
      </c>
      <c r="AK178" s="32">
        <v>0</v>
      </c>
      <c r="AL178" s="37" t="s">
        <v>648</v>
      </c>
      <c r="AM178" t="s">
        <v>189</v>
      </c>
      <c r="AN178" s="34">
        <v>1</v>
      </c>
      <c r="AX178"/>
      <c r="AY178"/>
    </row>
    <row r="179" spans="1:51" x14ac:dyDescent="0.25">
      <c r="A179" t="s">
        <v>517</v>
      </c>
      <c r="B179" t="s">
        <v>324</v>
      </c>
      <c r="C179" t="s">
        <v>406</v>
      </c>
      <c r="D179" t="s">
        <v>510</v>
      </c>
      <c r="E179" s="32">
        <v>101.42222222222222</v>
      </c>
      <c r="F179" s="32">
        <v>394.65</v>
      </c>
      <c r="G179" s="32">
        <v>0</v>
      </c>
      <c r="H179" s="37">
        <v>0</v>
      </c>
      <c r="I179" s="32">
        <v>358.75</v>
      </c>
      <c r="J179" s="32">
        <v>0</v>
      </c>
      <c r="K179" s="37">
        <v>0</v>
      </c>
      <c r="L179" s="32">
        <v>62.405555555555559</v>
      </c>
      <c r="M179" s="32">
        <v>0</v>
      </c>
      <c r="N179" s="37">
        <v>0</v>
      </c>
      <c r="O179" s="32">
        <v>31.255555555555556</v>
      </c>
      <c r="P179" s="32">
        <v>0</v>
      </c>
      <c r="Q179" s="37">
        <v>0</v>
      </c>
      <c r="R179" s="32">
        <v>25.822222222222223</v>
      </c>
      <c r="S179" s="32">
        <v>0</v>
      </c>
      <c r="T179" s="37">
        <v>0</v>
      </c>
      <c r="U179" s="32">
        <v>5.3277777777777775</v>
      </c>
      <c r="V179" s="32">
        <v>0</v>
      </c>
      <c r="W179" s="37">
        <v>0</v>
      </c>
      <c r="X179" s="32">
        <v>99.852777777777774</v>
      </c>
      <c r="Y179" s="32">
        <v>0</v>
      </c>
      <c r="Z179" s="37">
        <v>0</v>
      </c>
      <c r="AA179" s="32">
        <v>4.75</v>
      </c>
      <c r="AB179" s="32">
        <v>0</v>
      </c>
      <c r="AC179" s="37">
        <v>0</v>
      </c>
      <c r="AD179" s="32">
        <v>227.64166666666668</v>
      </c>
      <c r="AE179" s="32">
        <v>0</v>
      </c>
      <c r="AF179" s="37">
        <v>0</v>
      </c>
      <c r="AG179" s="32">
        <v>0</v>
      </c>
      <c r="AH179" s="32">
        <v>0</v>
      </c>
      <c r="AI179" s="37" t="s">
        <v>648</v>
      </c>
      <c r="AJ179" s="32">
        <v>0</v>
      </c>
      <c r="AK179" s="32">
        <v>0</v>
      </c>
      <c r="AL179" s="37" t="s">
        <v>648</v>
      </c>
      <c r="AM179" t="s">
        <v>122</v>
      </c>
      <c r="AN179" s="34">
        <v>1</v>
      </c>
      <c r="AX179"/>
      <c r="AY179"/>
    </row>
    <row r="180" spans="1:51" x14ac:dyDescent="0.25">
      <c r="A180" t="s">
        <v>517</v>
      </c>
      <c r="B180" t="s">
        <v>233</v>
      </c>
      <c r="C180" t="s">
        <v>422</v>
      </c>
      <c r="D180" t="s">
        <v>503</v>
      </c>
      <c r="E180" s="32">
        <v>114.25555555555556</v>
      </c>
      <c r="F180" s="32">
        <v>433.47666666666669</v>
      </c>
      <c r="G180" s="32">
        <v>0</v>
      </c>
      <c r="H180" s="37">
        <v>0</v>
      </c>
      <c r="I180" s="32">
        <v>378.94200000000001</v>
      </c>
      <c r="J180" s="32">
        <v>0</v>
      </c>
      <c r="K180" s="37">
        <v>0</v>
      </c>
      <c r="L180" s="32">
        <v>79.149666666666675</v>
      </c>
      <c r="M180" s="32">
        <v>0</v>
      </c>
      <c r="N180" s="37">
        <v>0</v>
      </c>
      <c r="O180" s="32">
        <v>24.614999999999998</v>
      </c>
      <c r="P180" s="32">
        <v>0</v>
      </c>
      <c r="Q180" s="37">
        <v>0</v>
      </c>
      <c r="R180" s="32">
        <v>49.284666666666674</v>
      </c>
      <c r="S180" s="32">
        <v>0</v>
      </c>
      <c r="T180" s="37">
        <v>0</v>
      </c>
      <c r="U180" s="32">
        <v>5.25</v>
      </c>
      <c r="V180" s="32">
        <v>0</v>
      </c>
      <c r="W180" s="37">
        <v>0</v>
      </c>
      <c r="X180" s="32">
        <v>103.45866666666672</v>
      </c>
      <c r="Y180" s="32">
        <v>0</v>
      </c>
      <c r="Z180" s="37">
        <v>0</v>
      </c>
      <c r="AA180" s="32">
        <v>0</v>
      </c>
      <c r="AB180" s="32">
        <v>0</v>
      </c>
      <c r="AC180" s="37" t="s">
        <v>648</v>
      </c>
      <c r="AD180" s="32">
        <v>250.86833333333328</v>
      </c>
      <c r="AE180" s="32">
        <v>0</v>
      </c>
      <c r="AF180" s="37">
        <v>0</v>
      </c>
      <c r="AG180" s="32">
        <v>0</v>
      </c>
      <c r="AH180" s="32">
        <v>0</v>
      </c>
      <c r="AI180" s="37" t="s">
        <v>648</v>
      </c>
      <c r="AJ180" s="32">
        <v>0</v>
      </c>
      <c r="AK180" s="32">
        <v>0</v>
      </c>
      <c r="AL180" s="37" t="s">
        <v>648</v>
      </c>
      <c r="AM180" t="s">
        <v>31</v>
      </c>
      <c r="AN180" s="34">
        <v>1</v>
      </c>
      <c r="AX180"/>
      <c r="AY180"/>
    </row>
    <row r="181" spans="1:51" x14ac:dyDescent="0.25">
      <c r="A181" t="s">
        <v>517</v>
      </c>
      <c r="B181" t="s">
        <v>219</v>
      </c>
      <c r="C181" t="s">
        <v>428</v>
      </c>
      <c r="D181" t="s">
        <v>507</v>
      </c>
      <c r="E181" s="32">
        <v>48.93333333333333</v>
      </c>
      <c r="F181" s="32">
        <v>152.90922222222221</v>
      </c>
      <c r="G181" s="32">
        <v>3.4233333333333338</v>
      </c>
      <c r="H181" s="37">
        <v>2.2388010896806608E-2</v>
      </c>
      <c r="I181" s="32">
        <v>136.40088888888889</v>
      </c>
      <c r="J181" s="32">
        <v>2.9677777777777781</v>
      </c>
      <c r="K181" s="37">
        <v>2.1757759806061872E-2</v>
      </c>
      <c r="L181" s="32">
        <v>43.163222222222217</v>
      </c>
      <c r="M181" s="32">
        <v>1.5538888888888889</v>
      </c>
      <c r="N181" s="37">
        <v>3.6000298608125751E-2</v>
      </c>
      <c r="O181" s="32">
        <v>28.199333333333335</v>
      </c>
      <c r="P181" s="32">
        <v>1.5538888888888889</v>
      </c>
      <c r="Q181" s="37">
        <v>5.5103745557420578E-2</v>
      </c>
      <c r="R181" s="32">
        <v>10.236111111111111</v>
      </c>
      <c r="S181" s="32">
        <v>0</v>
      </c>
      <c r="T181" s="37">
        <v>0</v>
      </c>
      <c r="U181" s="32">
        <v>4.7277777777777779</v>
      </c>
      <c r="V181" s="32">
        <v>0</v>
      </c>
      <c r="W181" s="37">
        <v>0</v>
      </c>
      <c r="X181" s="32">
        <v>20.911111111111111</v>
      </c>
      <c r="Y181" s="32">
        <v>0.33888888888888891</v>
      </c>
      <c r="Z181" s="37">
        <v>1.6206163655685443E-2</v>
      </c>
      <c r="AA181" s="32">
        <v>1.5444444444444445</v>
      </c>
      <c r="AB181" s="32">
        <v>0.45555555555555555</v>
      </c>
      <c r="AC181" s="37">
        <v>0.29496402877697842</v>
      </c>
      <c r="AD181" s="32">
        <v>87.290444444444432</v>
      </c>
      <c r="AE181" s="32">
        <v>1.075</v>
      </c>
      <c r="AF181" s="37">
        <v>1.2315208232032526E-2</v>
      </c>
      <c r="AG181" s="32">
        <v>0</v>
      </c>
      <c r="AH181" s="32">
        <v>0</v>
      </c>
      <c r="AI181" s="37" t="s">
        <v>648</v>
      </c>
      <c r="AJ181" s="32">
        <v>0</v>
      </c>
      <c r="AK181" s="32">
        <v>0</v>
      </c>
      <c r="AL181" s="37" t="s">
        <v>648</v>
      </c>
      <c r="AM181" t="s">
        <v>17</v>
      </c>
      <c r="AN181" s="34">
        <v>1</v>
      </c>
      <c r="AX181"/>
      <c r="AY181"/>
    </row>
    <row r="182" spans="1:51" x14ac:dyDescent="0.25">
      <c r="A182" t="s">
        <v>517</v>
      </c>
      <c r="B182" t="s">
        <v>247</v>
      </c>
      <c r="C182" t="s">
        <v>447</v>
      </c>
      <c r="D182" t="s">
        <v>509</v>
      </c>
      <c r="E182" s="32">
        <v>79.733333333333334</v>
      </c>
      <c r="F182" s="32">
        <v>245.74444444444444</v>
      </c>
      <c r="G182" s="32">
        <v>24.036111111111111</v>
      </c>
      <c r="H182" s="37">
        <v>9.7809377401998465E-2</v>
      </c>
      <c r="I182" s="32">
        <v>231.92777777777778</v>
      </c>
      <c r="J182" s="32">
        <v>23.908333333333331</v>
      </c>
      <c r="K182" s="37">
        <v>0.10308525163484801</v>
      </c>
      <c r="L182" s="32">
        <v>49.269444444444446</v>
      </c>
      <c r="M182" s="32">
        <v>0.15555555555555556</v>
      </c>
      <c r="N182" s="37">
        <v>3.1572419236624008E-3</v>
      </c>
      <c r="O182" s="32">
        <v>35.452777777777776</v>
      </c>
      <c r="P182" s="32">
        <v>2.7777777777777776E-2</v>
      </c>
      <c r="Q182" s="37">
        <v>7.8351484760636218E-4</v>
      </c>
      <c r="R182" s="32">
        <v>8.3055555555555554</v>
      </c>
      <c r="S182" s="32">
        <v>0.12777777777777777</v>
      </c>
      <c r="T182" s="37">
        <v>1.5384615384615384E-2</v>
      </c>
      <c r="U182" s="32">
        <v>5.5111111111111111</v>
      </c>
      <c r="V182" s="32">
        <v>0</v>
      </c>
      <c r="W182" s="37">
        <v>0</v>
      </c>
      <c r="X182" s="32">
        <v>63.091666666666669</v>
      </c>
      <c r="Y182" s="32">
        <v>5.6166666666666663</v>
      </c>
      <c r="Z182" s="37">
        <v>8.9023907013604534E-2</v>
      </c>
      <c r="AA182" s="32">
        <v>0</v>
      </c>
      <c r="AB182" s="32">
        <v>0</v>
      </c>
      <c r="AC182" s="37" t="s">
        <v>648</v>
      </c>
      <c r="AD182" s="32">
        <v>111.90555555555555</v>
      </c>
      <c r="AE182" s="32">
        <v>18.263888888888889</v>
      </c>
      <c r="AF182" s="37">
        <v>0.16320806235416771</v>
      </c>
      <c r="AG182" s="32">
        <v>21.477777777777778</v>
      </c>
      <c r="AH182" s="32">
        <v>0</v>
      </c>
      <c r="AI182" s="37">
        <v>0</v>
      </c>
      <c r="AJ182" s="32">
        <v>0</v>
      </c>
      <c r="AK182" s="32">
        <v>0</v>
      </c>
      <c r="AL182" s="37" t="s">
        <v>648</v>
      </c>
      <c r="AM182" t="s">
        <v>45</v>
      </c>
      <c r="AN182" s="34">
        <v>1</v>
      </c>
      <c r="AX182"/>
      <c r="AY182"/>
    </row>
    <row r="183" spans="1:51" x14ac:dyDescent="0.25">
      <c r="A183" t="s">
        <v>517</v>
      </c>
      <c r="B183" t="s">
        <v>243</v>
      </c>
      <c r="C183" t="s">
        <v>443</v>
      </c>
      <c r="D183" t="s">
        <v>504</v>
      </c>
      <c r="E183" s="32">
        <v>83.811111111111117</v>
      </c>
      <c r="F183" s="32">
        <v>313.41766666666661</v>
      </c>
      <c r="G183" s="32">
        <v>11.815333333333333</v>
      </c>
      <c r="H183" s="37">
        <v>3.7698364163687867E-2</v>
      </c>
      <c r="I183" s="32">
        <v>298.71177777777774</v>
      </c>
      <c r="J183" s="32">
        <v>11.815333333333333</v>
      </c>
      <c r="K183" s="37">
        <v>3.955429351072718E-2</v>
      </c>
      <c r="L183" s="32">
        <v>47.56722222222222</v>
      </c>
      <c r="M183" s="32">
        <v>3.987888888888889</v>
      </c>
      <c r="N183" s="37">
        <v>8.3836909169479459E-2</v>
      </c>
      <c r="O183" s="32">
        <v>33.339444444444439</v>
      </c>
      <c r="P183" s="32">
        <v>3.987888888888889</v>
      </c>
      <c r="Q183" s="37">
        <v>0.11961473729816202</v>
      </c>
      <c r="R183" s="32">
        <v>9.4666666666666668</v>
      </c>
      <c r="S183" s="32">
        <v>0</v>
      </c>
      <c r="T183" s="37">
        <v>0</v>
      </c>
      <c r="U183" s="32">
        <v>4.7611111111111111</v>
      </c>
      <c r="V183" s="32">
        <v>0</v>
      </c>
      <c r="W183" s="37">
        <v>0</v>
      </c>
      <c r="X183" s="32">
        <v>90.498333333333335</v>
      </c>
      <c r="Y183" s="32">
        <v>0.44122222222222224</v>
      </c>
      <c r="Z183" s="37">
        <v>4.8754734586886192E-3</v>
      </c>
      <c r="AA183" s="32">
        <v>0.4781111111111111</v>
      </c>
      <c r="AB183" s="32">
        <v>0</v>
      </c>
      <c r="AC183" s="37">
        <v>0</v>
      </c>
      <c r="AD183" s="32">
        <v>160.15599999999992</v>
      </c>
      <c r="AE183" s="32">
        <v>7.386222222222222</v>
      </c>
      <c r="AF183" s="37">
        <v>4.6118922939023366E-2</v>
      </c>
      <c r="AG183" s="32">
        <v>14.717999999999998</v>
      </c>
      <c r="AH183" s="32">
        <v>0</v>
      </c>
      <c r="AI183" s="37">
        <v>0</v>
      </c>
      <c r="AJ183" s="32">
        <v>0</v>
      </c>
      <c r="AK183" s="32">
        <v>0</v>
      </c>
      <c r="AL183" s="37" t="s">
        <v>648</v>
      </c>
      <c r="AM183" t="s">
        <v>41</v>
      </c>
      <c r="AN183" s="34">
        <v>1</v>
      </c>
      <c r="AX183"/>
      <c r="AY183"/>
    </row>
    <row r="184" spans="1:51" x14ac:dyDescent="0.25">
      <c r="A184" t="s">
        <v>517</v>
      </c>
      <c r="B184" t="s">
        <v>304</v>
      </c>
      <c r="C184" t="s">
        <v>429</v>
      </c>
      <c r="D184" t="s">
        <v>506</v>
      </c>
      <c r="E184" s="32">
        <v>96.788888888888891</v>
      </c>
      <c r="F184" s="32">
        <v>224.56977777777777</v>
      </c>
      <c r="G184" s="32">
        <v>0</v>
      </c>
      <c r="H184" s="37">
        <v>0</v>
      </c>
      <c r="I184" s="32">
        <v>183.99199999999999</v>
      </c>
      <c r="J184" s="32">
        <v>0</v>
      </c>
      <c r="K184" s="37">
        <v>0</v>
      </c>
      <c r="L184" s="32">
        <v>34.430555555555557</v>
      </c>
      <c r="M184" s="32">
        <v>0</v>
      </c>
      <c r="N184" s="37">
        <v>0</v>
      </c>
      <c r="O184" s="32">
        <v>0.82499999999999996</v>
      </c>
      <c r="P184" s="32">
        <v>0</v>
      </c>
      <c r="Q184" s="37">
        <v>0</v>
      </c>
      <c r="R184" s="32">
        <v>28.038888888888888</v>
      </c>
      <c r="S184" s="32">
        <v>0</v>
      </c>
      <c r="T184" s="37">
        <v>0</v>
      </c>
      <c r="U184" s="32">
        <v>5.5666666666666664</v>
      </c>
      <c r="V184" s="32">
        <v>0</v>
      </c>
      <c r="W184" s="37">
        <v>0</v>
      </c>
      <c r="X184" s="32">
        <v>59.041666666666664</v>
      </c>
      <c r="Y184" s="32">
        <v>0</v>
      </c>
      <c r="Z184" s="37">
        <v>0</v>
      </c>
      <c r="AA184" s="32">
        <v>6.9722222222222223</v>
      </c>
      <c r="AB184" s="32">
        <v>0</v>
      </c>
      <c r="AC184" s="37">
        <v>0</v>
      </c>
      <c r="AD184" s="32">
        <v>124.12533333333332</v>
      </c>
      <c r="AE184" s="32">
        <v>0</v>
      </c>
      <c r="AF184" s="37">
        <v>0</v>
      </c>
      <c r="AG184" s="32">
        <v>0</v>
      </c>
      <c r="AH184" s="32">
        <v>0</v>
      </c>
      <c r="AI184" s="37" t="s">
        <v>648</v>
      </c>
      <c r="AJ184" s="32">
        <v>0</v>
      </c>
      <c r="AK184" s="32">
        <v>0</v>
      </c>
      <c r="AL184" s="37" t="s">
        <v>648</v>
      </c>
      <c r="AM184" t="s">
        <v>102</v>
      </c>
      <c r="AN184" s="34">
        <v>1</v>
      </c>
      <c r="AX184"/>
      <c r="AY184"/>
    </row>
    <row r="185" spans="1:51" x14ac:dyDescent="0.25">
      <c r="A185" t="s">
        <v>517</v>
      </c>
      <c r="B185" t="s">
        <v>253</v>
      </c>
      <c r="C185" t="s">
        <v>430</v>
      </c>
      <c r="D185" t="s">
        <v>505</v>
      </c>
      <c r="E185" s="32">
        <v>112.74444444444444</v>
      </c>
      <c r="F185" s="32">
        <v>366.12411111111112</v>
      </c>
      <c r="G185" s="32">
        <v>10.338888888888889</v>
      </c>
      <c r="H185" s="37">
        <v>2.8238754496426075E-2</v>
      </c>
      <c r="I185" s="32">
        <v>365.37133333333333</v>
      </c>
      <c r="J185" s="32">
        <v>10.338888888888889</v>
      </c>
      <c r="K185" s="37">
        <v>2.829693505115952E-2</v>
      </c>
      <c r="L185" s="32">
        <v>69.056888888888892</v>
      </c>
      <c r="M185" s="32">
        <v>10.338888888888889</v>
      </c>
      <c r="N185" s="37">
        <v>0.14971553244346045</v>
      </c>
      <c r="O185" s="32">
        <v>68.304111111111112</v>
      </c>
      <c r="P185" s="32">
        <v>10.338888888888889</v>
      </c>
      <c r="Q185" s="37">
        <v>0.15136554331364468</v>
      </c>
      <c r="R185" s="32">
        <v>0</v>
      </c>
      <c r="S185" s="32">
        <v>0</v>
      </c>
      <c r="T185" s="37" t="s">
        <v>648</v>
      </c>
      <c r="U185" s="32">
        <v>0.75277777777777777</v>
      </c>
      <c r="V185" s="32">
        <v>0</v>
      </c>
      <c r="W185" s="37">
        <v>0</v>
      </c>
      <c r="X185" s="32">
        <v>88.216666666666669</v>
      </c>
      <c r="Y185" s="32">
        <v>0</v>
      </c>
      <c r="Z185" s="37">
        <v>0</v>
      </c>
      <c r="AA185" s="32">
        <v>0</v>
      </c>
      <c r="AB185" s="32">
        <v>0</v>
      </c>
      <c r="AC185" s="37" t="s">
        <v>648</v>
      </c>
      <c r="AD185" s="32">
        <v>208.85055555555556</v>
      </c>
      <c r="AE185" s="32">
        <v>0</v>
      </c>
      <c r="AF185" s="37">
        <v>0</v>
      </c>
      <c r="AG185" s="32">
        <v>0</v>
      </c>
      <c r="AH185" s="32">
        <v>0</v>
      </c>
      <c r="AI185" s="37" t="s">
        <v>648</v>
      </c>
      <c r="AJ185" s="32">
        <v>0</v>
      </c>
      <c r="AK185" s="32">
        <v>0</v>
      </c>
      <c r="AL185" s="37" t="s">
        <v>648</v>
      </c>
      <c r="AM185" t="s">
        <v>51</v>
      </c>
      <c r="AN185" s="34">
        <v>1</v>
      </c>
      <c r="AX185"/>
      <c r="AY185"/>
    </row>
    <row r="186" spans="1:51" x14ac:dyDescent="0.25">
      <c r="A186" t="s">
        <v>517</v>
      </c>
      <c r="B186" t="s">
        <v>248</v>
      </c>
      <c r="C186" t="s">
        <v>430</v>
      </c>
      <c r="D186" t="s">
        <v>505</v>
      </c>
      <c r="E186" s="32">
        <v>77.277777777777771</v>
      </c>
      <c r="F186" s="32">
        <v>379.42388888888888</v>
      </c>
      <c r="G186" s="32">
        <v>18.446111111111115</v>
      </c>
      <c r="H186" s="37">
        <v>4.8616103654224328E-2</v>
      </c>
      <c r="I186" s="32">
        <v>358.93222222222221</v>
      </c>
      <c r="J186" s="32">
        <v>10.201666666666668</v>
      </c>
      <c r="K186" s="37">
        <v>2.8422264803940087E-2</v>
      </c>
      <c r="L186" s="32">
        <v>54.716666666666669</v>
      </c>
      <c r="M186" s="32">
        <v>10.483333333333334</v>
      </c>
      <c r="N186" s="37">
        <v>0.19159305513250077</v>
      </c>
      <c r="O186" s="32">
        <v>34.225000000000001</v>
      </c>
      <c r="P186" s="32">
        <v>2.2388888888888889</v>
      </c>
      <c r="Q186" s="37">
        <v>6.5416768119470822E-2</v>
      </c>
      <c r="R186" s="32">
        <v>14.580555555555556</v>
      </c>
      <c r="S186" s="32">
        <v>5.8888888888888893</v>
      </c>
      <c r="T186" s="37">
        <v>0.40388645456277389</v>
      </c>
      <c r="U186" s="32">
        <v>5.9111111111111114</v>
      </c>
      <c r="V186" s="32">
        <v>2.3555555555555556</v>
      </c>
      <c r="W186" s="37">
        <v>0.39849624060150374</v>
      </c>
      <c r="X186" s="32">
        <v>94.318333333333314</v>
      </c>
      <c r="Y186" s="32">
        <v>7.9627777777777791</v>
      </c>
      <c r="Z186" s="37">
        <v>8.4424496239095759E-2</v>
      </c>
      <c r="AA186" s="32">
        <v>0</v>
      </c>
      <c r="AB186" s="32">
        <v>0</v>
      </c>
      <c r="AC186" s="37" t="s">
        <v>648</v>
      </c>
      <c r="AD186" s="32">
        <v>230.38888888888889</v>
      </c>
      <c r="AE186" s="32">
        <v>0</v>
      </c>
      <c r="AF186" s="37">
        <v>0</v>
      </c>
      <c r="AG186" s="32">
        <v>0</v>
      </c>
      <c r="AH186" s="32">
        <v>0</v>
      </c>
      <c r="AI186" s="37" t="s">
        <v>648</v>
      </c>
      <c r="AJ186" s="32">
        <v>0</v>
      </c>
      <c r="AK186" s="32">
        <v>0</v>
      </c>
      <c r="AL186" s="37" t="s">
        <v>648</v>
      </c>
      <c r="AM186" t="s">
        <v>46</v>
      </c>
      <c r="AN186" s="34">
        <v>1</v>
      </c>
      <c r="AX186"/>
      <c r="AY186"/>
    </row>
    <row r="187" spans="1:51" x14ac:dyDescent="0.25">
      <c r="A187" t="s">
        <v>517</v>
      </c>
      <c r="B187" t="s">
        <v>358</v>
      </c>
      <c r="C187" t="s">
        <v>429</v>
      </c>
      <c r="D187" t="s">
        <v>506</v>
      </c>
      <c r="E187" s="32">
        <v>133.82222222222222</v>
      </c>
      <c r="F187" s="32">
        <v>441.29511111111105</v>
      </c>
      <c r="G187" s="32">
        <v>71.625666666666675</v>
      </c>
      <c r="H187" s="37">
        <v>0.1623078635209092</v>
      </c>
      <c r="I187" s="32">
        <v>431.10066666666665</v>
      </c>
      <c r="J187" s="32">
        <v>71.542333333333346</v>
      </c>
      <c r="K187" s="37">
        <v>0.16595273184453441</v>
      </c>
      <c r="L187" s="32">
        <v>50.816666666666663</v>
      </c>
      <c r="M187" s="32">
        <v>5.4833333333333334</v>
      </c>
      <c r="N187" s="37">
        <v>0.10790423089537554</v>
      </c>
      <c r="O187" s="32">
        <v>40.62222222222222</v>
      </c>
      <c r="P187" s="32">
        <v>5.4</v>
      </c>
      <c r="Q187" s="37">
        <v>0.13293216630196938</v>
      </c>
      <c r="R187" s="32">
        <v>5.2166666666666668</v>
      </c>
      <c r="S187" s="32">
        <v>8.3333333333333329E-2</v>
      </c>
      <c r="T187" s="37">
        <v>1.5974440894568689E-2</v>
      </c>
      <c r="U187" s="32">
        <v>4.9777777777777779</v>
      </c>
      <c r="V187" s="32">
        <v>0</v>
      </c>
      <c r="W187" s="37">
        <v>0</v>
      </c>
      <c r="X187" s="32">
        <v>112.99066666666667</v>
      </c>
      <c r="Y187" s="32">
        <v>9.5934444444444456</v>
      </c>
      <c r="Z187" s="37">
        <v>8.4904751228223385E-2</v>
      </c>
      <c r="AA187" s="32">
        <v>0</v>
      </c>
      <c r="AB187" s="32">
        <v>0</v>
      </c>
      <c r="AC187" s="37" t="s">
        <v>648</v>
      </c>
      <c r="AD187" s="32">
        <v>277.48777777777775</v>
      </c>
      <c r="AE187" s="32">
        <v>56.548888888888897</v>
      </c>
      <c r="AF187" s="37">
        <v>0.20378875546070102</v>
      </c>
      <c r="AG187" s="32">
        <v>0</v>
      </c>
      <c r="AH187" s="32">
        <v>0</v>
      </c>
      <c r="AI187" s="37" t="s">
        <v>648</v>
      </c>
      <c r="AJ187" s="32">
        <v>0</v>
      </c>
      <c r="AK187" s="32">
        <v>0</v>
      </c>
      <c r="AL187" s="37" t="s">
        <v>648</v>
      </c>
      <c r="AM187" t="s">
        <v>156</v>
      </c>
      <c r="AN187" s="34">
        <v>1</v>
      </c>
      <c r="AX187"/>
      <c r="AY187"/>
    </row>
    <row r="188" spans="1:51" x14ac:dyDescent="0.25">
      <c r="A188" t="s">
        <v>517</v>
      </c>
      <c r="B188" t="s">
        <v>345</v>
      </c>
      <c r="C188" t="s">
        <v>486</v>
      </c>
      <c r="D188" t="s">
        <v>503</v>
      </c>
      <c r="E188" s="32">
        <v>56.43333333333333</v>
      </c>
      <c r="F188" s="32">
        <v>284.70066666666662</v>
      </c>
      <c r="G188" s="32">
        <v>0</v>
      </c>
      <c r="H188" s="37">
        <v>0</v>
      </c>
      <c r="I188" s="32">
        <v>267.16733333333332</v>
      </c>
      <c r="J188" s="32">
        <v>0</v>
      </c>
      <c r="K188" s="37">
        <v>0</v>
      </c>
      <c r="L188" s="32">
        <v>81.031222222222226</v>
      </c>
      <c r="M188" s="32">
        <v>0</v>
      </c>
      <c r="N188" s="37">
        <v>0</v>
      </c>
      <c r="O188" s="32">
        <v>63.497888888888895</v>
      </c>
      <c r="P188" s="32">
        <v>0</v>
      </c>
      <c r="Q188" s="37">
        <v>0</v>
      </c>
      <c r="R188" s="32">
        <v>12.022222222222222</v>
      </c>
      <c r="S188" s="32">
        <v>0</v>
      </c>
      <c r="T188" s="37">
        <v>0</v>
      </c>
      <c r="U188" s="32">
        <v>5.5111111111111111</v>
      </c>
      <c r="V188" s="32">
        <v>0</v>
      </c>
      <c r="W188" s="37">
        <v>0</v>
      </c>
      <c r="X188" s="32">
        <v>44.344444444444441</v>
      </c>
      <c r="Y188" s="32">
        <v>0</v>
      </c>
      <c r="Z188" s="37">
        <v>0</v>
      </c>
      <c r="AA188" s="32">
        <v>0</v>
      </c>
      <c r="AB188" s="32">
        <v>0</v>
      </c>
      <c r="AC188" s="37" t="s">
        <v>648</v>
      </c>
      <c r="AD188" s="32">
        <v>159.32499999999999</v>
      </c>
      <c r="AE188" s="32">
        <v>0</v>
      </c>
      <c r="AF188" s="37">
        <v>0</v>
      </c>
      <c r="AG188" s="32">
        <v>0</v>
      </c>
      <c r="AH188" s="32">
        <v>0</v>
      </c>
      <c r="AI188" s="37" t="s">
        <v>648</v>
      </c>
      <c r="AJ188" s="32">
        <v>0</v>
      </c>
      <c r="AK188" s="32">
        <v>0</v>
      </c>
      <c r="AL188" s="37" t="s">
        <v>648</v>
      </c>
      <c r="AM188" t="s">
        <v>143</v>
      </c>
      <c r="AN188" s="34">
        <v>1</v>
      </c>
      <c r="AX188"/>
      <c r="AY188"/>
    </row>
    <row r="189" spans="1:51" x14ac:dyDescent="0.25">
      <c r="A189" t="s">
        <v>517</v>
      </c>
      <c r="B189" t="s">
        <v>286</v>
      </c>
      <c r="C189" t="s">
        <v>427</v>
      </c>
      <c r="D189" t="s">
        <v>504</v>
      </c>
      <c r="E189" s="32">
        <v>122.1</v>
      </c>
      <c r="F189" s="32">
        <v>455.9034444444444</v>
      </c>
      <c r="G189" s="32">
        <v>2.9312222222222224</v>
      </c>
      <c r="H189" s="37">
        <v>6.4294803163730341E-3</v>
      </c>
      <c r="I189" s="32">
        <v>431.334</v>
      </c>
      <c r="J189" s="32">
        <v>2.6645555555555558</v>
      </c>
      <c r="K189" s="37">
        <v>6.1774762841685467E-3</v>
      </c>
      <c r="L189" s="32">
        <v>58.824999999999996</v>
      </c>
      <c r="M189" s="32">
        <v>0.26666666666666666</v>
      </c>
      <c r="N189" s="37">
        <v>4.5332200028332624E-3</v>
      </c>
      <c r="O189" s="32">
        <v>34.255555555555553</v>
      </c>
      <c r="P189" s="32">
        <v>0</v>
      </c>
      <c r="Q189" s="37">
        <v>0</v>
      </c>
      <c r="R189" s="32">
        <v>19.652777777777779</v>
      </c>
      <c r="S189" s="32">
        <v>0.26666666666666666</v>
      </c>
      <c r="T189" s="37">
        <v>1.3568904593639575E-2</v>
      </c>
      <c r="U189" s="32">
        <v>4.916666666666667</v>
      </c>
      <c r="V189" s="32">
        <v>0</v>
      </c>
      <c r="W189" s="37">
        <v>0</v>
      </c>
      <c r="X189" s="32">
        <v>120.26944444444445</v>
      </c>
      <c r="Y189" s="32">
        <v>0</v>
      </c>
      <c r="Z189" s="37">
        <v>0</v>
      </c>
      <c r="AA189" s="32">
        <v>0</v>
      </c>
      <c r="AB189" s="32">
        <v>0</v>
      </c>
      <c r="AC189" s="37" t="s">
        <v>648</v>
      </c>
      <c r="AD189" s="32">
        <v>276.59233333333333</v>
      </c>
      <c r="AE189" s="32">
        <v>2.447888888888889</v>
      </c>
      <c r="AF189" s="37">
        <v>8.8501689811439303E-3</v>
      </c>
      <c r="AG189" s="32">
        <v>0.21666666666666667</v>
      </c>
      <c r="AH189" s="32">
        <v>0.21666666666666667</v>
      </c>
      <c r="AI189" s="37">
        <v>1</v>
      </c>
      <c r="AJ189" s="32">
        <v>0</v>
      </c>
      <c r="AK189" s="32">
        <v>0</v>
      </c>
      <c r="AL189" s="37" t="s">
        <v>648</v>
      </c>
      <c r="AM189" t="s">
        <v>84</v>
      </c>
      <c r="AN189" s="34">
        <v>1</v>
      </c>
      <c r="AX189"/>
      <c r="AY189"/>
    </row>
    <row r="190" spans="1:51" x14ac:dyDescent="0.25">
      <c r="A190" t="s">
        <v>517</v>
      </c>
      <c r="B190" t="s">
        <v>245</v>
      </c>
      <c r="C190" t="s">
        <v>445</v>
      </c>
      <c r="D190" t="s">
        <v>505</v>
      </c>
      <c r="E190" s="32">
        <v>88.066666666666663</v>
      </c>
      <c r="F190" s="32">
        <v>248.41300000000001</v>
      </c>
      <c r="G190" s="32">
        <v>6.0416666666666661</v>
      </c>
      <c r="H190" s="37">
        <v>2.4321056734819296E-2</v>
      </c>
      <c r="I190" s="32">
        <v>248.41300000000001</v>
      </c>
      <c r="J190" s="32">
        <v>6.0416666666666661</v>
      </c>
      <c r="K190" s="37">
        <v>2.4321056734819296E-2</v>
      </c>
      <c r="L190" s="32">
        <v>43.947222222222223</v>
      </c>
      <c r="M190" s="32">
        <v>4.5555555555555554</v>
      </c>
      <c r="N190" s="37">
        <v>0.10365969281334934</v>
      </c>
      <c r="O190" s="32">
        <v>43.947222222222223</v>
      </c>
      <c r="P190" s="32">
        <v>4.5555555555555554</v>
      </c>
      <c r="Q190" s="37">
        <v>0.10365969281334934</v>
      </c>
      <c r="R190" s="32">
        <v>0</v>
      </c>
      <c r="S190" s="32">
        <v>0</v>
      </c>
      <c r="T190" s="37" t="s">
        <v>648</v>
      </c>
      <c r="U190" s="32">
        <v>0</v>
      </c>
      <c r="V190" s="32">
        <v>0</v>
      </c>
      <c r="W190" s="37" t="s">
        <v>648</v>
      </c>
      <c r="X190" s="32">
        <v>64.097222222222229</v>
      </c>
      <c r="Y190" s="32">
        <v>1.4861111111111112</v>
      </c>
      <c r="Z190" s="37">
        <v>2.3185265438786563E-2</v>
      </c>
      <c r="AA190" s="32">
        <v>0</v>
      </c>
      <c r="AB190" s="32">
        <v>0</v>
      </c>
      <c r="AC190" s="37" t="s">
        <v>648</v>
      </c>
      <c r="AD190" s="32">
        <v>140.36855555555556</v>
      </c>
      <c r="AE190" s="32">
        <v>0</v>
      </c>
      <c r="AF190" s="37">
        <v>0</v>
      </c>
      <c r="AG190" s="32">
        <v>0</v>
      </c>
      <c r="AH190" s="32">
        <v>0</v>
      </c>
      <c r="AI190" s="37" t="s">
        <v>648</v>
      </c>
      <c r="AJ190" s="32">
        <v>0</v>
      </c>
      <c r="AK190" s="32">
        <v>0</v>
      </c>
      <c r="AL190" s="37" t="s">
        <v>648</v>
      </c>
      <c r="AM190" t="s">
        <v>43</v>
      </c>
      <c r="AN190" s="34">
        <v>1</v>
      </c>
      <c r="AX190"/>
      <c r="AY190"/>
    </row>
    <row r="191" spans="1:51" x14ac:dyDescent="0.25">
      <c r="A191" t="s">
        <v>517</v>
      </c>
      <c r="B191" t="s">
        <v>354</v>
      </c>
      <c r="C191" t="s">
        <v>423</v>
      </c>
      <c r="D191" t="s">
        <v>505</v>
      </c>
      <c r="E191" s="32">
        <v>100.82222222222222</v>
      </c>
      <c r="F191" s="32">
        <v>321.8028888888889</v>
      </c>
      <c r="G191" s="32">
        <v>12.52511111111111</v>
      </c>
      <c r="H191" s="37">
        <v>3.8921686360111396E-2</v>
      </c>
      <c r="I191" s="32">
        <v>294.5334444444444</v>
      </c>
      <c r="J191" s="32">
        <v>12.52511111111111</v>
      </c>
      <c r="K191" s="37">
        <v>4.2525259346137267E-2</v>
      </c>
      <c r="L191" s="32">
        <v>66.911111111111111</v>
      </c>
      <c r="M191" s="32">
        <v>0.19722222222222222</v>
      </c>
      <c r="N191" s="37">
        <v>2.9475257389571571E-3</v>
      </c>
      <c r="O191" s="32">
        <v>44.797222222222224</v>
      </c>
      <c r="P191" s="32">
        <v>0.19722222222222222</v>
      </c>
      <c r="Q191" s="37">
        <v>4.4025547218949582E-3</v>
      </c>
      <c r="R191" s="32">
        <v>17.31388888888889</v>
      </c>
      <c r="S191" s="32">
        <v>0</v>
      </c>
      <c r="T191" s="37">
        <v>0</v>
      </c>
      <c r="U191" s="32">
        <v>4.8</v>
      </c>
      <c r="V191" s="32">
        <v>0</v>
      </c>
      <c r="W191" s="37">
        <v>0</v>
      </c>
      <c r="X191" s="32">
        <v>84.60744444444444</v>
      </c>
      <c r="Y191" s="32">
        <v>9.6333333333333326E-2</v>
      </c>
      <c r="Z191" s="37">
        <v>1.1385916920890859E-3</v>
      </c>
      <c r="AA191" s="32">
        <v>5.1555555555555559</v>
      </c>
      <c r="AB191" s="32">
        <v>0</v>
      </c>
      <c r="AC191" s="37">
        <v>0</v>
      </c>
      <c r="AD191" s="32">
        <v>165.12877777777777</v>
      </c>
      <c r="AE191" s="32">
        <v>12.231555555555556</v>
      </c>
      <c r="AF191" s="37">
        <v>7.4072828008308667E-2</v>
      </c>
      <c r="AG191" s="32">
        <v>0</v>
      </c>
      <c r="AH191" s="32">
        <v>0</v>
      </c>
      <c r="AI191" s="37" t="s">
        <v>648</v>
      </c>
      <c r="AJ191" s="32">
        <v>0</v>
      </c>
      <c r="AK191" s="32">
        <v>0</v>
      </c>
      <c r="AL191" s="37" t="s">
        <v>648</v>
      </c>
      <c r="AM191" t="s">
        <v>152</v>
      </c>
      <c r="AN191" s="34">
        <v>1</v>
      </c>
      <c r="AX191"/>
      <c r="AY191"/>
    </row>
    <row r="192" spans="1:51" x14ac:dyDescent="0.25">
      <c r="A192" t="s">
        <v>517</v>
      </c>
      <c r="B192" t="s">
        <v>284</v>
      </c>
      <c r="C192" t="s">
        <v>418</v>
      </c>
      <c r="D192" t="s">
        <v>503</v>
      </c>
      <c r="E192" s="32">
        <v>73.844444444444449</v>
      </c>
      <c r="F192" s="32">
        <v>228.35744444444447</v>
      </c>
      <c r="G192" s="32">
        <v>37.394444444444446</v>
      </c>
      <c r="H192" s="37">
        <v>0.16375399775303531</v>
      </c>
      <c r="I192" s="32">
        <v>216.44633333333334</v>
      </c>
      <c r="J192" s="32">
        <v>37.394444444444446</v>
      </c>
      <c r="K192" s="37">
        <v>0.17276543274519679</v>
      </c>
      <c r="L192" s="32">
        <v>35.772222222222226</v>
      </c>
      <c r="M192" s="32">
        <v>7.0111111111111111</v>
      </c>
      <c r="N192" s="37">
        <v>0.1959931666407827</v>
      </c>
      <c r="O192" s="32">
        <v>23.861111111111111</v>
      </c>
      <c r="P192" s="32">
        <v>7.0111111111111111</v>
      </c>
      <c r="Q192" s="37">
        <v>0.29383003492433063</v>
      </c>
      <c r="R192" s="32">
        <v>8.6222222222222218</v>
      </c>
      <c r="S192" s="32">
        <v>0</v>
      </c>
      <c r="T192" s="37">
        <v>0</v>
      </c>
      <c r="U192" s="32">
        <v>3.2888888888888888</v>
      </c>
      <c r="V192" s="32">
        <v>0</v>
      </c>
      <c r="W192" s="37">
        <v>0</v>
      </c>
      <c r="X192" s="32">
        <v>59.725000000000001</v>
      </c>
      <c r="Y192" s="32">
        <v>14.133333333333333</v>
      </c>
      <c r="Z192" s="37">
        <v>0.23664015627180129</v>
      </c>
      <c r="AA192" s="32">
        <v>0</v>
      </c>
      <c r="AB192" s="32">
        <v>0</v>
      </c>
      <c r="AC192" s="37" t="s">
        <v>648</v>
      </c>
      <c r="AD192" s="32">
        <v>132.86022222222223</v>
      </c>
      <c r="AE192" s="32">
        <v>16.25</v>
      </c>
      <c r="AF192" s="37">
        <v>0.12230899307710191</v>
      </c>
      <c r="AG192" s="32">
        <v>0</v>
      </c>
      <c r="AH192" s="32">
        <v>0</v>
      </c>
      <c r="AI192" s="37" t="s">
        <v>648</v>
      </c>
      <c r="AJ192" s="32">
        <v>0</v>
      </c>
      <c r="AK192" s="32">
        <v>0</v>
      </c>
      <c r="AL192" s="37" t="s">
        <v>648</v>
      </c>
      <c r="AM192" t="s">
        <v>82</v>
      </c>
      <c r="AN192" s="34">
        <v>1</v>
      </c>
      <c r="AX192"/>
      <c r="AY192"/>
    </row>
    <row r="193" spans="1:51" x14ac:dyDescent="0.25">
      <c r="A193" t="s">
        <v>517</v>
      </c>
      <c r="B193" t="s">
        <v>288</v>
      </c>
      <c r="C193" t="s">
        <v>469</v>
      </c>
      <c r="D193" t="s">
        <v>503</v>
      </c>
      <c r="E193" s="32">
        <v>40.31111111111111</v>
      </c>
      <c r="F193" s="32">
        <v>170.97277777777776</v>
      </c>
      <c r="G193" s="32">
        <v>0.32</v>
      </c>
      <c r="H193" s="37">
        <v>1.871642984100783E-3</v>
      </c>
      <c r="I193" s="32">
        <v>169.73111111111112</v>
      </c>
      <c r="J193" s="32">
        <v>0.32</v>
      </c>
      <c r="K193" s="37">
        <v>1.8853349742730331E-3</v>
      </c>
      <c r="L193" s="32">
        <v>18.556111111111111</v>
      </c>
      <c r="M193" s="32">
        <v>0.32</v>
      </c>
      <c r="N193" s="37">
        <v>1.7244992664890272E-2</v>
      </c>
      <c r="O193" s="32">
        <v>18.556111111111111</v>
      </c>
      <c r="P193" s="32">
        <v>0.32</v>
      </c>
      <c r="Q193" s="37">
        <v>1.7244992664890272E-2</v>
      </c>
      <c r="R193" s="32">
        <v>0</v>
      </c>
      <c r="S193" s="32">
        <v>0</v>
      </c>
      <c r="T193" s="37" t="s">
        <v>648</v>
      </c>
      <c r="U193" s="32">
        <v>0</v>
      </c>
      <c r="V193" s="32">
        <v>0</v>
      </c>
      <c r="W193" s="37" t="s">
        <v>648</v>
      </c>
      <c r="X193" s="32">
        <v>49.222222222222221</v>
      </c>
      <c r="Y193" s="32">
        <v>0</v>
      </c>
      <c r="Z193" s="37">
        <v>0</v>
      </c>
      <c r="AA193" s="32">
        <v>1.2416666666666667</v>
      </c>
      <c r="AB193" s="32">
        <v>0</v>
      </c>
      <c r="AC193" s="37">
        <v>0</v>
      </c>
      <c r="AD193" s="32">
        <v>101.95277777777778</v>
      </c>
      <c r="AE193" s="32">
        <v>0</v>
      </c>
      <c r="AF193" s="37">
        <v>0</v>
      </c>
      <c r="AG193" s="32">
        <v>0</v>
      </c>
      <c r="AH193" s="32">
        <v>0</v>
      </c>
      <c r="AI193" s="37" t="s">
        <v>648</v>
      </c>
      <c r="AJ193" s="32">
        <v>0</v>
      </c>
      <c r="AK193" s="32">
        <v>0</v>
      </c>
      <c r="AL193" s="37" t="s">
        <v>648</v>
      </c>
      <c r="AM193" t="s">
        <v>86</v>
      </c>
      <c r="AN193" s="34">
        <v>1</v>
      </c>
      <c r="AX193"/>
      <c r="AY193"/>
    </row>
    <row r="194" spans="1:51" x14ac:dyDescent="0.25">
      <c r="A194" t="s">
        <v>517</v>
      </c>
      <c r="B194" t="s">
        <v>272</v>
      </c>
      <c r="C194" t="s">
        <v>415</v>
      </c>
      <c r="D194" t="s">
        <v>504</v>
      </c>
      <c r="E194" s="32">
        <v>118.72222222222223</v>
      </c>
      <c r="F194" s="32">
        <v>369.62288888888889</v>
      </c>
      <c r="G194" s="32">
        <v>6.3388888888888886</v>
      </c>
      <c r="H194" s="37">
        <v>1.7149611345617724E-2</v>
      </c>
      <c r="I194" s="32">
        <v>317.97011111111112</v>
      </c>
      <c r="J194" s="32">
        <v>0.16666666666666666</v>
      </c>
      <c r="K194" s="37">
        <v>5.2415828042537882E-4</v>
      </c>
      <c r="L194" s="32">
        <v>52.294444444444444</v>
      </c>
      <c r="M194" s="32">
        <v>6.3388888888888886</v>
      </c>
      <c r="N194" s="37">
        <v>0.12121534048656113</v>
      </c>
      <c r="O194" s="32">
        <v>0.64166666666666672</v>
      </c>
      <c r="P194" s="32">
        <v>0.16666666666666666</v>
      </c>
      <c r="Q194" s="37">
        <v>0.25974025974025972</v>
      </c>
      <c r="R194" s="32">
        <v>45.430555555555557</v>
      </c>
      <c r="S194" s="32">
        <v>2.8833333333333333</v>
      </c>
      <c r="T194" s="37">
        <v>6.3466829715683279E-2</v>
      </c>
      <c r="U194" s="32">
        <v>6.2222222222222223</v>
      </c>
      <c r="V194" s="32">
        <v>3.2888888888888888</v>
      </c>
      <c r="W194" s="37">
        <v>0.52857142857142858</v>
      </c>
      <c r="X194" s="32">
        <v>89.727777777777774</v>
      </c>
      <c r="Y194" s="32">
        <v>0</v>
      </c>
      <c r="Z194" s="37">
        <v>0</v>
      </c>
      <c r="AA194" s="32">
        <v>0</v>
      </c>
      <c r="AB194" s="32">
        <v>0</v>
      </c>
      <c r="AC194" s="37" t="s">
        <v>648</v>
      </c>
      <c r="AD194" s="32">
        <v>227.60066666666668</v>
      </c>
      <c r="AE194" s="32">
        <v>0</v>
      </c>
      <c r="AF194" s="37">
        <v>0</v>
      </c>
      <c r="AG194" s="32">
        <v>0</v>
      </c>
      <c r="AH194" s="32">
        <v>0</v>
      </c>
      <c r="AI194" s="37" t="s">
        <v>648</v>
      </c>
      <c r="AJ194" s="32">
        <v>0</v>
      </c>
      <c r="AK194" s="32">
        <v>0</v>
      </c>
      <c r="AL194" s="37" t="s">
        <v>648</v>
      </c>
      <c r="AM194" t="s">
        <v>70</v>
      </c>
      <c r="AN194" s="34">
        <v>1</v>
      </c>
      <c r="AX194"/>
      <c r="AY194"/>
    </row>
    <row r="195" spans="1:51" x14ac:dyDescent="0.25">
      <c r="A195" t="s">
        <v>517</v>
      </c>
      <c r="B195" t="s">
        <v>216</v>
      </c>
      <c r="C195" t="s">
        <v>425</v>
      </c>
      <c r="D195" t="s">
        <v>507</v>
      </c>
      <c r="E195" s="32">
        <v>93</v>
      </c>
      <c r="F195" s="32">
        <v>399.15988888888893</v>
      </c>
      <c r="G195" s="32">
        <v>0</v>
      </c>
      <c r="H195" s="37">
        <v>0</v>
      </c>
      <c r="I195" s="32">
        <v>390.01377777777782</v>
      </c>
      <c r="J195" s="32">
        <v>0</v>
      </c>
      <c r="K195" s="37">
        <v>0</v>
      </c>
      <c r="L195" s="32">
        <v>89.262444444444426</v>
      </c>
      <c r="M195" s="32">
        <v>0</v>
      </c>
      <c r="N195" s="37">
        <v>0</v>
      </c>
      <c r="O195" s="32">
        <v>80.116333333333316</v>
      </c>
      <c r="P195" s="32">
        <v>0</v>
      </c>
      <c r="Q195" s="37">
        <v>0</v>
      </c>
      <c r="R195" s="32">
        <v>4.0738888888888889</v>
      </c>
      <c r="S195" s="32">
        <v>0</v>
      </c>
      <c r="T195" s="37">
        <v>0</v>
      </c>
      <c r="U195" s="32">
        <v>5.072222222222222</v>
      </c>
      <c r="V195" s="32">
        <v>0</v>
      </c>
      <c r="W195" s="37">
        <v>0</v>
      </c>
      <c r="X195" s="32">
        <v>66.391777777777776</v>
      </c>
      <c r="Y195" s="32">
        <v>0</v>
      </c>
      <c r="Z195" s="37">
        <v>0</v>
      </c>
      <c r="AA195" s="32">
        <v>0</v>
      </c>
      <c r="AB195" s="32">
        <v>0</v>
      </c>
      <c r="AC195" s="37" t="s">
        <v>648</v>
      </c>
      <c r="AD195" s="32">
        <v>243.50566666666674</v>
      </c>
      <c r="AE195" s="32">
        <v>0</v>
      </c>
      <c r="AF195" s="37">
        <v>0</v>
      </c>
      <c r="AG195" s="32">
        <v>0</v>
      </c>
      <c r="AH195" s="32">
        <v>0</v>
      </c>
      <c r="AI195" s="37" t="s">
        <v>648</v>
      </c>
      <c r="AJ195" s="32">
        <v>0</v>
      </c>
      <c r="AK195" s="32">
        <v>0</v>
      </c>
      <c r="AL195" s="37" t="s">
        <v>648</v>
      </c>
      <c r="AM195" t="s">
        <v>14</v>
      </c>
      <c r="AN195" s="34">
        <v>1</v>
      </c>
      <c r="AX195"/>
      <c r="AY195"/>
    </row>
    <row r="196" spans="1:51" x14ac:dyDescent="0.25">
      <c r="A196" t="s">
        <v>517</v>
      </c>
      <c r="B196" t="s">
        <v>294</v>
      </c>
      <c r="C196" t="s">
        <v>471</v>
      </c>
      <c r="D196" t="s">
        <v>505</v>
      </c>
      <c r="E196" s="32">
        <v>75.466666666666669</v>
      </c>
      <c r="F196" s="32">
        <v>281.31666666666666</v>
      </c>
      <c r="G196" s="32">
        <v>31.641666666666666</v>
      </c>
      <c r="H196" s="37">
        <v>0.11247704247881983</v>
      </c>
      <c r="I196" s="32">
        <v>262.45</v>
      </c>
      <c r="J196" s="32">
        <v>31.641666666666666</v>
      </c>
      <c r="K196" s="37">
        <v>0.1205626468533689</v>
      </c>
      <c r="L196" s="32">
        <v>42.916666666666664</v>
      </c>
      <c r="M196" s="32">
        <v>3.8944444444444444</v>
      </c>
      <c r="N196" s="37">
        <v>9.0744336569579295E-2</v>
      </c>
      <c r="O196" s="32">
        <v>30.052777777777777</v>
      </c>
      <c r="P196" s="32">
        <v>3.8944444444444444</v>
      </c>
      <c r="Q196" s="37">
        <v>0.12958683797023754</v>
      </c>
      <c r="R196" s="32">
        <v>7.0861111111111112</v>
      </c>
      <c r="S196" s="32">
        <v>0</v>
      </c>
      <c r="T196" s="37">
        <v>0</v>
      </c>
      <c r="U196" s="32">
        <v>5.7777777777777777</v>
      </c>
      <c r="V196" s="32">
        <v>0</v>
      </c>
      <c r="W196" s="37">
        <v>0</v>
      </c>
      <c r="X196" s="32">
        <v>74.125</v>
      </c>
      <c r="Y196" s="32">
        <v>7.9638888888888886</v>
      </c>
      <c r="Z196" s="37">
        <v>0.10743863593779276</v>
      </c>
      <c r="AA196" s="32">
        <v>6.0027777777777782</v>
      </c>
      <c r="AB196" s="32">
        <v>0</v>
      </c>
      <c r="AC196" s="37">
        <v>0</v>
      </c>
      <c r="AD196" s="32">
        <v>158.27222222222221</v>
      </c>
      <c r="AE196" s="32">
        <v>19.783333333333335</v>
      </c>
      <c r="AF196" s="37">
        <v>0.12499561234160556</v>
      </c>
      <c r="AG196" s="32">
        <v>0</v>
      </c>
      <c r="AH196" s="32">
        <v>0</v>
      </c>
      <c r="AI196" s="37" t="s">
        <v>648</v>
      </c>
      <c r="AJ196" s="32">
        <v>0</v>
      </c>
      <c r="AK196" s="32">
        <v>0</v>
      </c>
      <c r="AL196" s="37" t="s">
        <v>648</v>
      </c>
      <c r="AM196" t="s">
        <v>92</v>
      </c>
      <c r="AN196" s="34">
        <v>1</v>
      </c>
      <c r="AX196"/>
      <c r="AY196"/>
    </row>
    <row r="197" spans="1:51" x14ac:dyDescent="0.25">
      <c r="A197" t="s">
        <v>517</v>
      </c>
      <c r="B197" t="s">
        <v>291</v>
      </c>
      <c r="C197" t="s">
        <v>453</v>
      </c>
      <c r="D197" t="s">
        <v>505</v>
      </c>
      <c r="E197" s="32">
        <v>32.511111111111113</v>
      </c>
      <c r="F197" s="32">
        <v>130.56722222222223</v>
      </c>
      <c r="G197" s="32">
        <v>0.86255555555555552</v>
      </c>
      <c r="H197" s="37">
        <v>6.6062181677382014E-3</v>
      </c>
      <c r="I197" s="32">
        <v>120.9838888888889</v>
      </c>
      <c r="J197" s="32">
        <v>0.86255555555555552</v>
      </c>
      <c r="K197" s="37">
        <v>7.1295076020223072E-3</v>
      </c>
      <c r="L197" s="32">
        <v>30.837555555555557</v>
      </c>
      <c r="M197" s="32">
        <v>0.86255555555555552</v>
      </c>
      <c r="N197" s="37">
        <v>2.7970944519309066E-2</v>
      </c>
      <c r="O197" s="32">
        <v>26.007000000000001</v>
      </c>
      <c r="P197" s="32">
        <v>0.86255555555555552</v>
      </c>
      <c r="Q197" s="37">
        <v>3.3166284290981486E-2</v>
      </c>
      <c r="R197" s="32">
        <v>1.5777777777777777</v>
      </c>
      <c r="S197" s="32">
        <v>0</v>
      </c>
      <c r="T197" s="37">
        <v>0</v>
      </c>
      <c r="U197" s="32">
        <v>3.2527777777777778</v>
      </c>
      <c r="V197" s="32">
        <v>0</v>
      </c>
      <c r="W197" s="37">
        <v>0</v>
      </c>
      <c r="X197" s="32">
        <v>15.130111111111111</v>
      </c>
      <c r="Y197" s="32">
        <v>0</v>
      </c>
      <c r="Z197" s="37">
        <v>0</v>
      </c>
      <c r="AA197" s="32">
        <v>4.7527777777777782</v>
      </c>
      <c r="AB197" s="32">
        <v>0</v>
      </c>
      <c r="AC197" s="37">
        <v>0</v>
      </c>
      <c r="AD197" s="32">
        <v>79.846777777777788</v>
      </c>
      <c r="AE197" s="32">
        <v>0</v>
      </c>
      <c r="AF197" s="37">
        <v>0</v>
      </c>
      <c r="AG197" s="32">
        <v>0</v>
      </c>
      <c r="AH197" s="32">
        <v>0</v>
      </c>
      <c r="AI197" s="37" t="s">
        <v>648</v>
      </c>
      <c r="AJ197" s="32">
        <v>0</v>
      </c>
      <c r="AK197" s="32">
        <v>0</v>
      </c>
      <c r="AL197" s="37" t="s">
        <v>648</v>
      </c>
      <c r="AM197" t="s">
        <v>89</v>
      </c>
      <c r="AN197" s="34">
        <v>1</v>
      </c>
      <c r="AX197"/>
      <c r="AY197"/>
    </row>
    <row r="198" spans="1:51" x14ac:dyDescent="0.25">
      <c r="A198" t="s">
        <v>517</v>
      </c>
      <c r="B198" t="s">
        <v>269</v>
      </c>
      <c r="C198" t="s">
        <v>453</v>
      </c>
      <c r="D198" t="s">
        <v>505</v>
      </c>
      <c r="E198" s="32">
        <v>127.68888888888888</v>
      </c>
      <c r="F198" s="32">
        <v>478.56777777777774</v>
      </c>
      <c r="G198" s="32">
        <v>0</v>
      </c>
      <c r="H198" s="37">
        <v>0</v>
      </c>
      <c r="I198" s="32">
        <v>448.80222222222221</v>
      </c>
      <c r="J198" s="32">
        <v>0</v>
      </c>
      <c r="K198" s="37">
        <v>0</v>
      </c>
      <c r="L198" s="32">
        <v>72.132222222222197</v>
      </c>
      <c r="M198" s="32">
        <v>0</v>
      </c>
      <c r="N198" s="37">
        <v>0</v>
      </c>
      <c r="O198" s="32">
        <v>42.36666666666666</v>
      </c>
      <c r="P198" s="32">
        <v>0</v>
      </c>
      <c r="Q198" s="37">
        <v>0</v>
      </c>
      <c r="R198" s="32">
        <v>24.165555555555546</v>
      </c>
      <c r="S198" s="32">
        <v>0</v>
      </c>
      <c r="T198" s="37">
        <v>0</v>
      </c>
      <c r="U198" s="32">
        <v>5.6</v>
      </c>
      <c r="V198" s="32">
        <v>0</v>
      </c>
      <c r="W198" s="37">
        <v>0</v>
      </c>
      <c r="X198" s="32">
        <v>121.91444444444444</v>
      </c>
      <c r="Y198" s="32">
        <v>0</v>
      </c>
      <c r="Z198" s="37">
        <v>0</v>
      </c>
      <c r="AA198" s="32">
        <v>0</v>
      </c>
      <c r="AB198" s="32">
        <v>0</v>
      </c>
      <c r="AC198" s="37" t="s">
        <v>648</v>
      </c>
      <c r="AD198" s="32">
        <v>284.52111111111111</v>
      </c>
      <c r="AE198" s="32">
        <v>0</v>
      </c>
      <c r="AF198" s="37">
        <v>0</v>
      </c>
      <c r="AG198" s="32">
        <v>0</v>
      </c>
      <c r="AH198" s="32">
        <v>0</v>
      </c>
      <c r="AI198" s="37" t="s">
        <v>648</v>
      </c>
      <c r="AJ198" s="32">
        <v>0</v>
      </c>
      <c r="AK198" s="32">
        <v>0</v>
      </c>
      <c r="AL198" s="37" t="s">
        <v>648</v>
      </c>
      <c r="AM198" t="s">
        <v>67</v>
      </c>
      <c r="AN198" s="34">
        <v>1</v>
      </c>
      <c r="AX198"/>
      <c r="AY198"/>
    </row>
    <row r="199" spans="1:51" x14ac:dyDescent="0.25">
      <c r="A199" t="s">
        <v>517</v>
      </c>
      <c r="B199" t="s">
        <v>321</v>
      </c>
      <c r="C199" t="s">
        <v>478</v>
      </c>
      <c r="D199" t="s">
        <v>505</v>
      </c>
      <c r="E199" s="32">
        <v>83.566666666666663</v>
      </c>
      <c r="F199" s="32">
        <v>291.31644444444436</v>
      </c>
      <c r="G199" s="32">
        <v>6.0035555555555549</v>
      </c>
      <c r="H199" s="37">
        <v>2.0608364786974687E-2</v>
      </c>
      <c r="I199" s="32">
        <v>267.34022222222217</v>
      </c>
      <c r="J199" s="32">
        <v>6.0035555555555549</v>
      </c>
      <c r="K199" s="37">
        <v>2.2456611675010871E-2</v>
      </c>
      <c r="L199" s="32">
        <v>54.262777777777778</v>
      </c>
      <c r="M199" s="32">
        <v>0</v>
      </c>
      <c r="N199" s="37">
        <v>0</v>
      </c>
      <c r="O199" s="32">
        <v>31.51711111111111</v>
      </c>
      <c r="P199" s="32">
        <v>0</v>
      </c>
      <c r="Q199" s="37">
        <v>0</v>
      </c>
      <c r="R199" s="32">
        <v>17.145666666666671</v>
      </c>
      <c r="S199" s="32">
        <v>0</v>
      </c>
      <c r="T199" s="37">
        <v>0</v>
      </c>
      <c r="U199" s="32">
        <v>5.6</v>
      </c>
      <c r="V199" s="32">
        <v>0</v>
      </c>
      <c r="W199" s="37">
        <v>0</v>
      </c>
      <c r="X199" s="32">
        <v>83.387777777777771</v>
      </c>
      <c r="Y199" s="32">
        <v>5.6617777777777771</v>
      </c>
      <c r="Z199" s="37">
        <v>6.7896973977001687E-2</v>
      </c>
      <c r="AA199" s="32">
        <v>1.2305555555555556</v>
      </c>
      <c r="AB199" s="32">
        <v>0</v>
      </c>
      <c r="AC199" s="37">
        <v>0</v>
      </c>
      <c r="AD199" s="32">
        <v>152.17422222222217</v>
      </c>
      <c r="AE199" s="32">
        <v>0.34177777777777774</v>
      </c>
      <c r="AF199" s="37">
        <v>2.2459636907404385E-3</v>
      </c>
      <c r="AG199" s="32">
        <v>0.26111111111111113</v>
      </c>
      <c r="AH199" s="32">
        <v>0</v>
      </c>
      <c r="AI199" s="37">
        <v>0</v>
      </c>
      <c r="AJ199" s="32">
        <v>0</v>
      </c>
      <c r="AK199" s="32">
        <v>0</v>
      </c>
      <c r="AL199" s="37" t="s">
        <v>648</v>
      </c>
      <c r="AM199" t="s">
        <v>119</v>
      </c>
      <c r="AN199" s="34">
        <v>1</v>
      </c>
      <c r="AX199"/>
      <c r="AY199"/>
    </row>
    <row r="200" spans="1:51" x14ac:dyDescent="0.25">
      <c r="A200" t="s">
        <v>517</v>
      </c>
      <c r="B200" t="s">
        <v>308</v>
      </c>
      <c r="C200" t="s">
        <v>475</v>
      </c>
      <c r="D200" t="s">
        <v>503</v>
      </c>
      <c r="E200" s="32">
        <v>115.61111111111111</v>
      </c>
      <c r="F200" s="32">
        <v>489.31955555555555</v>
      </c>
      <c r="G200" s="32">
        <v>2.4684444444444447</v>
      </c>
      <c r="H200" s="37">
        <v>5.0446470336585319E-3</v>
      </c>
      <c r="I200" s="32">
        <v>459.37322222222224</v>
      </c>
      <c r="J200" s="32">
        <v>2.4684444444444447</v>
      </c>
      <c r="K200" s="37">
        <v>5.373505300337973E-3</v>
      </c>
      <c r="L200" s="32">
        <v>64.567111111111117</v>
      </c>
      <c r="M200" s="32">
        <v>0.71244444444444432</v>
      </c>
      <c r="N200" s="37">
        <v>1.1034169442991269E-2</v>
      </c>
      <c r="O200" s="32">
        <v>38.695777777777778</v>
      </c>
      <c r="P200" s="32">
        <v>0.71244444444444432</v>
      </c>
      <c r="Q200" s="37">
        <v>1.8411425880515243E-2</v>
      </c>
      <c r="R200" s="32">
        <v>20.732444444444447</v>
      </c>
      <c r="S200" s="32">
        <v>0</v>
      </c>
      <c r="T200" s="37">
        <v>0</v>
      </c>
      <c r="U200" s="32">
        <v>5.1388888888888893</v>
      </c>
      <c r="V200" s="32">
        <v>0</v>
      </c>
      <c r="W200" s="37">
        <v>0</v>
      </c>
      <c r="X200" s="32">
        <v>143.09022222222222</v>
      </c>
      <c r="Y200" s="32">
        <v>1.7560000000000002</v>
      </c>
      <c r="Z200" s="37">
        <v>1.2271977586790619E-2</v>
      </c>
      <c r="AA200" s="32">
        <v>4.0750000000000002</v>
      </c>
      <c r="AB200" s="32">
        <v>0</v>
      </c>
      <c r="AC200" s="37">
        <v>0</v>
      </c>
      <c r="AD200" s="32">
        <v>277.58722222222224</v>
      </c>
      <c r="AE200" s="32">
        <v>0</v>
      </c>
      <c r="AF200" s="37">
        <v>0</v>
      </c>
      <c r="AG200" s="32">
        <v>0</v>
      </c>
      <c r="AH200" s="32">
        <v>0</v>
      </c>
      <c r="AI200" s="37" t="s">
        <v>648</v>
      </c>
      <c r="AJ200" s="32">
        <v>0</v>
      </c>
      <c r="AK200" s="32">
        <v>0</v>
      </c>
      <c r="AL200" s="37" t="s">
        <v>648</v>
      </c>
      <c r="AM200" t="s">
        <v>106</v>
      </c>
      <c r="AN200" s="34">
        <v>1</v>
      </c>
      <c r="AX200"/>
      <c r="AY200"/>
    </row>
    <row r="201" spans="1:51" x14ac:dyDescent="0.25">
      <c r="A201" t="s">
        <v>517</v>
      </c>
      <c r="B201" t="s">
        <v>203</v>
      </c>
      <c r="C201" t="s">
        <v>413</v>
      </c>
      <c r="D201" t="s">
        <v>504</v>
      </c>
      <c r="E201" s="32">
        <v>95.033333333333331</v>
      </c>
      <c r="F201" s="32">
        <v>290.24655555555552</v>
      </c>
      <c r="G201" s="32">
        <v>17.653222222222222</v>
      </c>
      <c r="H201" s="37">
        <v>6.0821470175356669E-2</v>
      </c>
      <c r="I201" s="32">
        <v>283.44099999999997</v>
      </c>
      <c r="J201" s="32">
        <v>17.653222222222222</v>
      </c>
      <c r="K201" s="37">
        <v>6.2281823103299182E-2</v>
      </c>
      <c r="L201" s="32">
        <v>66.009555555555551</v>
      </c>
      <c r="M201" s="32">
        <v>4.9227777777777773</v>
      </c>
      <c r="N201" s="37">
        <v>7.4576744781058635E-2</v>
      </c>
      <c r="O201" s="32">
        <v>59.203999999999994</v>
      </c>
      <c r="P201" s="32">
        <v>4.9227777777777773</v>
      </c>
      <c r="Q201" s="37">
        <v>8.3149411826528241E-2</v>
      </c>
      <c r="R201" s="32">
        <v>1.8611111111111112</v>
      </c>
      <c r="S201" s="32">
        <v>0</v>
      </c>
      <c r="T201" s="37">
        <v>0</v>
      </c>
      <c r="U201" s="32">
        <v>4.9444444444444446</v>
      </c>
      <c r="V201" s="32">
        <v>0</v>
      </c>
      <c r="W201" s="37">
        <v>0</v>
      </c>
      <c r="X201" s="32">
        <v>52.143111111111132</v>
      </c>
      <c r="Y201" s="32">
        <v>7.9957777777777768</v>
      </c>
      <c r="Z201" s="37">
        <v>0.15334293653364237</v>
      </c>
      <c r="AA201" s="32">
        <v>0</v>
      </c>
      <c r="AB201" s="32">
        <v>0</v>
      </c>
      <c r="AC201" s="37" t="s">
        <v>648</v>
      </c>
      <c r="AD201" s="32">
        <v>172.09388888888884</v>
      </c>
      <c r="AE201" s="32">
        <v>4.7346666666666684</v>
      </c>
      <c r="AF201" s="37">
        <v>2.7512113865493338E-2</v>
      </c>
      <c r="AG201" s="32">
        <v>0</v>
      </c>
      <c r="AH201" s="32">
        <v>0</v>
      </c>
      <c r="AI201" s="37" t="s">
        <v>648</v>
      </c>
      <c r="AJ201" s="32">
        <v>0</v>
      </c>
      <c r="AK201" s="32">
        <v>0</v>
      </c>
      <c r="AL201" s="37" t="s">
        <v>648</v>
      </c>
      <c r="AM201" t="s">
        <v>1</v>
      </c>
      <c r="AN201" s="34">
        <v>1</v>
      </c>
      <c r="AX201"/>
      <c r="AY201"/>
    </row>
    <row r="202" spans="1:51" x14ac:dyDescent="0.25">
      <c r="A202" t="s">
        <v>517</v>
      </c>
      <c r="B202" t="s">
        <v>226</v>
      </c>
      <c r="C202" t="s">
        <v>431</v>
      </c>
      <c r="D202" t="s">
        <v>509</v>
      </c>
      <c r="E202" s="32">
        <v>44</v>
      </c>
      <c r="F202" s="32">
        <v>134.10411111111111</v>
      </c>
      <c r="G202" s="32">
        <v>0</v>
      </c>
      <c r="H202" s="37">
        <v>0</v>
      </c>
      <c r="I202" s="32">
        <v>124.95555555555555</v>
      </c>
      <c r="J202" s="32">
        <v>0</v>
      </c>
      <c r="K202" s="37">
        <v>0</v>
      </c>
      <c r="L202" s="32">
        <v>26.756888888888888</v>
      </c>
      <c r="M202" s="32">
        <v>0</v>
      </c>
      <c r="N202" s="37">
        <v>0</v>
      </c>
      <c r="O202" s="32">
        <v>21.133333333333333</v>
      </c>
      <c r="P202" s="32">
        <v>0</v>
      </c>
      <c r="Q202" s="37">
        <v>0</v>
      </c>
      <c r="R202" s="32">
        <v>1.0166666666666666</v>
      </c>
      <c r="S202" s="32">
        <v>0</v>
      </c>
      <c r="T202" s="37">
        <v>0</v>
      </c>
      <c r="U202" s="32">
        <v>4.6068888888888893</v>
      </c>
      <c r="V202" s="32">
        <v>0</v>
      </c>
      <c r="W202" s="37">
        <v>0</v>
      </c>
      <c r="X202" s="32">
        <v>25.288888888888888</v>
      </c>
      <c r="Y202" s="32">
        <v>0</v>
      </c>
      <c r="Z202" s="37">
        <v>0</v>
      </c>
      <c r="AA202" s="32">
        <v>3.5249999999999999</v>
      </c>
      <c r="AB202" s="32">
        <v>0</v>
      </c>
      <c r="AC202" s="37">
        <v>0</v>
      </c>
      <c r="AD202" s="32">
        <v>77.713888888888889</v>
      </c>
      <c r="AE202" s="32">
        <v>0</v>
      </c>
      <c r="AF202" s="37">
        <v>0</v>
      </c>
      <c r="AG202" s="32">
        <v>0.81944444444444442</v>
      </c>
      <c r="AH202" s="32">
        <v>0</v>
      </c>
      <c r="AI202" s="37">
        <v>0</v>
      </c>
      <c r="AJ202" s="32">
        <v>0</v>
      </c>
      <c r="AK202" s="32">
        <v>0</v>
      </c>
      <c r="AL202" s="37" t="s">
        <v>648</v>
      </c>
      <c r="AM202" t="s">
        <v>24</v>
      </c>
      <c r="AN202" s="34">
        <v>1</v>
      </c>
      <c r="AX202"/>
      <c r="AY202"/>
    </row>
    <row r="203" spans="1:51" x14ac:dyDescent="0.25">
      <c r="A203" t="s">
        <v>517</v>
      </c>
      <c r="B203" t="s">
        <v>359</v>
      </c>
      <c r="C203" t="s">
        <v>492</v>
      </c>
      <c r="D203" t="s">
        <v>510</v>
      </c>
      <c r="E203" s="32">
        <v>104.67777777777778</v>
      </c>
      <c r="F203" s="32">
        <v>395.11666666666667</v>
      </c>
      <c r="G203" s="32">
        <v>146.13611111111112</v>
      </c>
      <c r="H203" s="37">
        <v>0.36985559820587449</v>
      </c>
      <c r="I203" s="32">
        <v>366.66666666666663</v>
      </c>
      <c r="J203" s="32">
        <v>146.13611111111112</v>
      </c>
      <c r="K203" s="37">
        <v>0.39855303030303035</v>
      </c>
      <c r="L203" s="32">
        <v>57.163888888888884</v>
      </c>
      <c r="M203" s="32">
        <v>18.338888888888889</v>
      </c>
      <c r="N203" s="37">
        <v>0.32081247874046359</v>
      </c>
      <c r="O203" s="32">
        <v>42.763888888888886</v>
      </c>
      <c r="P203" s="32">
        <v>18.338888888888889</v>
      </c>
      <c r="Q203" s="37">
        <v>0.42884053264046773</v>
      </c>
      <c r="R203" s="32">
        <v>9.3277777777777775</v>
      </c>
      <c r="S203" s="32">
        <v>0</v>
      </c>
      <c r="T203" s="37">
        <v>0</v>
      </c>
      <c r="U203" s="32">
        <v>5.072222222222222</v>
      </c>
      <c r="V203" s="32">
        <v>0</v>
      </c>
      <c r="W203" s="37">
        <v>0</v>
      </c>
      <c r="X203" s="32">
        <v>92.674999999999997</v>
      </c>
      <c r="Y203" s="32">
        <v>42.375</v>
      </c>
      <c r="Z203" s="37">
        <v>0.45724305368222284</v>
      </c>
      <c r="AA203" s="32">
        <v>14.05</v>
      </c>
      <c r="AB203" s="32">
        <v>0</v>
      </c>
      <c r="AC203" s="37">
        <v>0</v>
      </c>
      <c r="AD203" s="32">
        <v>231.22777777777779</v>
      </c>
      <c r="AE203" s="32">
        <v>85.422222222222217</v>
      </c>
      <c r="AF203" s="37">
        <v>0.36942889406789836</v>
      </c>
      <c r="AG203" s="32">
        <v>0</v>
      </c>
      <c r="AH203" s="32">
        <v>0</v>
      </c>
      <c r="AI203" s="37" t="s">
        <v>648</v>
      </c>
      <c r="AJ203" s="32">
        <v>0</v>
      </c>
      <c r="AK203" s="32">
        <v>0</v>
      </c>
      <c r="AL203" s="37" t="s">
        <v>648</v>
      </c>
      <c r="AM203" t="s">
        <v>157</v>
      </c>
      <c r="AN203" s="34">
        <v>1</v>
      </c>
      <c r="AX203"/>
      <c r="AY203"/>
    </row>
    <row r="204" spans="1:51" x14ac:dyDescent="0.25">
      <c r="AY204"/>
    </row>
    <row r="205" spans="1:51" x14ac:dyDescent="0.25">
      <c r="AY205"/>
    </row>
    <row r="206" spans="1:51" x14ac:dyDescent="0.25">
      <c r="AY206"/>
    </row>
    <row r="207" spans="1:51" x14ac:dyDescent="0.25">
      <c r="AY207"/>
    </row>
    <row r="208" spans="1:51" x14ac:dyDescent="0.25">
      <c r="AY208"/>
    </row>
    <row r="209" spans="51:51" x14ac:dyDescent="0.25">
      <c r="AY209"/>
    </row>
    <row r="210" spans="51:51" x14ac:dyDescent="0.25">
      <c r="AY210"/>
    </row>
    <row r="211" spans="51:51" x14ac:dyDescent="0.25">
      <c r="AY211"/>
    </row>
    <row r="212" spans="51:51" x14ac:dyDescent="0.25">
      <c r="AY212"/>
    </row>
    <row r="213" spans="51:51" x14ac:dyDescent="0.25">
      <c r="AY213"/>
    </row>
    <row r="214" spans="51:51" x14ac:dyDescent="0.25">
      <c r="AY214"/>
    </row>
    <row r="215" spans="51:51" x14ac:dyDescent="0.25">
      <c r="AY215"/>
    </row>
    <row r="216" spans="51:51" x14ac:dyDescent="0.25">
      <c r="AY216"/>
    </row>
    <row r="217" spans="51:51" x14ac:dyDescent="0.25">
      <c r="AY217"/>
    </row>
    <row r="218" spans="51:51" x14ac:dyDescent="0.25">
      <c r="AY218"/>
    </row>
    <row r="219" spans="51:51" x14ac:dyDescent="0.25">
      <c r="AY219"/>
    </row>
    <row r="220" spans="51:51" x14ac:dyDescent="0.25">
      <c r="AY220"/>
    </row>
    <row r="221" spans="51:51" x14ac:dyDescent="0.25">
      <c r="AY221"/>
    </row>
    <row r="222" spans="51:51" x14ac:dyDescent="0.25">
      <c r="AY222"/>
    </row>
    <row r="223" spans="51:51" x14ac:dyDescent="0.25">
      <c r="AY223"/>
    </row>
    <row r="224" spans="51:51" x14ac:dyDescent="0.25">
      <c r="AY224"/>
    </row>
    <row r="225" spans="51:51" x14ac:dyDescent="0.25">
      <c r="AY225"/>
    </row>
    <row r="226" spans="51:51" x14ac:dyDescent="0.25">
      <c r="AY226"/>
    </row>
    <row r="227" spans="51:51" x14ac:dyDescent="0.25">
      <c r="AY227"/>
    </row>
    <row r="228" spans="51:51" x14ac:dyDescent="0.25">
      <c r="AY228"/>
    </row>
    <row r="229" spans="51:51" x14ac:dyDescent="0.25">
      <c r="AY229"/>
    </row>
    <row r="230" spans="51:51" x14ac:dyDescent="0.25">
      <c r="AY230"/>
    </row>
    <row r="231" spans="51:51" x14ac:dyDescent="0.25">
      <c r="AY231"/>
    </row>
    <row r="232" spans="51:51" x14ac:dyDescent="0.25">
      <c r="AY232"/>
    </row>
    <row r="233" spans="51:51" x14ac:dyDescent="0.25">
      <c r="AY233"/>
    </row>
    <row r="234" spans="51:51" x14ac:dyDescent="0.25">
      <c r="AY234"/>
    </row>
    <row r="235" spans="51:51" x14ac:dyDescent="0.25">
      <c r="AY235"/>
    </row>
    <row r="236" spans="51:51" x14ac:dyDescent="0.25">
      <c r="AY236"/>
    </row>
    <row r="237" spans="51:51" x14ac:dyDescent="0.25">
      <c r="AY237"/>
    </row>
    <row r="238" spans="51:51" x14ac:dyDescent="0.25">
      <c r="AY238"/>
    </row>
    <row r="239" spans="51:51" x14ac:dyDescent="0.25">
      <c r="AY239"/>
    </row>
    <row r="240" spans="51:51" x14ac:dyDescent="0.25">
      <c r="AY240"/>
    </row>
    <row r="241" spans="51:51" x14ac:dyDescent="0.25">
      <c r="AY241"/>
    </row>
    <row r="242" spans="51:51" x14ac:dyDescent="0.25">
      <c r="AY242"/>
    </row>
    <row r="243" spans="51:51" x14ac:dyDescent="0.25">
      <c r="AY243"/>
    </row>
    <row r="244" spans="51:51" x14ac:dyDescent="0.25">
      <c r="AY244"/>
    </row>
    <row r="245" spans="51:51" x14ac:dyDescent="0.25">
      <c r="AY245"/>
    </row>
    <row r="246" spans="51:51" x14ac:dyDescent="0.25">
      <c r="AY246"/>
    </row>
    <row r="247" spans="51:51" x14ac:dyDescent="0.25">
      <c r="AY247"/>
    </row>
    <row r="248" spans="51:51" x14ac:dyDescent="0.25">
      <c r="AY248"/>
    </row>
    <row r="249" spans="51:51" x14ac:dyDescent="0.25">
      <c r="AY249"/>
    </row>
    <row r="250" spans="51:51" x14ac:dyDescent="0.25">
      <c r="AY250"/>
    </row>
    <row r="251" spans="51:51" x14ac:dyDescent="0.25">
      <c r="AY251"/>
    </row>
    <row r="252" spans="51:51" x14ac:dyDescent="0.25">
      <c r="AY252"/>
    </row>
    <row r="253" spans="51:51" x14ac:dyDescent="0.25">
      <c r="AY253"/>
    </row>
    <row r="254" spans="51:51" x14ac:dyDescent="0.25">
      <c r="AY254"/>
    </row>
    <row r="255" spans="51:51" x14ac:dyDescent="0.25">
      <c r="AY255"/>
    </row>
    <row r="256" spans="51:51" x14ac:dyDescent="0.25">
      <c r="AY256"/>
    </row>
    <row r="257" spans="51:51" x14ac:dyDescent="0.25">
      <c r="AY257"/>
    </row>
    <row r="258" spans="51:51" x14ac:dyDescent="0.25">
      <c r="AY258"/>
    </row>
    <row r="259" spans="51:51" x14ac:dyDescent="0.25">
      <c r="AY259"/>
    </row>
    <row r="260" spans="51:51" x14ac:dyDescent="0.25">
      <c r="AY260"/>
    </row>
    <row r="261" spans="51:51" x14ac:dyDescent="0.25">
      <c r="AY261"/>
    </row>
    <row r="262" spans="51:51" x14ac:dyDescent="0.25">
      <c r="AY262"/>
    </row>
    <row r="269" spans="51:51" x14ac:dyDescent="0.25">
      <c r="AY269"/>
    </row>
  </sheetData>
  <pageMargins left="0.7" right="0.7" top="0.75" bottom="0.75" header="0.3" footer="0.3"/>
  <pageSetup orientation="portrait" horizontalDpi="1200" verticalDpi="1200" r:id="rId1"/>
  <ignoredErrors>
    <ignoredError sqref="A2:D203" calculatedColumn="1"/>
    <ignoredError sqref="AM2:AM203" numberStoredAsText="1"/>
  </ignoredErrors>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24AB0-464D-4E4F-9C80-369B1DB211C6}">
  <dimension ref="A1:AI203"/>
  <sheetViews>
    <sheetView zoomScale="85" zoomScaleNormal="85" workbookViewId="0">
      <pane xSplit="4" ySplit="1" topLeftCell="E2" activePane="bottomRight" state="frozen"/>
      <selection pane="topRight" activeCell="F1" sqref="F1"/>
      <selection pane="bottomLeft" activeCell="A2" sqref="A2"/>
      <selection pane="bottomRight"/>
    </sheetView>
  </sheetViews>
  <sheetFormatPr defaultColWidth="8.7109375" defaultRowHeight="15" outlineLevelCol="1" x14ac:dyDescent="0.25"/>
  <cols>
    <col min="1" max="1" width="8.5703125" customWidth="1"/>
    <col min="2" max="2" width="60.7109375" customWidth="1"/>
    <col min="3" max="4" width="21.7109375" customWidth="1"/>
    <col min="5" max="12" width="12.7109375" customWidth="1"/>
    <col min="13" max="14" width="12.7109375" hidden="1" customWidth="1" outlineLevel="1"/>
    <col min="15" max="15" width="12.7109375" customWidth="1" collapsed="1"/>
    <col min="16" max="17" width="12.7109375" hidden="1" customWidth="1" outlineLevel="1"/>
    <col min="18" max="18" width="12.7109375" customWidth="1" collapsed="1"/>
    <col min="19" max="21" width="12.7109375" hidden="1" customWidth="1" outlineLevel="1"/>
    <col min="22" max="22" width="12.7109375" customWidth="1" collapsed="1"/>
    <col min="23" max="25" width="12.7109375" hidden="1" customWidth="1" outlineLevel="1"/>
    <col min="26" max="26" width="12.7109375" customWidth="1" collapsed="1"/>
    <col min="27" max="34" width="12.7109375" customWidth="1"/>
    <col min="35" max="35" width="12" style="33" customWidth="1"/>
    <col min="37" max="37" width="12.5703125" customWidth="1"/>
    <col min="39" max="47" width="12.5703125" customWidth="1"/>
    <col min="48" max="48" width="18.5703125" customWidth="1"/>
    <col min="50" max="50" width="22.140625" customWidth="1"/>
  </cols>
  <sheetData>
    <row r="1" spans="1:35" s="29" customFormat="1" ht="189.95" customHeight="1" x14ac:dyDescent="0.25">
      <c r="A1" s="29" t="s">
        <v>568</v>
      </c>
      <c r="B1" s="29" t="s">
        <v>635</v>
      </c>
      <c r="C1" s="29" t="s">
        <v>636</v>
      </c>
      <c r="D1" s="29" t="s">
        <v>608</v>
      </c>
      <c r="E1" s="29" t="s">
        <v>609</v>
      </c>
      <c r="F1" s="29" t="s">
        <v>685</v>
      </c>
      <c r="G1" s="29" t="s">
        <v>686</v>
      </c>
      <c r="H1" s="29" t="s">
        <v>687</v>
      </c>
      <c r="I1" s="29" t="s">
        <v>688</v>
      </c>
      <c r="J1" s="29" t="s">
        <v>689</v>
      </c>
      <c r="K1" s="29" t="s">
        <v>690</v>
      </c>
      <c r="L1" s="29" t="s">
        <v>691</v>
      </c>
      <c r="M1" s="29" t="s">
        <v>692</v>
      </c>
      <c r="N1" s="29" t="s">
        <v>693</v>
      </c>
      <c r="O1" s="29" t="s">
        <v>694</v>
      </c>
      <c r="P1" s="29" t="s">
        <v>695</v>
      </c>
      <c r="Q1" s="29" t="s">
        <v>696</v>
      </c>
      <c r="R1" s="29" t="s">
        <v>697</v>
      </c>
      <c r="S1" s="29" t="s">
        <v>698</v>
      </c>
      <c r="T1" s="29" t="s">
        <v>699</v>
      </c>
      <c r="U1" s="29" t="s">
        <v>700</v>
      </c>
      <c r="V1" s="29" t="s">
        <v>701</v>
      </c>
      <c r="W1" s="29" t="s">
        <v>702</v>
      </c>
      <c r="X1" s="29" t="s">
        <v>703</v>
      </c>
      <c r="Y1" s="29" t="s">
        <v>704</v>
      </c>
      <c r="Z1" s="29" t="s">
        <v>705</v>
      </c>
      <c r="AA1" s="29" t="s">
        <v>706</v>
      </c>
      <c r="AB1" s="29" t="s">
        <v>707</v>
      </c>
      <c r="AC1" s="29" t="s">
        <v>708</v>
      </c>
      <c r="AD1" s="29" t="s">
        <v>709</v>
      </c>
      <c r="AE1" s="29" t="s">
        <v>710</v>
      </c>
      <c r="AF1" s="29" t="s">
        <v>711</v>
      </c>
      <c r="AG1" s="29" t="s">
        <v>712</v>
      </c>
      <c r="AH1" s="29" t="s">
        <v>634</v>
      </c>
      <c r="AI1" s="31" t="s">
        <v>562</v>
      </c>
    </row>
    <row r="2" spans="1:35" x14ac:dyDescent="0.25">
      <c r="A2" t="s">
        <v>517</v>
      </c>
      <c r="B2" t="s">
        <v>402</v>
      </c>
      <c r="C2" t="s">
        <v>448</v>
      </c>
      <c r="D2" t="s">
        <v>504</v>
      </c>
      <c r="E2" s="33">
        <v>83.711111111111109</v>
      </c>
      <c r="F2" s="33">
        <v>3.3333333333333335</v>
      </c>
      <c r="G2" s="33">
        <v>0.42222222222222222</v>
      </c>
      <c r="H2" s="33">
        <v>0.47211111111111104</v>
      </c>
      <c r="I2" s="33">
        <v>0</v>
      </c>
      <c r="J2" s="33">
        <v>0</v>
      </c>
      <c r="K2" s="33">
        <v>0</v>
      </c>
      <c r="L2" s="33">
        <v>1.5477777777777781</v>
      </c>
      <c r="M2" s="33">
        <v>14.488888888888889</v>
      </c>
      <c r="N2" s="33">
        <v>0</v>
      </c>
      <c r="O2" s="33">
        <v>0.17308202813910273</v>
      </c>
      <c r="P2" s="33">
        <v>22.425000000000001</v>
      </c>
      <c r="Q2" s="33">
        <v>11.016666666666667</v>
      </c>
      <c r="R2" s="33">
        <v>0.39948898327581633</v>
      </c>
      <c r="S2" s="33">
        <v>0.93255555555555558</v>
      </c>
      <c r="T2" s="33">
        <v>5.2701111111111105</v>
      </c>
      <c r="U2" s="33">
        <v>0</v>
      </c>
      <c r="V2" s="33">
        <v>7.4096097690469861E-2</v>
      </c>
      <c r="W2" s="33">
        <v>2.8754444444444447</v>
      </c>
      <c r="X2" s="33">
        <v>0.98344444444444434</v>
      </c>
      <c r="Y2" s="33">
        <v>0</v>
      </c>
      <c r="Z2" s="33">
        <v>4.6097690469869924E-2</v>
      </c>
      <c r="AA2" s="33">
        <v>0</v>
      </c>
      <c r="AB2" s="33">
        <v>0</v>
      </c>
      <c r="AC2" s="33">
        <v>0</v>
      </c>
      <c r="AD2" s="33">
        <v>0</v>
      </c>
      <c r="AE2" s="33">
        <v>0</v>
      </c>
      <c r="AF2" s="33">
        <v>0</v>
      </c>
      <c r="AG2" s="33">
        <v>0</v>
      </c>
      <c r="AH2" t="s">
        <v>200</v>
      </c>
      <c r="AI2" s="34">
        <v>1</v>
      </c>
    </row>
    <row r="3" spans="1:35" x14ac:dyDescent="0.25">
      <c r="A3" t="s">
        <v>517</v>
      </c>
      <c r="B3" t="s">
        <v>379</v>
      </c>
      <c r="C3" t="s">
        <v>417</v>
      </c>
      <c r="D3" t="s">
        <v>506</v>
      </c>
      <c r="E3" s="33">
        <v>51.477777777777774</v>
      </c>
      <c r="F3" s="33">
        <v>4.9555555555555557</v>
      </c>
      <c r="G3" s="33">
        <v>0.12222222222222222</v>
      </c>
      <c r="H3" s="33">
        <v>0.20555555555555555</v>
      </c>
      <c r="I3" s="33">
        <v>2.3444444444444446</v>
      </c>
      <c r="J3" s="33">
        <v>0</v>
      </c>
      <c r="K3" s="33">
        <v>0.17777777777777778</v>
      </c>
      <c r="L3" s="33">
        <v>1.6852222222222226</v>
      </c>
      <c r="M3" s="33">
        <v>4.8972222222222221</v>
      </c>
      <c r="N3" s="33">
        <v>0</v>
      </c>
      <c r="O3" s="33">
        <v>9.5132743362831867E-2</v>
      </c>
      <c r="P3" s="33">
        <v>0</v>
      </c>
      <c r="Q3" s="33">
        <v>0</v>
      </c>
      <c r="R3" s="33">
        <v>0</v>
      </c>
      <c r="S3" s="33">
        <v>7.8313333333333315</v>
      </c>
      <c r="T3" s="33">
        <v>6.5601111111111106</v>
      </c>
      <c r="U3" s="33">
        <v>0</v>
      </c>
      <c r="V3" s="33">
        <v>0.27956615583854949</v>
      </c>
      <c r="W3" s="33">
        <v>4.310666666666668</v>
      </c>
      <c r="X3" s="33">
        <v>4.5792222222222225</v>
      </c>
      <c r="Y3" s="33">
        <v>0</v>
      </c>
      <c r="Z3" s="33">
        <v>0.17269371897258801</v>
      </c>
      <c r="AA3" s="33">
        <v>0</v>
      </c>
      <c r="AB3" s="33">
        <v>10.022222222222222</v>
      </c>
      <c r="AC3" s="33">
        <v>0</v>
      </c>
      <c r="AD3" s="33">
        <v>0</v>
      </c>
      <c r="AE3" s="33">
        <v>0</v>
      </c>
      <c r="AF3" s="33">
        <v>0</v>
      </c>
      <c r="AG3" s="33">
        <v>0.1</v>
      </c>
      <c r="AH3" t="s">
        <v>177</v>
      </c>
      <c r="AI3" s="34">
        <v>1</v>
      </c>
    </row>
    <row r="4" spans="1:35" x14ac:dyDescent="0.25">
      <c r="A4" t="s">
        <v>517</v>
      </c>
      <c r="B4" t="s">
        <v>337</v>
      </c>
      <c r="C4" t="s">
        <v>430</v>
      </c>
      <c r="D4" t="s">
        <v>505</v>
      </c>
      <c r="E4" s="33">
        <v>186.51111111111112</v>
      </c>
      <c r="F4" s="33">
        <v>4.0222222222222221</v>
      </c>
      <c r="G4" s="33">
        <v>0.31111111111111112</v>
      </c>
      <c r="H4" s="33">
        <v>1.2611111111111111</v>
      </c>
      <c r="I4" s="33">
        <v>4.5666666666666664</v>
      </c>
      <c r="J4" s="33">
        <v>0.55555555555555558</v>
      </c>
      <c r="K4" s="33">
        <v>0</v>
      </c>
      <c r="L4" s="33">
        <v>9.8083333333333336</v>
      </c>
      <c r="M4" s="33">
        <v>21.528333333333332</v>
      </c>
      <c r="N4" s="33">
        <v>0</v>
      </c>
      <c r="O4" s="33">
        <v>0.11542654593113308</v>
      </c>
      <c r="P4" s="33">
        <v>5.5388888888888888</v>
      </c>
      <c r="Q4" s="33">
        <v>17.899999999999999</v>
      </c>
      <c r="R4" s="33">
        <v>0.12567020135827472</v>
      </c>
      <c r="S4" s="33">
        <v>15.916666666666666</v>
      </c>
      <c r="T4" s="33">
        <v>12.044444444444444</v>
      </c>
      <c r="U4" s="33">
        <v>0</v>
      </c>
      <c r="V4" s="33">
        <v>0.14991659716430356</v>
      </c>
      <c r="W4" s="33">
        <v>17.322222222222223</v>
      </c>
      <c r="X4" s="33">
        <v>14.847222222222221</v>
      </c>
      <c r="Y4" s="33">
        <v>10.9</v>
      </c>
      <c r="Z4" s="33">
        <v>0.23092160133444536</v>
      </c>
      <c r="AA4" s="33">
        <v>0.35555555555555557</v>
      </c>
      <c r="AB4" s="33">
        <v>0</v>
      </c>
      <c r="AC4" s="33">
        <v>0</v>
      </c>
      <c r="AD4" s="33">
        <v>0</v>
      </c>
      <c r="AE4" s="33">
        <v>0</v>
      </c>
      <c r="AF4" s="33">
        <v>0</v>
      </c>
      <c r="AG4" s="33">
        <v>0</v>
      </c>
      <c r="AH4" t="s">
        <v>135</v>
      </c>
      <c r="AI4" s="34">
        <v>1</v>
      </c>
    </row>
    <row r="5" spans="1:35" x14ac:dyDescent="0.25">
      <c r="A5" t="s">
        <v>517</v>
      </c>
      <c r="B5" t="s">
        <v>334</v>
      </c>
      <c r="C5" t="s">
        <v>468</v>
      </c>
      <c r="D5" t="s">
        <v>505</v>
      </c>
      <c r="E5" s="33">
        <v>197.51111111111112</v>
      </c>
      <c r="F5" s="33">
        <v>0</v>
      </c>
      <c r="G5" s="33">
        <v>2.3111111111111109</v>
      </c>
      <c r="H5" s="33">
        <v>0.57222222222222219</v>
      </c>
      <c r="I5" s="33">
        <v>8.9111111111111114</v>
      </c>
      <c r="J5" s="33">
        <v>9.3333333333333339</v>
      </c>
      <c r="K5" s="33">
        <v>0</v>
      </c>
      <c r="L5" s="33">
        <v>2.5972222222222223</v>
      </c>
      <c r="M5" s="33">
        <v>8.9166666666666661</v>
      </c>
      <c r="N5" s="33">
        <v>0</v>
      </c>
      <c r="O5" s="33">
        <v>4.5145139513951389E-2</v>
      </c>
      <c r="P5" s="33">
        <v>0</v>
      </c>
      <c r="Q5" s="33">
        <v>3.2666666666666666</v>
      </c>
      <c r="R5" s="33">
        <v>1.6539153915391538E-2</v>
      </c>
      <c r="S5" s="33">
        <v>1.2583333333333333</v>
      </c>
      <c r="T5" s="33">
        <v>0</v>
      </c>
      <c r="U5" s="33">
        <v>0</v>
      </c>
      <c r="V5" s="33">
        <v>6.3709495949594956E-3</v>
      </c>
      <c r="W5" s="33">
        <v>15.686111111111112</v>
      </c>
      <c r="X5" s="33">
        <v>3.2611111111111111</v>
      </c>
      <c r="Y5" s="33">
        <v>3.4555555555555557</v>
      </c>
      <c r="Z5" s="33">
        <v>0.11342540504050405</v>
      </c>
      <c r="AA5" s="33">
        <v>0</v>
      </c>
      <c r="AB5" s="33">
        <v>0</v>
      </c>
      <c r="AC5" s="33">
        <v>0</v>
      </c>
      <c r="AD5" s="33">
        <v>0</v>
      </c>
      <c r="AE5" s="33">
        <v>0</v>
      </c>
      <c r="AF5" s="33">
        <v>0</v>
      </c>
      <c r="AG5" s="33">
        <v>4.8</v>
      </c>
      <c r="AH5" t="s">
        <v>132</v>
      </c>
      <c r="AI5" s="34">
        <v>1</v>
      </c>
    </row>
    <row r="6" spans="1:35" x14ac:dyDescent="0.25">
      <c r="A6" t="s">
        <v>517</v>
      </c>
      <c r="B6" t="s">
        <v>387</v>
      </c>
      <c r="C6" t="s">
        <v>462</v>
      </c>
      <c r="D6" t="s">
        <v>504</v>
      </c>
      <c r="E6" s="33">
        <v>88.044444444444451</v>
      </c>
      <c r="F6" s="33">
        <v>5.6888888888888891</v>
      </c>
      <c r="G6" s="33">
        <v>1.0222222222222221</v>
      </c>
      <c r="H6" s="33">
        <v>0.43333333333333335</v>
      </c>
      <c r="I6" s="33">
        <v>1.6</v>
      </c>
      <c r="J6" s="33">
        <v>0</v>
      </c>
      <c r="K6" s="33">
        <v>0</v>
      </c>
      <c r="L6" s="33">
        <v>2.8972222222222221</v>
      </c>
      <c r="M6" s="33">
        <v>4.916666666666667</v>
      </c>
      <c r="N6" s="33">
        <v>13</v>
      </c>
      <c r="O6" s="33">
        <v>0.2034957092377587</v>
      </c>
      <c r="P6" s="33">
        <v>8.5472222222222225</v>
      </c>
      <c r="Q6" s="33">
        <v>6.9805555555555552</v>
      </c>
      <c r="R6" s="33">
        <v>0.17636294800605753</v>
      </c>
      <c r="S6" s="33">
        <v>6.1305555555555555</v>
      </c>
      <c r="T6" s="33">
        <v>5.8564444444444437</v>
      </c>
      <c r="U6" s="33">
        <v>0</v>
      </c>
      <c r="V6" s="33">
        <v>0.13614714790509841</v>
      </c>
      <c r="W6" s="33">
        <v>4.5750000000000002</v>
      </c>
      <c r="X6" s="33">
        <v>4.7768888888888892</v>
      </c>
      <c r="Y6" s="33">
        <v>0</v>
      </c>
      <c r="Z6" s="33">
        <v>0.10621781928319031</v>
      </c>
      <c r="AA6" s="33">
        <v>0</v>
      </c>
      <c r="AB6" s="33">
        <v>5.2444444444444445</v>
      </c>
      <c r="AC6" s="33">
        <v>0</v>
      </c>
      <c r="AD6" s="33">
        <v>0</v>
      </c>
      <c r="AE6" s="33">
        <v>0</v>
      </c>
      <c r="AF6" s="33">
        <v>0</v>
      </c>
      <c r="AG6" s="33">
        <v>2.2222222222222223E-2</v>
      </c>
      <c r="AH6" t="s">
        <v>185</v>
      </c>
      <c r="AI6" s="34">
        <v>1</v>
      </c>
    </row>
    <row r="7" spans="1:35" x14ac:dyDescent="0.25">
      <c r="A7" t="s">
        <v>517</v>
      </c>
      <c r="B7" t="s">
        <v>364</v>
      </c>
      <c r="C7" t="s">
        <v>461</v>
      </c>
      <c r="D7" t="s">
        <v>504</v>
      </c>
      <c r="E7" s="33">
        <v>33.822222222222223</v>
      </c>
      <c r="F7" s="33">
        <v>2.6666666666666665</v>
      </c>
      <c r="G7" s="33">
        <v>0.4</v>
      </c>
      <c r="H7" s="33">
        <v>0.25</v>
      </c>
      <c r="I7" s="33">
        <v>1.0333333333333334</v>
      </c>
      <c r="J7" s="33">
        <v>0</v>
      </c>
      <c r="K7" s="33">
        <v>0</v>
      </c>
      <c r="L7" s="33">
        <v>0.77222222222222225</v>
      </c>
      <c r="M7" s="33">
        <v>1.1666666666666667</v>
      </c>
      <c r="N7" s="33">
        <v>0</v>
      </c>
      <c r="O7" s="33">
        <v>3.4494086727989488E-2</v>
      </c>
      <c r="P7" s="33">
        <v>0</v>
      </c>
      <c r="Q7" s="33">
        <v>0</v>
      </c>
      <c r="R7" s="33">
        <v>0</v>
      </c>
      <c r="S7" s="33">
        <v>2.4916666666666667</v>
      </c>
      <c r="T7" s="33">
        <v>4.5750000000000002</v>
      </c>
      <c r="U7" s="33">
        <v>0</v>
      </c>
      <c r="V7" s="33">
        <v>0.20893561103810773</v>
      </c>
      <c r="W7" s="33">
        <v>5.1472222222222221</v>
      </c>
      <c r="X7" s="33">
        <v>3.6916666666666669</v>
      </c>
      <c r="Y7" s="33">
        <v>0</v>
      </c>
      <c r="Z7" s="33">
        <v>0.26133377135348224</v>
      </c>
      <c r="AA7" s="33">
        <v>0</v>
      </c>
      <c r="AB7" s="33">
        <v>4.2222222222222223</v>
      </c>
      <c r="AC7" s="33">
        <v>0</v>
      </c>
      <c r="AD7" s="33">
        <v>0</v>
      </c>
      <c r="AE7" s="33">
        <v>0</v>
      </c>
      <c r="AF7" s="33">
        <v>0</v>
      </c>
      <c r="AG7" s="33">
        <v>0</v>
      </c>
      <c r="AH7" t="s">
        <v>162</v>
      </c>
      <c r="AI7" s="34">
        <v>1</v>
      </c>
    </row>
    <row r="8" spans="1:35" x14ac:dyDescent="0.25">
      <c r="A8" t="s">
        <v>517</v>
      </c>
      <c r="B8" t="s">
        <v>332</v>
      </c>
      <c r="C8" t="s">
        <v>440</v>
      </c>
      <c r="D8" t="s">
        <v>505</v>
      </c>
      <c r="E8" s="33">
        <v>85.055555555555557</v>
      </c>
      <c r="F8" s="33">
        <v>4.9777777777777779</v>
      </c>
      <c r="G8" s="33">
        <v>0.44444444444444442</v>
      </c>
      <c r="H8" s="33">
        <v>0.62588888888888883</v>
      </c>
      <c r="I8" s="33">
        <v>3.2333333333333334</v>
      </c>
      <c r="J8" s="33">
        <v>0</v>
      </c>
      <c r="K8" s="33">
        <v>0</v>
      </c>
      <c r="L8" s="33">
        <v>4.1916666666666664</v>
      </c>
      <c r="M8" s="33">
        <v>4.458333333333333</v>
      </c>
      <c r="N8" s="33">
        <v>0</v>
      </c>
      <c r="O8" s="33">
        <v>5.2416721097322004E-2</v>
      </c>
      <c r="P8" s="33">
        <v>0</v>
      </c>
      <c r="Q8" s="33">
        <v>10.063888888888888</v>
      </c>
      <c r="R8" s="33">
        <v>0.1183213585891574</v>
      </c>
      <c r="S8" s="33">
        <v>4.1083333333333334</v>
      </c>
      <c r="T8" s="33">
        <v>6.916666666666667</v>
      </c>
      <c r="U8" s="33">
        <v>0</v>
      </c>
      <c r="V8" s="33">
        <v>0.12962116263879817</v>
      </c>
      <c r="W8" s="33">
        <v>7.4833333333333334</v>
      </c>
      <c r="X8" s="33">
        <v>4.2944444444444443</v>
      </c>
      <c r="Y8" s="33">
        <v>0</v>
      </c>
      <c r="Z8" s="33">
        <v>0.13847158719790986</v>
      </c>
      <c r="AA8" s="33">
        <v>0</v>
      </c>
      <c r="AB8" s="33">
        <v>4.322222222222222</v>
      </c>
      <c r="AC8" s="33">
        <v>0</v>
      </c>
      <c r="AD8" s="33">
        <v>0</v>
      </c>
      <c r="AE8" s="33">
        <v>0</v>
      </c>
      <c r="AF8" s="33">
        <v>0</v>
      </c>
      <c r="AG8" s="33">
        <v>0</v>
      </c>
      <c r="AH8" t="s">
        <v>130</v>
      </c>
      <c r="AI8" s="34">
        <v>1</v>
      </c>
    </row>
    <row r="9" spans="1:35" x14ac:dyDescent="0.25">
      <c r="A9" t="s">
        <v>517</v>
      </c>
      <c r="B9" t="s">
        <v>258</v>
      </c>
      <c r="C9" t="s">
        <v>455</v>
      </c>
      <c r="D9" t="s">
        <v>508</v>
      </c>
      <c r="E9" s="33">
        <v>53.666666666666664</v>
      </c>
      <c r="F9" s="33">
        <v>5.6444444444444448</v>
      </c>
      <c r="G9" s="33">
        <v>0.21111111111111111</v>
      </c>
      <c r="H9" s="33">
        <v>0.34133333333333332</v>
      </c>
      <c r="I9" s="33">
        <v>1.1777777777777778</v>
      </c>
      <c r="J9" s="33">
        <v>0</v>
      </c>
      <c r="K9" s="33">
        <v>0</v>
      </c>
      <c r="L9" s="33">
        <v>1.2972222222222223</v>
      </c>
      <c r="M9" s="33">
        <v>4.9111111111111114</v>
      </c>
      <c r="N9" s="33">
        <v>0</v>
      </c>
      <c r="O9" s="33">
        <v>9.1511387163561081E-2</v>
      </c>
      <c r="P9" s="33">
        <v>0</v>
      </c>
      <c r="Q9" s="33">
        <v>7.9055555555555559</v>
      </c>
      <c r="R9" s="33">
        <v>0.14730848861283646</v>
      </c>
      <c r="S9" s="33">
        <v>3.625</v>
      </c>
      <c r="T9" s="33">
        <v>3.125</v>
      </c>
      <c r="U9" s="33">
        <v>0</v>
      </c>
      <c r="V9" s="33">
        <v>0.12577639751552797</v>
      </c>
      <c r="W9" s="33">
        <v>4.7666666666666666</v>
      </c>
      <c r="X9" s="33">
        <v>4.0388888888888888</v>
      </c>
      <c r="Y9" s="33">
        <v>0</v>
      </c>
      <c r="Z9" s="33">
        <v>0.16407867494824016</v>
      </c>
      <c r="AA9" s="33">
        <v>0</v>
      </c>
      <c r="AB9" s="33">
        <v>5.9</v>
      </c>
      <c r="AC9" s="33">
        <v>0</v>
      </c>
      <c r="AD9" s="33">
        <v>0</v>
      </c>
      <c r="AE9" s="33">
        <v>0</v>
      </c>
      <c r="AF9" s="33">
        <v>0</v>
      </c>
      <c r="AG9" s="33">
        <v>0</v>
      </c>
      <c r="AH9" t="s">
        <v>56</v>
      </c>
      <c r="AI9" s="34">
        <v>1</v>
      </c>
    </row>
    <row r="10" spans="1:35" x14ac:dyDescent="0.25">
      <c r="A10" t="s">
        <v>517</v>
      </c>
      <c r="B10" t="s">
        <v>357</v>
      </c>
      <c r="C10" t="s">
        <v>465</v>
      </c>
      <c r="D10" t="s">
        <v>506</v>
      </c>
      <c r="E10" s="33">
        <v>63.955555555555556</v>
      </c>
      <c r="F10" s="33">
        <v>4.8444444444444441</v>
      </c>
      <c r="G10" s="33">
        <v>0.16666666666666666</v>
      </c>
      <c r="H10" s="33">
        <v>0.38800000000000001</v>
      </c>
      <c r="I10" s="33">
        <v>2.2444444444444445</v>
      </c>
      <c r="J10" s="33">
        <v>0</v>
      </c>
      <c r="K10" s="33">
        <v>0</v>
      </c>
      <c r="L10" s="33">
        <v>1.9305555555555556</v>
      </c>
      <c r="M10" s="33">
        <v>4.3138888888888891</v>
      </c>
      <c r="N10" s="33">
        <v>0</v>
      </c>
      <c r="O10" s="33">
        <v>6.745135510771369E-2</v>
      </c>
      <c r="P10" s="33">
        <v>0</v>
      </c>
      <c r="Q10" s="33">
        <v>0.4861111111111111</v>
      </c>
      <c r="R10" s="33">
        <v>7.6007644197359277E-3</v>
      </c>
      <c r="S10" s="33">
        <v>3.8555555555555556</v>
      </c>
      <c r="T10" s="33">
        <v>4.2777777777777777</v>
      </c>
      <c r="U10" s="33">
        <v>0</v>
      </c>
      <c r="V10" s="33">
        <v>0.1271716469770674</v>
      </c>
      <c r="W10" s="33">
        <v>3.3138888888888891</v>
      </c>
      <c r="X10" s="33">
        <v>7.2277777777777779</v>
      </c>
      <c r="Y10" s="33">
        <v>0</v>
      </c>
      <c r="Z10" s="33">
        <v>0.16482800555941629</v>
      </c>
      <c r="AA10" s="33">
        <v>0</v>
      </c>
      <c r="AB10" s="33">
        <v>5.2555555555555555</v>
      </c>
      <c r="AC10" s="33">
        <v>0</v>
      </c>
      <c r="AD10" s="33">
        <v>0</v>
      </c>
      <c r="AE10" s="33">
        <v>0</v>
      </c>
      <c r="AF10" s="33">
        <v>0</v>
      </c>
      <c r="AG10" s="33">
        <v>0</v>
      </c>
      <c r="AH10" t="s">
        <v>155</v>
      </c>
      <c r="AI10" s="34">
        <v>1</v>
      </c>
    </row>
    <row r="11" spans="1:35" x14ac:dyDescent="0.25">
      <c r="A11" t="s">
        <v>517</v>
      </c>
      <c r="B11" t="s">
        <v>208</v>
      </c>
      <c r="C11" t="s">
        <v>419</v>
      </c>
      <c r="D11" t="s">
        <v>504</v>
      </c>
      <c r="E11" s="33">
        <v>97.166666666666671</v>
      </c>
      <c r="F11" s="33">
        <v>5.5111111111111111</v>
      </c>
      <c r="G11" s="33">
        <v>0.3888888888888889</v>
      </c>
      <c r="H11" s="33">
        <v>0.59111111111111103</v>
      </c>
      <c r="I11" s="33">
        <v>4.4666666666666668</v>
      </c>
      <c r="J11" s="33">
        <v>0</v>
      </c>
      <c r="K11" s="33">
        <v>0</v>
      </c>
      <c r="L11" s="33">
        <v>3.3805555555555555</v>
      </c>
      <c r="M11" s="33">
        <v>8.1277777777777782</v>
      </c>
      <c r="N11" s="33">
        <v>0</v>
      </c>
      <c r="O11" s="33">
        <v>8.364779874213836E-2</v>
      </c>
      <c r="P11" s="33">
        <v>0</v>
      </c>
      <c r="Q11" s="33">
        <v>0</v>
      </c>
      <c r="R11" s="33">
        <v>0</v>
      </c>
      <c r="S11" s="33">
        <v>8.6083333333333325</v>
      </c>
      <c r="T11" s="33">
        <v>9.2111111111111104</v>
      </c>
      <c r="U11" s="33">
        <v>0</v>
      </c>
      <c r="V11" s="33">
        <v>0.18339050886220695</v>
      </c>
      <c r="W11" s="33">
        <v>8.8416666666666668</v>
      </c>
      <c r="X11" s="33">
        <v>9.9138888888888896</v>
      </c>
      <c r="Y11" s="33">
        <v>0</v>
      </c>
      <c r="Z11" s="33">
        <v>0.19302458547741566</v>
      </c>
      <c r="AA11" s="33">
        <v>0</v>
      </c>
      <c r="AB11" s="33">
        <v>13.21111111111111</v>
      </c>
      <c r="AC11" s="33">
        <v>0</v>
      </c>
      <c r="AD11" s="33">
        <v>0</v>
      </c>
      <c r="AE11" s="33">
        <v>0</v>
      </c>
      <c r="AF11" s="33">
        <v>0</v>
      </c>
      <c r="AG11" s="33">
        <v>0</v>
      </c>
      <c r="AH11" t="s">
        <v>6</v>
      </c>
      <c r="AI11" s="34">
        <v>1</v>
      </c>
    </row>
    <row r="12" spans="1:35" x14ac:dyDescent="0.25">
      <c r="A12" t="s">
        <v>517</v>
      </c>
      <c r="B12" t="s">
        <v>231</v>
      </c>
      <c r="C12" t="s">
        <v>435</v>
      </c>
      <c r="D12" t="s">
        <v>505</v>
      </c>
      <c r="E12" s="33">
        <v>77.24444444444444</v>
      </c>
      <c r="F12" s="33">
        <v>4.8</v>
      </c>
      <c r="G12" s="33">
        <v>0.27777777777777779</v>
      </c>
      <c r="H12" s="33">
        <v>0.37188888888888894</v>
      </c>
      <c r="I12" s="33">
        <v>2.2222222222222223</v>
      </c>
      <c r="J12" s="33">
        <v>0</v>
      </c>
      <c r="K12" s="33">
        <v>0</v>
      </c>
      <c r="L12" s="33">
        <v>0.66111111111111109</v>
      </c>
      <c r="M12" s="33">
        <v>5.2361111111111107</v>
      </c>
      <c r="N12" s="33">
        <v>0</v>
      </c>
      <c r="O12" s="33">
        <v>6.778624856156501E-2</v>
      </c>
      <c r="P12" s="33">
        <v>0</v>
      </c>
      <c r="Q12" s="33">
        <v>2.7305555555555556</v>
      </c>
      <c r="R12" s="33">
        <v>3.5349539700805524E-2</v>
      </c>
      <c r="S12" s="33">
        <v>5.5027777777777782</v>
      </c>
      <c r="T12" s="33">
        <v>9.3694444444444436</v>
      </c>
      <c r="U12" s="33">
        <v>0</v>
      </c>
      <c r="V12" s="33">
        <v>0.19253452243958574</v>
      </c>
      <c r="W12" s="33">
        <v>4.4055555555555559</v>
      </c>
      <c r="X12" s="33">
        <v>6.4194444444444443</v>
      </c>
      <c r="Y12" s="33">
        <v>0</v>
      </c>
      <c r="Z12" s="33">
        <v>0.14013952819332567</v>
      </c>
      <c r="AA12" s="33">
        <v>0</v>
      </c>
      <c r="AB12" s="33">
        <v>5.0555555555555554</v>
      </c>
      <c r="AC12" s="33">
        <v>0</v>
      </c>
      <c r="AD12" s="33">
        <v>0</v>
      </c>
      <c r="AE12" s="33">
        <v>0</v>
      </c>
      <c r="AF12" s="33">
        <v>0</v>
      </c>
      <c r="AG12" s="33">
        <v>0</v>
      </c>
      <c r="AH12" t="s">
        <v>29</v>
      </c>
      <c r="AI12" s="34">
        <v>1</v>
      </c>
    </row>
    <row r="13" spans="1:35" x14ac:dyDescent="0.25">
      <c r="A13" t="s">
        <v>517</v>
      </c>
      <c r="B13" t="s">
        <v>365</v>
      </c>
      <c r="C13" t="s">
        <v>471</v>
      </c>
      <c r="D13" t="s">
        <v>505</v>
      </c>
      <c r="E13" s="33">
        <v>100.24444444444444</v>
      </c>
      <c r="F13" s="33">
        <v>4.8777777777777782</v>
      </c>
      <c r="G13" s="33">
        <v>0.28888888888888886</v>
      </c>
      <c r="H13" s="33">
        <v>0.57666666666666677</v>
      </c>
      <c r="I13" s="33">
        <v>3.8111111111111109</v>
      </c>
      <c r="J13" s="33">
        <v>0</v>
      </c>
      <c r="K13" s="33">
        <v>0</v>
      </c>
      <c r="L13" s="33">
        <v>4.125</v>
      </c>
      <c r="M13" s="33">
        <v>4.1361111111111111</v>
      </c>
      <c r="N13" s="33">
        <v>0</v>
      </c>
      <c r="O13" s="33">
        <v>4.1260252715584131E-2</v>
      </c>
      <c r="P13" s="33">
        <v>0</v>
      </c>
      <c r="Q13" s="33">
        <v>11.061111111111112</v>
      </c>
      <c r="R13" s="33">
        <v>0.11034138771890935</v>
      </c>
      <c r="S13" s="33">
        <v>9.1472222222222221</v>
      </c>
      <c r="T13" s="33">
        <v>4.0472222222222225</v>
      </c>
      <c r="U13" s="33">
        <v>0</v>
      </c>
      <c r="V13" s="33">
        <v>0.13162270006650412</v>
      </c>
      <c r="W13" s="33">
        <v>10.191666666666666</v>
      </c>
      <c r="X13" s="33">
        <v>4.5111111111111111</v>
      </c>
      <c r="Y13" s="33">
        <v>0</v>
      </c>
      <c r="Z13" s="33">
        <v>0.14666925293726446</v>
      </c>
      <c r="AA13" s="33">
        <v>0</v>
      </c>
      <c r="AB13" s="33">
        <v>5.4444444444444446</v>
      </c>
      <c r="AC13" s="33">
        <v>0</v>
      </c>
      <c r="AD13" s="33">
        <v>0</v>
      </c>
      <c r="AE13" s="33">
        <v>0</v>
      </c>
      <c r="AF13" s="33">
        <v>0</v>
      </c>
      <c r="AG13" s="33">
        <v>0</v>
      </c>
      <c r="AH13" t="s">
        <v>163</v>
      </c>
      <c r="AI13" s="34">
        <v>1</v>
      </c>
    </row>
    <row r="14" spans="1:35" x14ac:dyDescent="0.25">
      <c r="A14" t="s">
        <v>517</v>
      </c>
      <c r="B14" t="s">
        <v>221</v>
      </c>
      <c r="C14" t="s">
        <v>429</v>
      </c>
      <c r="D14" t="s">
        <v>506</v>
      </c>
      <c r="E14" s="33">
        <v>49.022222222222226</v>
      </c>
      <c r="F14" s="33">
        <v>5.4333333333333336</v>
      </c>
      <c r="G14" s="33">
        <v>8.8888888888888892E-2</v>
      </c>
      <c r="H14" s="33">
        <v>0.39111111111111113</v>
      </c>
      <c r="I14" s="33">
        <v>1.6111111111111112</v>
      </c>
      <c r="J14" s="33">
        <v>0</v>
      </c>
      <c r="K14" s="33">
        <v>0</v>
      </c>
      <c r="L14" s="33">
        <v>0.98055555555555551</v>
      </c>
      <c r="M14" s="33">
        <v>3.1888888888888891</v>
      </c>
      <c r="N14" s="33">
        <v>4.697222222222222</v>
      </c>
      <c r="O14" s="33">
        <v>0.1608680870353581</v>
      </c>
      <c r="P14" s="33">
        <v>0</v>
      </c>
      <c r="Q14" s="33">
        <v>0</v>
      </c>
      <c r="R14" s="33">
        <v>0</v>
      </c>
      <c r="S14" s="33">
        <v>5.8805555555555555</v>
      </c>
      <c r="T14" s="33">
        <v>0.44444444444444442</v>
      </c>
      <c r="U14" s="33">
        <v>0</v>
      </c>
      <c r="V14" s="33">
        <v>0.1290231187669991</v>
      </c>
      <c r="W14" s="33">
        <v>5.9916666666666663</v>
      </c>
      <c r="X14" s="33">
        <v>3.5305555555555554</v>
      </c>
      <c r="Y14" s="33">
        <v>0</v>
      </c>
      <c r="Z14" s="33">
        <v>0.19424297370806889</v>
      </c>
      <c r="AA14" s="33">
        <v>0</v>
      </c>
      <c r="AB14" s="33">
        <v>4.0999999999999996</v>
      </c>
      <c r="AC14" s="33">
        <v>0</v>
      </c>
      <c r="AD14" s="33">
        <v>0</v>
      </c>
      <c r="AE14" s="33">
        <v>0</v>
      </c>
      <c r="AF14" s="33">
        <v>0</v>
      </c>
      <c r="AG14" s="33">
        <v>0</v>
      </c>
      <c r="AH14" t="s">
        <v>19</v>
      </c>
      <c r="AI14" s="34">
        <v>1</v>
      </c>
    </row>
    <row r="15" spans="1:35" x14ac:dyDescent="0.25">
      <c r="A15" t="s">
        <v>517</v>
      </c>
      <c r="B15" t="s">
        <v>318</v>
      </c>
      <c r="C15" t="s">
        <v>467</v>
      </c>
      <c r="D15" t="s">
        <v>508</v>
      </c>
      <c r="E15" s="33">
        <v>42.011111111111113</v>
      </c>
      <c r="F15" s="33">
        <v>5.2888888888888888</v>
      </c>
      <c r="G15" s="33">
        <v>0.26666666666666666</v>
      </c>
      <c r="H15" s="33">
        <v>0.49444444444444446</v>
      </c>
      <c r="I15" s="33">
        <v>1.1555555555555554</v>
      </c>
      <c r="J15" s="33">
        <v>0</v>
      </c>
      <c r="K15" s="33">
        <v>0</v>
      </c>
      <c r="L15" s="33">
        <v>1.8027777777777778</v>
      </c>
      <c r="M15" s="33">
        <v>5.0777777777777775</v>
      </c>
      <c r="N15" s="33">
        <v>0</v>
      </c>
      <c r="O15" s="33">
        <v>0.1208674953715948</v>
      </c>
      <c r="P15" s="33">
        <v>0</v>
      </c>
      <c r="Q15" s="33">
        <v>4.9305555555555554</v>
      </c>
      <c r="R15" s="33">
        <v>0.11736313144670721</v>
      </c>
      <c r="S15" s="33">
        <v>4.4916666666666663</v>
      </c>
      <c r="T15" s="33">
        <v>2.4444444444444446</v>
      </c>
      <c r="U15" s="33">
        <v>0</v>
      </c>
      <c r="V15" s="33">
        <v>0.1651018249140439</v>
      </c>
      <c r="W15" s="33">
        <v>3.0444444444444443</v>
      </c>
      <c r="X15" s="33">
        <v>5.0694444444444446</v>
      </c>
      <c r="Y15" s="33">
        <v>0</v>
      </c>
      <c r="Z15" s="33">
        <v>0.19313673631314465</v>
      </c>
      <c r="AA15" s="33">
        <v>0</v>
      </c>
      <c r="AB15" s="33">
        <v>2.1888888888888891</v>
      </c>
      <c r="AC15" s="33">
        <v>0</v>
      </c>
      <c r="AD15" s="33">
        <v>0</v>
      </c>
      <c r="AE15" s="33">
        <v>0</v>
      </c>
      <c r="AF15" s="33">
        <v>0</v>
      </c>
      <c r="AG15" s="33">
        <v>0</v>
      </c>
      <c r="AH15" t="s">
        <v>116</v>
      </c>
      <c r="AI15" s="34">
        <v>1</v>
      </c>
    </row>
    <row r="16" spans="1:35" x14ac:dyDescent="0.25">
      <c r="A16" t="s">
        <v>517</v>
      </c>
      <c r="B16" t="s">
        <v>249</v>
      </c>
      <c r="C16" t="s">
        <v>448</v>
      </c>
      <c r="D16" t="s">
        <v>504</v>
      </c>
      <c r="E16" s="33">
        <v>62.388888888888886</v>
      </c>
      <c r="F16" s="33">
        <v>3.3777777777777778</v>
      </c>
      <c r="G16" s="33">
        <v>1.2444444444444445</v>
      </c>
      <c r="H16" s="33">
        <v>0.40411111111111114</v>
      </c>
      <c r="I16" s="33">
        <v>2.6444444444444444</v>
      </c>
      <c r="J16" s="33">
        <v>0</v>
      </c>
      <c r="K16" s="33">
        <v>0</v>
      </c>
      <c r="L16" s="33">
        <v>1.2972222222222223</v>
      </c>
      <c r="M16" s="33">
        <v>4.9000000000000004</v>
      </c>
      <c r="N16" s="33">
        <v>0</v>
      </c>
      <c r="O16" s="33">
        <v>7.8539626001780952E-2</v>
      </c>
      <c r="P16" s="33">
        <v>0</v>
      </c>
      <c r="Q16" s="33">
        <v>0</v>
      </c>
      <c r="R16" s="33">
        <v>0</v>
      </c>
      <c r="S16" s="33">
        <v>3.7416666666666667</v>
      </c>
      <c r="T16" s="33">
        <v>3.3055555555555554</v>
      </c>
      <c r="U16" s="33">
        <v>0</v>
      </c>
      <c r="V16" s="33">
        <v>0.11295636687444346</v>
      </c>
      <c r="W16" s="33">
        <v>5.4944444444444445</v>
      </c>
      <c r="X16" s="33">
        <v>4.6555555555555559</v>
      </c>
      <c r="Y16" s="33">
        <v>0</v>
      </c>
      <c r="Z16" s="33">
        <v>0.16268922528940341</v>
      </c>
      <c r="AA16" s="33">
        <v>0</v>
      </c>
      <c r="AB16" s="33">
        <v>8.8666666666666671</v>
      </c>
      <c r="AC16" s="33">
        <v>0</v>
      </c>
      <c r="AD16" s="33">
        <v>0</v>
      </c>
      <c r="AE16" s="33">
        <v>0</v>
      </c>
      <c r="AF16" s="33">
        <v>0</v>
      </c>
      <c r="AG16" s="33">
        <v>0</v>
      </c>
      <c r="AH16" t="s">
        <v>47</v>
      </c>
      <c r="AI16" s="34">
        <v>1</v>
      </c>
    </row>
    <row r="17" spans="1:35" x14ac:dyDescent="0.25">
      <c r="A17" t="s">
        <v>517</v>
      </c>
      <c r="B17" t="s">
        <v>214</v>
      </c>
      <c r="C17" t="s">
        <v>424</v>
      </c>
      <c r="D17" t="s">
        <v>506</v>
      </c>
      <c r="E17" s="33">
        <v>53.677777777777777</v>
      </c>
      <c r="F17" s="33">
        <v>4.0777777777777775</v>
      </c>
      <c r="G17" s="33">
        <v>0.21111111111111111</v>
      </c>
      <c r="H17" s="33">
        <v>0.31111111111111112</v>
      </c>
      <c r="I17" s="33">
        <v>1.0222222222222221</v>
      </c>
      <c r="J17" s="33">
        <v>0</v>
      </c>
      <c r="K17" s="33">
        <v>0</v>
      </c>
      <c r="L17" s="33">
        <v>1.4166666666666667</v>
      </c>
      <c r="M17" s="33">
        <v>5.4055555555555559</v>
      </c>
      <c r="N17" s="33">
        <v>0</v>
      </c>
      <c r="O17" s="33">
        <v>0.1007037880356034</v>
      </c>
      <c r="P17" s="33">
        <v>0</v>
      </c>
      <c r="Q17" s="33">
        <v>3.9888888888888889</v>
      </c>
      <c r="R17" s="33">
        <v>7.4311736700476097E-2</v>
      </c>
      <c r="S17" s="33">
        <v>4.1888888888888891</v>
      </c>
      <c r="T17" s="33">
        <v>3.0861111111111112</v>
      </c>
      <c r="U17" s="33">
        <v>0</v>
      </c>
      <c r="V17" s="33">
        <v>0.13553094597391846</v>
      </c>
      <c r="W17" s="33">
        <v>2.9611111111111112</v>
      </c>
      <c r="X17" s="33">
        <v>3.5555555555555554</v>
      </c>
      <c r="Y17" s="33">
        <v>0</v>
      </c>
      <c r="Z17" s="33">
        <v>0.12140343614158559</v>
      </c>
      <c r="AA17" s="33">
        <v>0</v>
      </c>
      <c r="AB17" s="33">
        <v>6.5666666666666664</v>
      </c>
      <c r="AC17" s="33">
        <v>0</v>
      </c>
      <c r="AD17" s="33">
        <v>0</v>
      </c>
      <c r="AE17" s="33">
        <v>0</v>
      </c>
      <c r="AF17" s="33">
        <v>0</v>
      </c>
      <c r="AG17" s="33">
        <v>0</v>
      </c>
      <c r="AH17" t="s">
        <v>12</v>
      </c>
      <c r="AI17" s="34">
        <v>1</v>
      </c>
    </row>
    <row r="18" spans="1:35" x14ac:dyDescent="0.25">
      <c r="A18" t="s">
        <v>517</v>
      </c>
      <c r="B18" t="s">
        <v>298</v>
      </c>
      <c r="C18" t="s">
        <v>420</v>
      </c>
      <c r="D18" t="s">
        <v>503</v>
      </c>
      <c r="E18" s="33">
        <v>95.5</v>
      </c>
      <c r="F18" s="33">
        <v>3.6444444444444444</v>
      </c>
      <c r="G18" s="33">
        <v>0.13333333333333333</v>
      </c>
      <c r="H18" s="33">
        <v>0.55988888888888888</v>
      </c>
      <c r="I18" s="33">
        <v>1.8777777777777778</v>
      </c>
      <c r="J18" s="33">
        <v>0</v>
      </c>
      <c r="K18" s="33">
        <v>0</v>
      </c>
      <c r="L18" s="33">
        <v>5.2055555555555557</v>
      </c>
      <c r="M18" s="33">
        <v>4.5583333333333336</v>
      </c>
      <c r="N18" s="33">
        <v>0</v>
      </c>
      <c r="O18" s="33">
        <v>4.7731239092495638E-2</v>
      </c>
      <c r="P18" s="33">
        <v>0</v>
      </c>
      <c r="Q18" s="33">
        <v>0</v>
      </c>
      <c r="R18" s="33">
        <v>0</v>
      </c>
      <c r="S18" s="33">
        <v>10.194444444444445</v>
      </c>
      <c r="T18" s="33">
        <v>4.2111111111111112</v>
      </c>
      <c r="U18" s="33">
        <v>0</v>
      </c>
      <c r="V18" s="33">
        <v>0.15084351367073878</v>
      </c>
      <c r="W18" s="33">
        <v>5.95</v>
      </c>
      <c r="X18" s="33">
        <v>5.2527777777777782</v>
      </c>
      <c r="Y18" s="33">
        <v>0</v>
      </c>
      <c r="Z18" s="33">
        <v>0.11730657358929612</v>
      </c>
      <c r="AA18" s="33">
        <v>0</v>
      </c>
      <c r="AB18" s="33">
        <v>10.266666666666667</v>
      </c>
      <c r="AC18" s="33">
        <v>0</v>
      </c>
      <c r="AD18" s="33">
        <v>0</v>
      </c>
      <c r="AE18" s="33">
        <v>0</v>
      </c>
      <c r="AF18" s="33">
        <v>0</v>
      </c>
      <c r="AG18" s="33">
        <v>0</v>
      </c>
      <c r="AH18" t="s">
        <v>96</v>
      </c>
      <c r="AI18" s="34">
        <v>1</v>
      </c>
    </row>
    <row r="19" spans="1:35" x14ac:dyDescent="0.25">
      <c r="A19" t="s">
        <v>517</v>
      </c>
      <c r="B19" t="s">
        <v>398</v>
      </c>
      <c r="C19" t="s">
        <v>502</v>
      </c>
      <c r="D19" t="s">
        <v>508</v>
      </c>
      <c r="E19" s="33">
        <v>83.677777777777777</v>
      </c>
      <c r="F19" s="33">
        <v>5.2</v>
      </c>
      <c r="G19" s="33">
        <v>0.25555555555555554</v>
      </c>
      <c r="H19" s="33">
        <v>0.36100000000000004</v>
      </c>
      <c r="I19" s="33">
        <v>2.4777777777777779</v>
      </c>
      <c r="J19" s="33">
        <v>0</v>
      </c>
      <c r="K19" s="33">
        <v>0</v>
      </c>
      <c r="L19" s="33">
        <v>5.4222222222222225</v>
      </c>
      <c r="M19" s="33">
        <v>9.6333333333333329</v>
      </c>
      <c r="N19" s="33">
        <v>0</v>
      </c>
      <c r="O19" s="33">
        <v>0.11512415349887133</v>
      </c>
      <c r="P19" s="33">
        <v>0</v>
      </c>
      <c r="Q19" s="33">
        <v>0</v>
      </c>
      <c r="R19" s="33">
        <v>0</v>
      </c>
      <c r="S19" s="33">
        <v>4.7472222222222218</v>
      </c>
      <c r="T19" s="33">
        <v>8.3249999999999993</v>
      </c>
      <c r="U19" s="33">
        <v>0</v>
      </c>
      <c r="V19" s="33">
        <v>0.15622095339264372</v>
      </c>
      <c r="W19" s="33">
        <v>5.1833333333333336</v>
      </c>
      <c r="X19" s="33">
        <v>4.3861111111111111</v>
      </c>
      <c r="Y19" s="33">
        <v>0</v>
      </c>
      <c r="Z19" s="33">
        <v>0.11436064267693534</v>
      </c>
      <c r="AA19" s="33">
        <v>0</v>
      </c>
      <c r="AB19" s="33">
        <v>11.055555555555555</v>
      </c>
      <c r="AC19" s="33">
        <v>0</v>
      </c>
      <c r="AD19" s="33">
        <v>0</v>
      </c>
      <c r="AE19" s="33">
        <v>0</v>
      </c>
      <c r="AF19" s="33">
        <v>0</v>
      </c>
      <c r="AG19" s="33">
        <v>0</v>
      </c>
      <c r="AH19" t="s">
        <v>196</v>
      </c>
      <c r="AI19" s="34">
        <v>1</v>
      </c>
    </row>
    <row r="20" spans="1:35" x14ac:dyDescent="0.25">
      <c r="A20" t="s">
        <v>517</v>
      </c>
      <c r="B20" t="s">
        <v>237</v>
      </c>
      <c r="C20" t="s">
        <v>437</v>
      </c>
      <c r="D20" t="s">
        <v>509</v>
      </c>
      <c r="E20" s="33">
        <v>89.3</v>
      </c>
      <c r="F20" s="33">
        <v>5.1555555555555559</v>
      </c>
      <c r="G20" s="33">
        <v>0.9555555555555556</v>
      </c>
      <c r="H20" s="33">
        <v>0.58888888888888891</v>
      </c>
      <c r="I20" s="33">
        <v>3.0222222222222221</v>
      </c>
      <c r="J20" s="33">
        <v>0</v>
      </c>
      <c r="K20" s="33">
        <v>0</v>
      </c>
      <c r="L20" s="33">
        <v>3.6666666666666665</v>
      </c>
      <c r="M20" s="33">
        <v>6.6333333333333337</v>
      </c>
      <c r="N20" s="33">
        <v>0</v>
      </c>
      <c r="O20" s="33">
        <v>7.4281448301605088E-2</v>
      </c>
      <c r="P20" s="33">
        <v>0</v>
      </c>
      <c r="Q20" s="33">
        <v>10.547222222222222</v>
      </c>
      <c r="R20" s="33">
        <v>0.11810999129028245</v>
      </c>
      <c r="S20" s="33">
        <v>4.5750000000000002</v>
      </c>
      <c r="T20" s="33">
        <v>8.1305555555555564</v>
      </c>
      <c r="U20" s="33">
        <v>0</v>
      </c>
      <c r="V20" s="33">
        <v>0.1422794575090208</v>
      </c>
      <c r="W20" s="33">
        <v>10.366666666666667</v>
      </c>
      <c r="X20" s="33">
        <v>8.1527777777777786</v>
      </c>
      <c r="Y20" s="33">
        <v>0</v>
      </c>
      <c r="Z20" s="33">
        <v>0.20738459624237901</v>
      </c>
      <c r="AA20" s="33">
        <v>0</v>
      </c>
      <c r="AB20" s="33">
        <v>5.4888888888888889</v>
      </c>
      <c r="AC20" s="33">
        <v>0</v>
      </c>
      <c r="AD20" s="33">
        <v>0</v>
      </c>
      <c r="AE20" s="33">
        <v>0</v>
      </c>
      <c r="AF20" s="33">
        <v>0</v>
      </c>
      <c r="AG20" s="33">
        <v>0</v>
      </c>
      <c r="AH20" t="s">
        <v>35</v>
      </c>
      <c r="AI20" s="34">
        <v>1</v>
      </c>
    </row>
    <row r="21" spans="1:35" x14ac:dyDescent="0.25">
      <c r="A21" t="s">
        <v>517</v>
      </c>
      <c r="B21" t="s">
        <v>374</v>
      </c>
      <c r="C21" t="s">
        <v>445</v>
      </c>
      <c r="D21" t="s">
        <v>505</v>
      </c>
      <c r="E21" s="33">
        <v>72.788888888888891</v>
      </c>
      <c r="F21" s="33">
        <v>3.8222222222222224</v>
      </c>
      <c r="G21" s="33">
        <v>0.53333333333333333</v>
      </c>
      <c r="H21" s="33">
        <v>0.46666666666666667</v>
      </c>
      <c r="I21" s="33">
        <v>2.7555555555555555</v>
      </c>
      <c r="J21" s="33">
        <v>0</v>
      </c>
      <c r="K21" s="33">
        <v>0</v>
      </c>
      <c r="L21" s="33">
        <v>0.40277777777777779</v>
      </c>
      <c r="M21" s="33">
        <v>3.1694444444444443</v>
      </c>
      <c r="N21" s="33">
        <v>0</v>
      </c>
      <c r="O21" s="33">
        <v>4.3542970538849028E-2</v>
      </c>
      <c r="P21" s="33">
        <v>0</v>
      </c>
      <c r="Q21" s="33">
        <v>0</v>
      </c>
      <c r="R21" s="33">
        <v>0</v>
      </c>
      <c r="S21" s="33">
        <v>5.0805555555555557</v>
      </c>
      <c r="T21" s="33">
        <v>5.2896666666666663</v>
      </c>
      <c r="U21" s="33">
        <v>0</v>
      </c>
      <c r="V21" s="33">
        <v>0.14246985193100287</v>
      </c>
      <c r="W21" s="33">
        <v>4.8305555555555557</v>
      </c>
      <c r="X21" s="33">
        <v>4.4972222222222218</v>
      </c>
      <c r="Y21" s="33">
        <v>0</v>
      </c>
      <c r="Z21" s="33">
        <v>0.12814837429400092</v>
      </c>
      <c r="AA21" s="33">
        <v>0</v>
      </c>
      <c r="AB21" s="33">
        <v>9.7888888888888896</v>
      </c>
      <c r="AC21" s="33">
        <v>0</v>
      </c>
      <c r="AD21" s="33">
        <v>0</v>
      </c>
      <c r="AE21" s="33">
        <v>0</v>
      </c>
      <c r="AF21" s="33">
        <v>0</v>
      </c>
      <c r="AG21" s="33">
        <v>0</v>
      </c>
      <c r="AH21" t="s">
        <v>172</v>
      </c>
      <c r="AI21" s="34">
        <v>1</v>
      </c>
    </row>
    <row r="22" spans="1:35" x14ac:dyDescent="0.25">
      <c r="A22" t="s">
        <v>517</v>
      </c>
      <c r="B22" t="s">
        <v>256</v>
      </c>
      <c r="C22" t="s">
        <v>453</v>
      </c>
      <c r="D22" t="s">
        <v>505</v>
      </c>
      <c r="E22" s="33">
        <v>202.4</v>
      </c>
      <c r="F22" s="33">
        <v>11.2</v>
      </c>
      <c r="G22" s="33">
        <v>0.6</v>
      </c>
      <c r="H22" s="33">
        <v>0.6339999999999999</v>
      </c>
      <c r="I22" s="33">
        <v>5.2</v>
      </c>
      <c r="J22" s="33">
        <v>0</v>
      </c>
      <c r="K22" s="33">
        <v>0</v>
      </c>
      <c r="L22" s="33">
        <v>5.1166666666666654</v>
      </c>
      <c r="M22" s="33">
        <v>8.7209999999999983</v>
      </c>
      <c r="N22" s="33">
        <v>0</v>
      </c>
      <c r="O22" s="33">
        <v>4.308794466403161E-2</v>
      </c>
      <c r="P22" s="33">
        <v>0</v>
      </c>
      <c r="Q22" s="33">
        <v>26.389222222222216</v>
      </c>
      <c r="R22" s="33">
        <v>0.13038153271848921</v>
      </c>
      <c r="S22" s="33">
        <v>5.9131111111111103</v>
      </c>
      <c r="T22" s="33">
        <v>4.72888888888889</v>
      </c>
      <c r="U22" s="33">
        <v>0</v>
      </c>
      <c r="V22" s="33">
        <v>5.2579051383399203E-2</v>
      </c>
      <c r="W22" s="33">
        <v>10.607222222222221</v>
      </c>
      <c r="X22" s="33">
        <v>5.0783333333333331</v>
      </c>
      <c r="Y22" s="33">
        <v>0</v>
      </c>
      <c r="Z22" s="33">
        <v>7.7497804128238909E-2</v>
      </c>
      <c r="AA22" s="33">
        <v>0</v>
      </c>
      <c r="AB22" s="33">
        <v>0</v>
      </c>
      <c r="AC22" s="33">
        <v>0</v>
      </c>
      <c r="AD22" s="33">
        <v>0</v>
      </c>
      <c r="AE22" s="33">
        <v>0.98888888888888893</v>
      </c>
      <c r="AF22" s="33">
        <v>0</v>
      </c>
      <c r="AG22" s="33">
        <v>0</v>
      </c>
      <c r="AH22" t="s">
        <v>54</v>
      </c>
      <c r="AI22" s="34">
        <v>1</v>
      </c>
    </row>
    <row r="23" spans="1:35" x14ac:dyDescent="0.25">
      <c r="A23" t="s">
        <v>517</v>
      </c>
      <c r="B23" t="s">
        <v>713</v>
      </c>
      <c r="C23" t="s">
        <v>450</v>
      </c>
      <c r="D23" t="s">
        <v>504</v>
      </c>
      <c r="E23" s="33">
        <v>62.222222222222221</v>
      </c>
      <c r="F23" s="33">
        <v>4.6222222222222218</v>
      </c>
      <c r="G23" s="33">
        <v>1.2222222222222223</v>
      </c>
      <c r="H23" s="33">
        <v>0.25</v>
      </c>
      <c r="I23" s="33">
        <v>1.5444444444444445</v>
      </c>
      <c r="J23" s="33">
        <v>0</v>
      </c>
      <c r="K23" s="33">
        <v>0</v>
      </c>
      <c r="L23" s="33">
        <v>2.2083333333333335</v>
      </c>
      <c r="M23" s="33">
        <v>5.2966666666666669</v>
      </c>
      <c r="N23" s="33">
        <v>0</v>
      </c>
      <c r="O23" s="33">
        <v>8.5125000000000006E-2</v>
      </c>
      <c r="P23" s="33">
        <v>0</v>
      </c>
      <c r="Q23" s="33">
        <v>5.9477777777777776</v>
      </c>
      <c r="R23" s="33">
        <v>9.558928571428571E-2</v>
      </c>
      <c r="S23" s="33">
        <v>5.8194444444444446</v>
      </c>
      <c r="T23" s="33">
        <v>6.0555555555555554</v>
      </c>
      <c r="U23" s="33">
        <v>0</v>
      </c>
      <c r="V23" s="33">
        <v>0.1908482142857143</v>
      </c>
      <c r="W23" s="33">
        <v>4.4944444444444445</v>
      </c>
      <c r="X23" s="33">
        <v>5.5638888888888891</v>
      </c>
      <c r="Y23" s="33">
        <v>0</v>
      </c>
      <c r="Z23" s="33">
        <v>0.16165178571428573</v>
      </c>
      <c r="AA23" s="33">
        <v>0</v>
      </c>
      <c r="AB23" s="33">
        <v>5.5111111111111111</v>
      </c>
      <c r="AC23" s="33">
        <v>0</v>
      </c>
      <c r="AD23" s="33">
        <v>0</v>
      </c>
      <c r="AE23" s="33">
        <v>0</v>
      </c>
      <c r="AF23" s="33">
        <v>0</v>
      </c>
      <c r="AG23" s="33">
        <v>0</v>
      </c>
      <c r="AH23" t="s">
        <v>126</v>
      </c>
      <c r="AI23" s="34">
        <v>1</v>
      </c>
    </row>
    <row r="24" spans="1:35" x14ac:dyDescent="0.25">
      <c r="A24" t="s">
        <v>517</v>
      </c>
      <c r="B24" t="s">
        <v>311</v>
      </c>
      <c r="C24" t="s">
        <v>422</v>
      </c>
      <c r="D24" t="s">
        <v>503</v>
      </c>
      <c r="E24" s="33">
        <v>104.67777777777778</v>
      </c>
      <c r="F24" s="33">
        <v>5.1333333333333337</v>
      </c>
      <c r="G24" s="33">
        <v>0.15555555555555556</v>
      </c>
      <c r="H24" s="33">
        <v>0.38333333333333336</v>
      </c>
      <c r="I24" s="33">
        <v>2.2999999999999998</v>
      </c>
      <c r="J24" s="33">
        <v>0</v>
      </c>
      <c r="K24" s="33">
        <v>0</v>
      </c>
      <c r="L24" s="33">
        <v>2.1638888888888888</v>
      </c>
      <c r="M24" s="33">
        <v>9.6844444444444431</v>
      </c>
      <c r="N24" s="33">
        <v>0</v>
      </c>
      <c r="O24" s="33">
        <v>9.2516717970491449E-2</v>
      </c>
      <c r="P24" s="33">
        <v>0</v>
      </c>
      <c r="Q24" s="33">
        <v>5.4055555555555577</v>
      </c>
      <c r="R24" s="33">
        <v>5.1639953295828489E-2</v>
      </c>
      <c r="S24" s="33">
        <v>5.2444444444444445</v>
      </c>
      <c r="T24" s="33">
        <v>8.5111111111111111</v>
      </c>
      <c r="U24" s="33">
        <v>0</v>
      </c>
      <c r="V24" s="33">
        <v>0.13140855535505785</v>
      </c>
      <c r="W24" s="33">
        <v>5.4305555555555554</v>
      </c>
      <c r="X24" s="33">
        <v>4</v>
      </c>
      <c r="Y24" s="33">
        <v>0</v>
      </c>
      <c r="Z24" s="33">
        <v>9.009128542617556E-2</v>
      </c>
      <c r="AA24" s="33">
        <v>0</v>
      </c>
      <c r="AB24" s="33">
        <v>5.3888888888888893</v>
      </c>
      <c r="AC24" s="33">
        <v>0</v>
      </c>
      <c r="AD24" s="33">
        <v>0</v>
      </c>
      <c r="AE24" s="33">
        <v>0</v>
      </c>
      <c r="AF24" s="33">
        <v>0</v>
      </c>
      <c r="AG24" s="33">
        <v>0</v>
      </c>
      <c r="AH24" t="s">
        <v>109</v>
      </c>
      <c r="AI24" s="34">
        <v>1</v>
      </c>
    </row>
    <row r="25" spans="1:35" x14ac:dyDescent="0.25">
      <c r="A25" t="s">
        <v>517</v>
      </c>
      <c r="B25" t="s">
        <v>386</v>
      </c>
      <c r="C25" t="s">
        <v>430</v>
      </c>
      <c r="D25" t="s">
        <v>505</v>
      </c>
      <c r="E25" s="33">
        <v>83.511111111111106</v>
      </c>
      <c r="F25" s="33">
        <v>12.088888888888889</v>
      </c>
      <c r="G25" s="33">
        <v>0.62222222222222223</v>
      </c>
      <c r="H25" s="33">
        <v>0.26666666666666666</v>
      </c>
      <c r="I25" s="33">
        <v>4.3888888888888893</v>
      </c>
      <c r="J25" s="33">
        <v>0</v>
      </c>
      <c r="K25" s="33">
        <v>0</v>
      </c>
      <c r="L25" s="33">
        <v>1.8624444444444441</v>
      </c>
      <c r="M25" s="33">
        <v>6.708333333333333</v>
      </c>
      <c r="N25" s="33">
        <v>0</v>
      </c>
      <c r="O25" s="33">
        <v>8.0328632251197449E-2</v>
      </c>
      <c r="P25" s="33">
        <v>3.4166666666666665</v>
      </c>
      <c r="Q25" s="33">
        <v>7.3277777777777775</v>
      </c>
      <c r="R25" s="33">
        <v>0.12865886109632782</v>
      </c>
      <c r="S25" s="33">
        <v>6.1035555555555545</v>
      </c>
      <c r="T25" s="33">
        <v>6.0766666666666636</v>
      </c>
      <c r="U25" s="33">
        <v>0</v>
      </c>
      <c r="V25" s="33">
        <v>0.14585151676423624</v>
      </c>
      <c r="W25" s="33">
        <v>5.7932222222222212</v>
      </c>
      <c r="X25" s="33">
        <v>5.7218888888888895</v>
      </c>
      <c r="Y25" s="33">
        <v>0</v>
      </c>
      <c r="Z25" s="33">
        <v>0.13788717402873871</v>
      </c>
      <c r="AA25" s="33">
        <v>0</v>
      </c>
      <c r="AB25" s="33">
        <v>0</v>
      </c>
      <c r="AC25" s="33">
        <v>2.2666666666666666</v>
      </c>
      <c r="AD25" s="33">
        <v>0</v>
      </c>
      <c r="AE25" s="33">
        <v>0</v>
      </c>
      <c r="AF25" s="33">
        <v>0</v>
      </c>
      <c r="AG25" s="33">
        <v>0</v>
      </c>
      <c r="AH25" t="s">
        <v>184</v>
      </c>
      <c r="AI25" s="34">
        <v>1</v>
      </c>
    </row>
    <row r="26" spans="1:35" x14ac:dyDescent="0.25">
      <c r="A26" t="s">
        <v>517</v>
      </c>
      <c r="B26" t="s">
        <v>277</v>
      </c>
      <c r="C26" t="s">
        <v>465</v>
      </c>
      <c r="D26" t="s">
        <v>506</v>
      </c>
      <c r="E26" s="33">
        <v>143.67777777777778</v>
      </c>
      <c r="F26" s="33">
        <v>15.28888888888889</v>
      </c>
      <c r="G26" s="33">
        <v>0.91111111111111109</v>
      </c>
      <c r="H26" s="33">
        <v>0.33333333333333331</v>
      </c>
      <c r="I26" s="33">
        <v>3.5111111111111111</v>
      </c>
      <c r="J26" s="33">
        <v>0</v>
      </c>
      <c r="K26" s="33">
        <v>0</v>
      </c>
      <c r="L26" s="33">
        <v>5.3687777777777779</v>
      </c>
      <c r="M26" s="33">
        <v>6.1111111111111107</v>
      </c>
      <c r="N26" s="33">
        <v>0</v>
      </c>
      <c r="O26" s="33">
        <v>4.2533446755858011E-2</v>
      </c>
      <c r="P26" s="33">
        <v>5.0888888888888886</v>
      </c>
      <c r="Q26" s="33">
        <v>0</v>
      </c>
      <c r="R26" s="33">
        <v>3.5418761116696312E-2</v>
      </c>
      <c r="S26" s="33">
        <v>5.7892222222222234</v>
      </c>
      <c r="T26" s="33">
        <v>10.839777777777778</v>
      </c>
      <c r="U26" s="33">
        <v>0</v>
      </c>
      <c r="V26" s="33">
        <v>0.11573814863506304</v>
      </c>
      <c r="W26" s="33">
        <v>6.120333333333333</v>
      </c>
      <c r="X26" s="33">
        <v>8.3923333333333332</v>
      </c>
      <c r="Y26" s="33">
        <v>0</v>
      </c>
      <c r="Z26" s="33">
        <v>0.10100842935581161</v>
      </c>
      <c r="AA26" s="33">
        <v>0</v>
      </c>
      <c r="AB26" s="33">
        <v>0</v>
      </c>
      <c r="AC26" s="33">
        <v>0</v>
      </c>
      <c r="AD26" s="33">
        <v>0</v>
      </c>
      <c r="AE26" s="33">
        <v>0</v>
      </c>
      <c r="AF26" s="33">
        <v>0</v>
      </c>
      <c r="AG26" s="33">
        <v>0</v>
      </c>
      <c r="AH26" t="s">
        <v>75</v>
      </c>
      <c r="AI26" s="34">
        <v>1</v>
      </c>
    </row>
    <row r="27" spans="1:35" x14ac:dyDescent="0.25">
      <c r="A27" t="s">
        <v>517</v>
      </c>
      <c r="B27" t="s">
        <v>292</v>
      </c>
      <c r="C27" t="s">
        <v>438</v>
      </c>
      <c r="D27" t="s">
        <v>504</v>
      </c>
      <c r="E27" s="33">
        <v>239.78888888888889</v>
      </c>
      <c r="F27" s="33">
        <v>20.3</v>
      </c>
      <c r="G27" s="33">
        <v>0.88888888888888884</v>
      </c>
      <c r="H27" s="33">
        <v>0.66666666666666663</v>
      </c>
      <c r="I27" s="33">
        <v>5.9777777777777779</v>
      </c>
      <c r="J27" s="33">
        <v>0</v>
      </c>
      <c r="K27" s="33">
        <v>13.2</v>
      </c>
      <c r="L27" s="33">
        <v>10.701777777777778</v>
      </c>
      <c r="M27" s="33">
        <v>15.494444444444444</v>
      </c>
      <c r="N27" s="33">
        <v>0</v>
      </c>
      <c r="O27" s="33">
        <v>6.4617024234280146E-2</v>
      </c>
      <c r="P27" s="33">
        <v>0</v>
      </c>
      <c r="Q27" s="33">
        <v>2.4722222222222223</v>
      </c>
      <c r="R27" s="33">
        <v>1.0309994902923869E-2</v>
      </c>
      <c r="S27" s="33">
        <v>11.347111111111111</v>
      </c>
      <c r="T27" s="33">
        <v>14.510666666666667</v>
      </c>
      <c r="U27" s="33">
        <v>0</v>
      </c>
      <c r="V27" s="33">
        <v>0.10783559612622214</v>
      </c>
      <c r="W27" s="33">
        <v>10.995333333333331</v>
      </c>
      <c r="X27" s="33">
        <v>12.74011111111111</v>
      </c>
      <c r="Y27" s="33">
        <v>0</v>
      </c>
      <c r="Z27" s="33">
        <v>9.898475510866038E-2</v>
      </c>
      <c r="AA27" s="33">
        <v>0</v>
      </c>
      <c r="AB27" s="33">
        <v>20.633333333333333</v>
      </c>
      <c r="AC27" s="33">
        <v>0</v>
      </c>
      <c r="AD27" s="33">
        <v>0</v>
      </c>
      <c r="AE27" s="33">
        <v>5.3555555555555552</v>
      </c>
      <c r="AF27" s="33">
        <v>0</v>
      </c>
      <c r="AG27" s="33">
        <v>0.25555555555555554</v>
      </c>
      <c r="AH27" t="s">
        <v>90</v>
      </c>
      <c r="AI27" s="34">
        <v>1</v>
      </c>
    </row>
    <row r="28" spans="1:35" x14ac:dyDescent="0.25">
      <c r="A28" t="s">
        <v>517</v>
      </c>
      <c r="B28" t="s">
        <v>363</v>
      </c>
      <c r="C28" t="s">
        <v>412</v>
      </c>
      <c r="D28" t="s">
        <v>503</v>
      </c>
      <c r="E28" s="33">
        <v>125.6</v>
      </c>
      <c r="F28" s="33">
        <v>16.466666666666665</v>
      </c>
      <c r="G28" s="33">
        <v>0.71111111111111114</v>
      </c>
      <c r="H28" s="33">
        <v>1.211111111111111</v>
      </c>
      <c r="I28" s="33">
        <v>4.3777777777777782</v>
      </c>
      <c r="J28" s="33">
        <v>0</v>
      </c>
      <c r="K28" s="33">
        <v>0</v>
      </c>
      <c r="L28" s="33">
        <v>5.286555555555557</v>
      </c>
      <c r="M28" s="33">
        <v>5.052777777777778</v>
      </c>
      <c r="N28" s="33">
        <v>0.45277777777777778</v>
      </c>
      <c r="O28" s="33">
        <v>4.3834041047416845E-2</v>
      </c>
      <c r="P28" s="33">
        <v>0</v>
      </c>
      <c r="Q28" s="33">
        <v>5.5611111111111109</v>
      </c>
      <c r="R28" s="33">
        <v>4.4276362349610757E-2</v>
      </c>
      <c r="S28" s="33">
        <v>0.52088888888888896</v>
      </c>
      <c r="T28" s="33">
        <v>5.5676666666666668</v>
      </c>
      <c r="U28" s="33">
        <v>0</v>
      </c>
      <c r="V28" s="33">
        <v>4.847576079263978E-2</v>
      </c>
      <c r="W28" s="33">
        <v>11.61322222222222</v>
      </c>
      <c r="X28" s="33">
        <v>6.9374444444444405</v>
      </c>
      <c r="Y28" s="33">
        <v>0</v>
      </c>
      <c r="Z28" s="33">
        <v>0.14769639065817405</v>
      </c>
      <c r="AA28" s="33">
        <v>0</v>
      </c>
      <c r="AB28" s="33">
        <v>0</v>
      </c>
      <c r="AC28" s="33">
        <v>0</v>
      </c>
      <c r="AD28" s="33">
        <v>0</v>
      </c>
      <c r="AE28" s="33">
        <v>0</v>
      </c>
      <c r="AF28" s="33">
        <v>0</v>
      </c>
      <c r="AG28" s="33">
        <v>0</v>
      </c>
      <c r="AH28" t="s">
        <v>161</v>
      </c>
      <c r="AI28" s="34">
        <v>1</v>
      </c>
    </row>
    <row r="29" spans="1:35" x14ac:dyDescent="0.25">
      <c r="A29" t="s">
        <v>517</v>
      </c>
      <c r="B29" t="s">
        <v>397</v>
      </c>
      <c r="C29" t="s">
        <v>467</v>
      </c>
      <c r="D29" t="s">
        <v>508</v>
      </c>
      <c r="E29" s="33">
        <v>33.344444444444441</v>
      </c>
      <c r="F29" s="33">
        <v>5.6888888888888891</v>
      </c>
      <c r="G29" s="33">
        <v>1.1111111111111112</v>
      </c>
      <c r="H29" s="33">
        <v>0.45611111111111102</v>
      </c>
      <c r="I29" s="33">
        <v>1.4222222222222223</v>
      </c>
      <c r="J29" s="33">
        <v>0</v>
      </c>
      <c r="K29" s="33">
        <v>0</v>
      </c>
      <c r="L29" s="33">
        <v>3.0181111111111112</v>
      </c>
      <c r="M29" s="33">
        <v>0</v>
      </c>
      <c r="N29" s="33">
        <v>13.651444444444445</v>
      </c>
      <c r="O29" s="33">
        <v>0.40940686437854057</v>
      </c>
      <c r="P29" s="33">
        <v>0</v>
      </c>
      <c r="Q29" s="33">
        <v>10.109666666666667</v>
      </c>
      <c r="R29" s="33">
        <v>0.30318893702099303</v>
      </c>
      <c r="S29" s="33">
        <v>4.1414444444444438</v>
      </c>
      <c r="T29" s="33">
        <v>5.7797777777777775</v>
      </c>
      <c r="U29" s="33">
        <v>0</v>
      </c>
      <c r="V29" s="33">
        <v>0.29753748750416525</v>
      </c>
      <c r="W29" s="33">
        <v>2.0600000000000005</v>
      </c>
      <c r="X29" s="33">
        <v>9.0774444444444438</v>
      </c>
      <c r="Y29" s="33">
        <v>6.5333333333333332</v>
      </c>
      <c r="Z29" s="33">
        <v>0.52994668443852055</v>
      </c>
      <c r="AA29" s="33">
        <v>0</v>
      </c>
      <c r="AB29" s="33">
        <v>0</v>
      </c>
      <c r="AC29" s="33">
        <v>0</v>
      </c>
      <c r="AD29" s="33">
        <v>0</v>
      </c>
      <c r="AE29" s="33">
        <v>0</v>
      </c>
      <c r="AF29" s="33">
        <v>0</v>
      </c>
      <c r="AG29" s="33">
        <v>0</v>
      </c>
      <c r="AH29" t="s">
        <v>195</v>
      </c>
      <c r="AI29" s="34">
        <v>1</v>
      </c>
    </row>
    <row r="30" spans="1:35" x14ac:dyDescent="0.25">
      <c r="A30" t="s">
        <v>517</v>
      </c>
      <c r="B30" t="s">
        <v>212</v>
      </c>
      <c r="C30" t="s">
        <v>407</v>
      </c>
      <c r="D30" t="s">
        <v>504</v>
      </c>
      <c r="E30" s="33">
        <v>156.83333333333334</v>
      </c>
      <c r="F30" s="33">
        <v>5.1555555555555559</v>
      </c>
      <c r="G30" s="33">
        <v>0.28888888888888886</v>
      </c>
      <c r="H30" s="33">
        <v>0.53533333333333333</v>
      </c>
      <c r="I30" s="33">
        <v>4.2666666666666666</v>
      </c>
      <c r="J30" s="33">
        <v>0</v>
      </c>
      <c r="K30" s="33">
        <v>0</v>
      </c>
      <c r="L30" s="33">
        <v>3.6544444444444446</v>
      </c>
      <c r="M30" s="33">
        <v>5.333333333333333</v>
      </c>
      <c r="N30" s="33">
        <v>5.4029999999999996</v>
      </c>
      <c r="O30" s="33">
        <v>6.8456960680127521E-2</v>
      </c>
      <c r="P30" s="33">
        <v>20.736666666666657</v>
      </c>
      <c r="Q30" s="33">
        <v>0</v>
      </c>
      <c r="R30" s="33">
        <v>0.13222104144527091</v>
      </c>
      <c r="S30" s="33">
        <v>9.8223333333333329</v>
      </c>
      <c r="T30" s="33">
        <v>4.1583333333333332</v>
      </c>
      <c r="U30" s="33">
        <v>0</v>
      </c>
      <c r="V30" s="33">
        <v>8.9143464399574907E-2</v>
      </c>
      <c r="W30" s="33">
        <v>3.5165555555555557</v>
      </c>
      <c r="X30" s="33">
        <v>8.2303333333333342</v>
      </c>
      <c r="Y30" s="33">
        <v>0</v>
      </c>
      <c r="Z30" s="33">
        <v>7.4900460503010982E-2</v>
      </c>
      <c r="AA30" s="33">
        <v>0</v>
      </c>
      <c r="AB30" s="33">
        <v>4.6222222222222218</v>
      </c>
      <c r="AC30" s="33">
        <v>0</v>
      </c>
      <c r="AD30" s="33">
        <v>0</v>
      </c>
      <c r="AE30" s="33">
        <v>0.14444444444444443</v>
      </c>
      <c r="AF30" s="33">
        <v>0</v>
      </c>
      <c r="AG30" s="33">
        <v>0</v>
      </c>
      <c r="AH30" t="s">
        <v>10</v>
      </c>
      <c r="AI30" s="34">
        <v>1</v>
      </c>
    </row>
    <row r="31" spans="1:35" x14ac:dyDescent="0.25">
      <c r="A31" t="s">
        <v>517</v>
      </c>
      <c r="B31" t="s">
        <v>268</v>
      </c>
      <c r="C31" t="s">
        <v>461</v>
      </c>
      <c r="D31" t="s">
        <v>504</v>
      </c>
      <c r="E31" s="33">
        <v>99.266666666666666</v>
      </c>
      <c r="F31" s="33">
        <v>5.5777777777777775</v>
      </c>
      <c r="G31" s="33">
        <v>0.55555555555555558</v>
      </c>
      <c r="H31" s="33">
        <v>0.56111111111111112</v>
      </c>
      <c r="I31" s="33">
        <v>2.7333333333333334</v>
      </c>
      <c r="J31" s="33">
        <v>0</v>
      </c>
      <c r="K31" s="33">
        <v>0</v>
      </c>
      <c r="L31" s="33">
        <v>3.2694444444444444</v>
      </c>
      <c r="M31" s="33">
        <v>15.447222222222223</v>
      </c>
      <c r="N31" s="33">
        <v>0</v>
      </c>
      <c r="O31" s="33">
        <v>0.15561338706066713</v>
      </c>
      <c r="P31" s="33">
        <v>0</v>
      </c>
      <c r="Q31" s="33">
        <v>0</v>
      </c>
      <c r="R31" s="33">
        <v>0</v>
      </c>
      <c r="S31" s="33">
        <v>7.5222222222222221</v>
      </c>
      <c r="T31" s="33">
        <v>7.6055555555555552</v>
      </c>
      <c r="U31" s="33">
        <v>0</v>
      </c>
      <c r="V31" s="33">
        <v>0.15239534363107229</v>
      </c>
      <c r="W31" s="33">
        <v>4.0694444444444446</v>
      </c>
      <c r="X31" s="33">
        <v>5.6361111111111111</v>
      </c>
      <c r="Y31" s="33">
        <v>0</v>
      </c>
      <c r="Z31" s="33">
        <v>9.777255428699351E-2</v>
      </c>
      <c r="AA31" s="33">
        <v>0</v>
      </c>
      <c r="AB31" s="33">
        <v>13.866666666666667</v>
      </c>
      <c r="AC31" s="33">
        <v>0</v>
      </c>
      <c r="AD31" s="33">
        <v>0</v>
      </c>
      <c r="AE31" s="33">
        <v>0</v>
      </c>
      <c r="AF31" s="33">
        <v>0</v>
      </c>
      <c r="AG31" s="33">
        <v>0</v>
      </c>
      <c r="AH31" t="s">
        <v>66</v>
      </c>
      <c r="AI31" s="34">
        <v>1</v>
      </c>
    </row>
    <row r="32" spans="1:35" x14ac:dyDescent="0.25">
      <c r="A32" t="s">
        <v>517</v>
      </c>
      <c r="B32" t="s">
        <v>315</v>
      </c>
      <c r="C32" t="s">
        <v>432</v>
      </c>
      <c r="D32" t="s">
        <v>508</v>
      </c>
      <c r="E32" s="33">
        <v>115.5</v>
      </c>
      <c r="F32" s="33">
        <v>2.8444444444444446</v>
      </c>
      <c r="G32" s="33">
        <v>2.2222222222222223E-2</v>
      </c>
      <c r="H32" s="33">
        <v>0.68055555555555558</v>
      </c>
      <c r="I32" s="33">
        <v>3.2777777777777777</v>
      </c>
      <c r="J32" s="33">
        <v>0</v>
      </c>
      <c r="K32" s="33">
        <v>2.9888888888888889</v>
      </c>
      <c r="L32" s="33">
        <v>3.6666666666666665</v>
      </c>
      <c r="M32" s="33">
        <v>24.65</v>
      </c>
      <c r="N32" s="33">
        <v>0</v>
      </c>
      <c r="O32" s="33">
        <v>0.2134199134199134</v>
      </c>
      <c r="P32" s="33">
        <v>3.7722222222222221</v>
      </c>
      <c r="Q32" s="33">
        <v>18.45</v>
      </c>
      <c r="R32" s="33">
        <v>0.1924001924001924</v>
      </c>
      <c r="S32" s="33">
        <v>14.197222222222223</v>
      </c>
      <c r="T32" s="33">
        <v>4.4416666666666664</v>
      </c>
      <c r="U32" s="33">
        <v>0</v>
      </c>
      <c r="V32" s="33">
        <v>0.16137566137566137</v>
      </c>
      <c r="W32" s="33">
        <v>9.7722222222222221</v>
      </c>
      <c r="X32" s="33">
        <v>10.122222222222222</v>
      </c>
      <c r="Y32" s="33">
        <v>14.688888888888888</v>
      </c>
      <c r="Z32" s="33">
        <v>0.29942279942279942</v>
      </c>
      <c r="AA32" s="33">
        <v>0</v>
      </c>
      <c r="AB32" s="33">
        <v>0</v>
      </c>
      <c r="AC32" s="33">
        <v>0</v>
      </c>
      <c r="AD32" s="33">
        <v>0</v>
      </c>
      <c r="AE32" s="33">
        <v>0</v>
      </c>
      <c r="AF32" s="33">
        <v>0</v>
      </c>
      <c r="AG32" s="33">
        <v>0.8666666666666667</v>
      </c>
      <c r="AH32" t="s">
        <v>113</v>
      </c>
      <c r="AI32" s="34">
        <v>1</v>
      </c>
    </row>
    <row r="33" spans="1:35" x14ac:dyDescent="0.25">
      <c r="A33" t="s">
        <v>517</v>
      </c>
      <c r="B33" t="s">
        <v>366</v>
      </c>
      <c r="C33" t="s">
        <v>458</v>
      </c>
      <c r="D33" t="s">
        <v>505</v>
      </c>
      <c r="E33" s="33">
        <v>113.64444444444445</v>
      </c>
      <c r="F33" s="33">
        <v>5.3666666666666663</v>
      </c>
      <c r="G33" s="33">
        <v>0.6333333333333333</v>
      </c>
      <c r="H33" s="33">
        <v>0.20277777777777778</v>
      </c>
      <c r="I33" s="33">
        <v>0</v>
      </c>
      <c r="J33" s="33">
        <v>0</v>
      </c>
      <c r="K33" s="33">
        <v>0</v>
      </c>
      <c r="L33" s="33">
        <v>4.7972222222222225</v>
      </c>
      <c r="M33" s="33">
        <v>15.847222222222221</v>
      </c>
      <c r="N33" s="33">
        <v>0</v>
      </c>
      <c r="O33" s="33">
        <v>0.1394456394211967</v>
      </c>
      <c r="P33" s="33">
        <v>4.3666666666666663</v>
      </c>
      <c r="Q33" s="33">
        <v>14.602777777777778</v>
      </c>
      <c r="R33" s="33">
        <v>0.16691924129839655</v>
      </c>
      <c r="S33" s="33">
        <v>26.088888888888889</v>
      </c>
      <c r="T33" s="33">
        <v>4.7194444444444441</v>
      </c>
      <c r="U33" s="33">
        <v>0</v>
      </c>
      <c r="V33" s="33">
        <v>0.2710940555338287</v>
      </c>
      <c r="W33" s="33">
        <v>19.111111111111111</v>
      </c>
      <c r="X33" s="33">
        <v>11.936111111111112</v>
      </c>
      <c r="Y33" s="33">
        <v>10.322222222222223</v>
      </c>
      <c r="Z33" s="33">
        <v>0.36402522487289796</v>
      </c>
      <c r="AA33" s="33">
        <v>0.94444444444444442</v>
      </c>
      <c r="AB33" s="33">
        <v>0</v>
      </c>
      <c r="AC33" s="33">
        <v>0</v>
      </c>
      <c r="AD33" s="33">
        <v>0</v>
      </c>
      <c r="AE33" s="33">
        <v>0</v>
      </c>
      <c r="AF33" s="33">
        <v>0</v>
      </c>
      <c r="AG33" s="33">
        <v>0.32222222222222224</v>
      </c>
      <c r="AH33" t="s">
        <v>164</v>
      </c>
      <c r="AI33" s="34">
        <v>1</v>
      </c>
    </row>
    <row r="34" spans="1:35" x14ac:dyDescent="0.25">
      <c r="A34" t="s">
        <v>517</v>
      </c>
      <c r="B34" t="s">
        <v>325</v>
      </c>
      <c r="C34" t="s">
        <v>442</v>
      </c>
      <c r="D34" t="s">
        <v>508</v>
      </c>
      <c r="E34" s="33">
        <v>49.855555555555554</v>
      </c>
      <c r="F34" s="33">
        <v>5.4</v>
      </c>
      <c r="G34" s="33">
        <v>0.5</v>
      </c>
      <c r="H34" s="33">
        <v>0.16666666666666666</v>
      </c>
      <c r="I34" s="33">
        <v>1.5333333333333334</v>
      </c>
      <c r="J34" s="33">
        <v>0</v>
      </c>
      <c r="K34" s="33">
        <v>0</v>
      </c>
      <c r="L34" s="33">
        <v>1.5893333333333339</v>
      </c>
      <c r="M34" s="33">
        <v>5.5972222222222223</v>
      </c>
      <c r="N34" s="33">
        <v>0</v>
      </c>
      <c r="O34" s="33">
        <v>0.11226877646534433</v>
      </c>
      <c r="P34" s="33">
        <v>5.1027777777777779</v>
      </c>
      <c r="Q34" s="33">
        <v>2.3722222222222222</v>
      </c>
      <c r="R34" s="33">
        <v>0.14993314018275017</v>
      </c>
      <c r="S34" s="33">
        <v>5.818888888888889</v>
      </c>
      <c r="T34" s="33">
        <v>5.8475555555555569</v>
      </c>
      <c r="U34" s="33">
        <v>0</v>
      </c>
      <c r="V34" s="33">
        <v>0.23400490305326502</v>
      </c>
      <c r="W34" s="33">
        <v>4.3748888888888882</v>
      </c>
      <c r="X34" s="33">
        <v>4.4659999999999984</v>
      </c>
      <c r="Y34" s="33">
        <v>0</v>
      </c>
      <c r="Z34" s="33">
        <v>0.17733006463115666</v>
      </c>
      <c r="AA34" s="33">
        <v>0</v>
      </c>
      <c r="AB34" s="33">
        <v>0</v>
      </c>
      <c r="AC34" s="33">
        <v>0</v>
      </c>
      <c r="AD34" s="33">
        <v>0</v>
      </c>
      <c r="AE34" s="33">
        <v>0</v>
      </c>
      <c r="AF34" s="33">
        <v>0</v>
      </c>
      <c r="AG34" s="33">
        <v>0.12222222222222222</v>
      </c>
      <c r="AH34" t="s">
        <v>123</v>
      </c>
      <c r="AI34" s="34">
        <v>1</v>
      </c>
    </row>
    <row r="35" spans="1:35" x14ac:dyDescent="0.25">
      <c r="A35" t="s">
        <v>517</v>
      </c>
      <c r="B35" t="s">
        <v>367</v>
      </c>
      <c r="C35" t="s">
        <v>470</v>
      </c>
      <c r="D35" t="s">
        <v>504</v>
      </c>
      <c r="E35" s="33">
        <v>63.31111111111111</v>
      </c>
      <c r="F35" s="33">
        <v>5.2111111111111112</v>
      </c>
      <c r="G35" s="33">
        <v>5.2</v>
      </c>
      <c r="H35" s="33">
        <v>0</v>
      </c>
      <c r="I35" s="33">
        <v>3.4333333333333331</v>
      </c>
      <c r="J35" s="33">
        <v>0</v>
      </c>
      <c r="K35" s="33">
        <v>0</v>
      </c>
      <c r="L35" s="33">
        <v>4.3931111111111107</v>
      </c>
      <c r="M35" s="33">
        <v>4.7472222222222218</v>
      </c>
      <c r="N35" s="33">
        <v>0</v>
      </c>
      <c r="O35" s="33">
        <v>7.4982449982449975E-2</v>
      </c>
      <c r="P35" s="33">
        <v>0</v>
      </c>
      <c r="Q35" s="33">
        <v>3.9555555555555557</v>
      </c>
      <c r="R35" s="33">
        <v>6.2478062478062479E-2</v>
      </c>
      <c r="S35" s="33">
        <v>4.1495555555555566</v>
      </c>
      <c r="T35" s="33">
        <v>13.472111111111113</v>
      </c>
      <c r="U35" s="33">
        <v>0</v>
      </c>
      <c r="V35" s="33">
        <v>0.27833450333450338</v>
      </c>
      <c r="W35" s="33">
        <v>10.694555555555555</v>
      </c>
      <c r="X35" s="33">
        <v>8.9575555555555546</v>
      </c>
      <c r="Y35" s="33">
        <v>0</v>
      </c>
      <c r="Z35" s="33">
        <v>0.3104054054054054</v>
      </c>
      <c r="AA35" s="33">
        <v>0</v>
      </c>
      <c r="AB35" s="33">
        <v>5.1333333333333337</v>
      </c>
      <c r="AC35" s="33">
        <v>0</v>
      </c>
      <c r="AD35" s="33">
        <v>0</v>
      </c>
      <c r="AE35" s="33">
        <v>0</v>
      </c>
      <c r="AF35" s="33">
        <v>0</v>
      </c>
      <c r="AG35" s="33">
        <v>0</v>
      </c>
      <c r="AH35" t="s">
        <v>165</v>
      </c>
      <c r="AI35" s="34">
        <v>1</v>
      </c>
    </row>
    <row r="36" spans="1:35" x14ac:dyDescent="0.25">
      <c r="A36" t="s">
        <v>517</v>
      </c>
      <c r="B36" t="s">
        <v>372</v>
      </c>
      <c r="C36" t="s">
        <v>409</v>
      </c>
      <c r="D36" t="s">
        <v>503</v>
      </c>
      <c r="E36" s="33">
        <v>122.22222222222223</v>
      </c>
      <c r="F36" s="33">
        <v>5.6888888888888891</v>
      </c>
      <c r="G36" s="33">
        <v>1.5888888888888888</v>
      </c>
      <c r="H36" s="33">
        <v>1.1027777777777779</v>
      </c>
      <c r="I36" s="33">
        <v>4.4333333333333336</v>
      </c>
      <c r="J36" s="33">
        <v>0</v>
      </c>
      <c r="K36" s="33">
        <v>0</v>
      </c>
      <c r="L36" s="33">
        <v>8.3333333333333339</v>
      </c>
      <c r="M36" s="33">
        <v>5.333333333333333</v>
      </c>
      <c r="N36" s="33">
        <v>4.9555555555555557</v>
      </c>
      <c r="O36" s="33">
        <v>8.4181818181818163E-2</v>
      </c>
      <c r="P36" s="33">
        <v>0</v>
      </c>
      <c r="Q36" s="33">
        <v>9.1388888888888893</v>
      </c>
      <c r="R36" s="33">
        <v>7.4772727272727268E-2</v>
      </c>
      <c r="S36" s="33">
        <v>10.402777777777779</v>
      </c>
      <c r="T36" s="33">
        <v>7.1</v>
      </c>
      <c r="U36" s="33">
        <v>0</v>
      </c>
      <c r="V36" s="33">
        <v>0.14320454545454547</v>
      </c>
      <c r="W36" s="33">
        <v>12.180555555555555</v>
      </c>
      <c r="X36" s="33">
        <v>8.2916666666666661</v>
      </c>
      <c r="Y36" s="33">
        <v>0</v>
      </c>
      <c r="Z36" s="33">
        <v>0.16749999999999998</v>
      </c>
      <c r="AA36" s="33">
        <v>0</v>
      </c>
      <c r="AB36" s="33">
        <v>9.8222222222222229</v>
      </c>
      <c r="AC36" s="33">
        <v>0</v>
      </c>
      <c r="AD36" s="33">
        <v>0</v>
      </c>
      <c r="AE36" s="33">
        <v>5.0111111111111111</v>
      </c>
      <c r="AF36" s="33">
        <v>0</v>
      </c>
      <c r="AG36" s="33">
        <v>0.27777777777777779</v>
      </c>
      <c r="AH36" t="s">
        <v>170</v>
      </c>
      <c r="AI36" s="34">
        <v>1</v>
      </c>
    </row>
    <row r="37" spans="1:35" x14ac:dyDescent="0.25">
      <c r="A37" t="s">
        <v>517</v>
      </c>
      <c r="B37" t="s">
        <v>343</v>
      </c>
      <c r="C37" t="s">
        <v>484</v>
      </c>
      <c r="D37" t="s">
        <v>504</v>
      </c>
      <c r="E37" s="33">
        <v>30.18888888888889</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c r="AF37" s="33">
        <v>0</v>
      </c>
      <c r="AG37" s="33">
        <v>0</v>
      </c>
      <c r="AH37" t="s">
        <v>141</v>
      </c>
      <c r="AI37" s="34">
        <v>1</v>
      </c>
    </row>
    <row r="38" spans="1:35" x14ac:dyDescent="0.25">
      <c r="A38" t="s">
        <v>517</v>
      </c>
      <c r="B38" t="s">
        <v>236</v>
      </c>
      <c r="C38" t="s">
        <v>420</v>
      </c>
      <c r="D38" t="s">
        <v>503</v>
      </c>
      <c r="E38" s="33">
        <v>79.722222222222229</v>
      </c>
      <c r="F38" s="33">
        <v>5.6</v>
      </c>
      <c r="G38" s="33">
        <v>0</v>
      </c>
      <c r="H38" s="33">
        <v>0</v>
      </c>
      <c r="I38" s="33">
        <v>5.4444444444444446</v>
      </c>
      <c r="J38" s="33">
        <v>0</v>
      </c>
      <c r="K38" s="33">
        <v>0</v>
      </c>
      <c r="L38" s="33">
        <v>4.5352222222222203</v>
      </c>
      <c r="M38" s="33">
        <v>9.9111111111111114</v>
      </c>
      <c r="N38" s="33">
        <v>0</v>
      </c>
      <c r="O38" s="33">
        <v>0.12432055749128919</v>
      </c>
      <c r="P38" s="33">
        <v>14.338888888888889</v>
      </c>
      <c r="Q38" s="33">
        <v>3.3305555555555557</v>
      </c>
      <c r="R38" s="33">
        <v>0.22163763066202088</v>
      </c>
      <c r="S38" s="33">
        <v>8.9933333333333358</v>
      </c>
      <c r="T38" s="33">
        <v>1.1535555555555557</v>
      </c>
      <c r="U38" s="33">
        <v>0</v>
      </c>
      <c r="V38" s="33">
        <v>0.12727804878048785</v>
      </c>
      <c r="W38" s="33">
        <v>1.3177777777777777</v>
      </c>
      <c r="X38" s="33">
        <v>3.8848888888888893</v>
      </c>
      <c r="Y38" s="33">
        <v>0</v>
      </c>
      <c r="Z38" s="33">
        <v>6.5259930313588857E-2</v>
      </c>
      <c r="AA38" s="33">
        <v>0</v>
      </c>
      <c r="AB38" s="33">
        <v>0</v>
      </c>
      <c r="AC38" s="33">
        <v>0</v>
      </c>
      <c r="AD38" s="33">
        <v>0</v>
      </c>
      <c r="AE38" s="33">
        <v>0</v>
      </c>
      <c r="AF38" s="33">
        <v>0</v>
      </c>
      <c r="AG38" s="33">
        <v>0</v>
      </c>
      <c r="AH38" t="s">
        <v>34</v>
      </c>
      <c r="AI38" s="34">
        <v>1</v>
      </c>
    </row>
    <row r="39" spans="1:35" x14ac:dyDescent="0.25">
      <c r="A39" t="s">
        <v>517</v>
      </c>
      <c r="B39" t="s">
        <v>230</v>
      </c>
      <c r="C39" t="s">
        <v>434</v>
      </c>
      <c r="D39" t="s">
        <v>504</v>
      </c>
      <c r="E39" s="33">
        <v>97.477777777777774</v>
      </c>
      <c r="F39" s="33">
        <v>5.6888888888888891</v>
      </c>
      <c r="G39" s="33">
        <v>0.64444444444444449</v>
      </c>
      <c r="H39" s="33">
        <v>0.5805555555555556</v>
      </c>
      <c r="I39" s="33">
        <v>1.8888888888888888</v>
      </c>
      <c r="J39" s="33">
        <v>0</v>
      </c>
      <c r="K39" s="33">
        <v>0</v>
      </c>
      <c r="L39" s="33">
        <v>2.3611111111111112</v>
      </c>
      <c r="M39" s="33">
        <v>4.8888888888888893</v>
      </c>
      <c r="N39" s="33">
        <v>0</v>
      </c>
      <c r="O39" s="33">
        <v>5.0153881226490372E-2</v>
      </c>
      <c r="P39" s="33">
        <v>12.411111111111111</v>
      </c>
      <c r="Q39" s="33">
        <v>1.1611111111111112</v>
      </c>
      <c r="R39" s="33">
        <v>0.13923401345035907</v>
      </c>
      <c r="S39" s="33">
        <v>6.9194444444444443</v>
      </c>
      <c r="T39" s="33">
        <v>5.083333333333333</v>
      </c>
      <c r="U39" s="33">
        <v>0</v>
      </c>
      <c r="V39" s="33">
        <v>0.12313347771571867</v>
      </c>
      <c r="W39" s="33">
        <v>3.1138888888888889</v>
      </c>
      <c r="X39" s="33">
        <v>5.2194444444444441</v>
      </c>
      <c r="Y39" s="33">
        <v>0</v>
      </c>
      <c r="Z39" s="33">
        <v>8.5489570272426749E-2</v>
      </c>
      <c r="AA39" s="33">
        <v>0</v>
      </c>
      <c r="AB39" s="33">
        <v>0</v>
      </c>
      <c r="AC39" s="33">
        <v>0</v>
      </c>
      <c r="AD39" s="33">
        <v>0</v>
      </c>
      <c r="AE39" s="33">
        <v>0</v>
      </c>
      <c r="AF39" s="33">
        <v>0</v>
      </c>
      <c r="AG39" s="33">
        <v>0</v>
      </c>
      <c r="AH39" t="s">
        <v>28</v>
      </c>
      <c r="AI39" s="34">
        <v>1</v>
      </c>
    </row>
    <row r="40" spans="1:35" x14ac:dyDescent="0.25">
      <c r="A40" t="s">
        <v>517</v>
      </c>
      <c r="B40" t="s">
        <v>399</v>
      </c>
      <c r="C40" t="s">
        <v>440</v>
      </c>
      <c r="D40" t="s">
        <v>505</v>
      </c>
      <c r="E40" s="33">
        <v>26.033333333333335</v>
      </c>
      <c r="F40" s="33">
        <v>9.3111111111111118</v>
      </c>
      <c r="G40" s="33">
        <v>0.28888888888888886</v>
      </c>
      <c r="H40" s="33">
        <v>0.16666666666666666</v>
      </c>
      <c r="I40" s="33">
        <v>1.0222222222222221</v>
      </c>
      <c r="J40" s="33">
        <v>0</v>
      </c>
      <c r="K40" s="33">
        <v>0</v>
      </c>
      <c r="L40" s="33">
        <v>0.51200000000000001</v>
      </c>
      <c r="M40" s="33">
        <v>2.1472222222222221</v>
      </c>
      <c r="N40" s="33">
        <v>0</v>
      </c>
      <c r="O40" s="33">
        <v>8.2479726845924015E-2</v>
      </c>
      <c r="P40" s="33">
        <v>9.8305555555555557</v>
      </c>
      <c r="Q40" s="33">
        <v>1.425</v>
      </c>
      <c r="R40" s="33">
        <v>0.43235168587281264</v>
      </c>
      <c r="S40" s="33">
        <v>1.8678888888888896</v>
      </c>
      <c r="T40" s="33">
        <v>2.5777777777777779</v>
      </c>
      <c r="U40" s="33">
        <v>0</v>
      </c>
      <c r="V40" s="33">
        <v>0.1707682458386684</v>
      </c>
      <c r="W40" s="33">
        <v>1.7747777777777787</v>
      </c>
      <c r="X40" s="33">
        <v>0</v>
      </c>
      <c r="Y40" s="33">
        <v>0</v>
      </c>
      <c r="Z40" s="33">
        <v>6.8173282116944123E-2</v>
      </c>
      <c r="AA40" s="33">
        <v>0</v>
      </c>
      <c r="AB40" s="33">
        <v>0</v>
      </c>
      <c r="AC40" s="33">
        <v>0</v>
      </c>
      <c r="AD40" s="33">
        <v>0</v>
      </c>
      <c r="AE40" s="33">
        <v>0</v>
      </c>
      <c r="AF40" s="33">
        <v>0</v>
      </c>
      <c r="AG40" s="33">
        <v>0</v>
      </c>
      <c r="AH40" t="s">
        <v>197</v>
      </c>
      <c r="AI40" s="34">
        <v>1</v>
      </c>
    </row>
    <row r="41" spans="1:35" x14ac:dyDescent="0.25">
      <c r="A41" t="s">
        <v>517</v>
      </c>
      <c r="B41" t="s">
        <v>296</v>
      </c>
      <c r="C41" t="s">
        <v>472</v>
      </c>
      <c r="D41" t="s">
        <v>505</v>
      </c>
      <c r="E41" s="33">
        <v>130.72222222222223</v>
      </c>
      <c r="F41" s="33">
        <v>5.6888888888888891</v>
      </c>
      <c r="G41" s="33">
        <v>0.8666666666666667</v>
      </c>
      <c r="H41" s="33">
        <v>0.34444444444444444</v>
      </c>
      <c r="I41" s="33">
        <v>4.5999999999999996</v>
      </c>
      <c r="J41" s="33">
        <v>0</v>
      </c>
      <c r="K41" s="33">
        <v>0</v>
      </c>
      <c r="L41" s="33">
        <v>3.8666666666666667</v>
      </c>
      <c r="M41" s="33">
        <v>9.7155555555555537</v>
      </c>
      <c r="N41" s="33">
        <v>0</v>
      </c>
      <c r="O41" s="33">
        <v>7.4322141946451314E-2</v>
      </c>
      <c r="P41" s="33">
        <v>0</v>
      </c>
      <c r="Q41" s="33">
        <v>0</v>
      </c>
      <c r="R41" s="33">
        <v>0</v>
      </c>
      <c r="S41" s="33">
        <v>8.2333333333333325</v>
      </c>
      <c r="T41" s="33">
        <v>17.155555555555555</v>
      </c>
      <c r="U41" s="33">
        <v>0</v>
      </c>
      <c r="V41" s="33">
        <v>0.19422014449638755</v>
      </c>
      <c r="W41" s="33">
        <v>10.794444444444444</v>
      </c>
      <c r="X41" s="33">
        <v>15.141666666666667</v>
      </c>
      <c r="Y41" s="33">
        <v>0</v>
      </c>
      <c r="Z41" s="33">
        <v>0.19840628984275391</v>
      </c>
      <c r="AA41" s="33">
        <v>0</v>
      </c>
      <c r="AB41" s="33">
        <v>23.077777777777779</v>
      </c>
      <c r="AC41" s="33">
        <v>0</v>
      </c>
      <c r="AD41" s="33">
        <v>0</v>
      </c>
      <c r="AE41" s="33">
        <v>1.3</v>
      </c>
      <c r="AF41" s="33">
        <v>0</v>
      </c>
      <c r="AG41" s="33">
        <v>0</v>
      </c>
      <c r="AH41" t="s">
        <v>94</v>
      </c>
      <c r="AI41" s="34">
        <v>1</v>
      </c>
    </row>
    <row r="42" spans="1:35" x14ac:dyDescent="0.25">
      <c r="A42" t="s">
        <v>517</v>
      </c>
      <c r="B42" t="s">
        <v>353</v>
      </c>
      <c r="C42" t="s">
        <v>489</v>
      </c>
      <c r="D42" t="s">
        <v>508</v>
      </c>
      <c r="E42" s="33">
        <v>103.08888888888889</v>
      </c>
      <c r="F42" s="33">
        <v>5.3444444444444441</v>
      </c>
      <c r="G42" s="33">
        <v>0.87777777777777777</v>
      </c>
      <c r="H42" s="33">
        <v>0.35488888888888892</v>
      </c>
      <c r="I42" s="33">
        <v>4.4444444444444446</v>
      </c>
      <c r="J42" s="33">
        <v>0</v>
      </c>
      <c r="K42" s="33">
        <v>0</v>
      </c>
      <c r="L42" s="33">
        <v>5.5220000000000011</v>
      </c>
      <c r="M42" s="33">
        <v>10.666666666666666</v>
      </c>
      <c r="N42" s="33">
        <v>0</v>
      </c>
      <c r="O42" s="33">
        <v>0.10347057555507652</v>
      </c>
      <c r="P42" s="33">
        <v>0</v>
      </c>
      <c r="Q42" s="33">
        <v>0</v>
      </c>
      <c r="R42" s="33">
        <v>0</v>
      </c>
      <c r="S42" s="33">
        <v>16.673444444444442</v>
      </c>
      <c r="T42" s="33">
        <v>17.822444444444443</v>
      </c>
      <c r="U42" s="33">
        <v>0</v>
      </c>
      <c r="V42" s="33">
        <v>0.33462276352662207</v>
      </c>
      <c r="W42" s="33">
        <v>15.209777777777781</v>
      </c>
      <c r="X42" s="33">
        <v>14.440222222222223</v>
      </c>
      <c r="Y42" s="33">
        <v>0</v>
      </c>
      <c r="Z42" s="33">
        <v>0.28761586548825185</v>
      </c>
      <c r="AA42" s="33">
        <v>0</v>
      </c>
      <c r="AB42" s="33">
        <v>0</v>
      </c>
      <c r="AC42" s="33">
        <v>0</v>
      </c>
      <c r="AD42" s="33">
        <v>0</v>
      </c>
      <c r="AE42" s="33">
        <v>0</v>
      </c>
      <c r="AF42" s="33">
        <v>0</v>
      </c>
      <c r="AG42" s="33">
        <v>0</v>
      </c>
      <c r="AH42" t="s">
        <v>151</v>
      </c>
      <c r="AI42" s="34">
        <v>1</v>
      </c>
    </row>
    <row r="43" spans="1:35" x14ac:dyDescent="0.25">
      <c r="A43" t="s">
        <v>517</v>
      </c>
      <c r="B43" t="s">
        <v>319</v>
      </c>
      <c r="C43" t="s">
        <v>451</v>
      </c>
      <c r="D43" t="s">
        <v>504</v>
      </c>
      <c r="E43" s="33">
        <v>117.26666666666667</v>
      </c>
      <c r="F43" s="33">
        <v>5.8666666666666663</v>
      </c>
      <c r="G43" s="33">
        <v>0</v>
      </c>
      <c r="H43" s="33">
        <v>0</v>
      </c>
      <c r="I43" s="33">
        <v>3.6777777777777776</v>
      </c>
      <c r="J43" s="33">
        <v>0</v>
      </c>
      <c r="K43" s="33">
        <v>0</v>
      </c>
      <c r="L43" s="33">
        <v>4.0055555555555555</v>
      </c>
      <c r="M43" s="33">
        <v>0</v>
      </c>
      <c r="N43" s="33">
        <v>4.841222222222223</v>
      </c>
      <c r="O43" s="33">
        <v>4.128387341292402E-2</v>
      </c>
      <c r="P43" s="33">
        <v>0</v>
      </c>
      <c r="Q43" s="33">
        <v>0</v>
      </c>
      <c r="R43" s="33">
        <v>0</v>
      </c>
      <c r="S43" s="33">
        <v>6.2138888888888886</v>
      </c>
      <c r="T43" s="33">
        <v>16.197222222222223</v>
      </c>
      <c r="U43" s="33">
        <v>0</v>
      </c>
      <c r="V43" s="33">
        <v>0.19111237445518287</v>
      </c>
      <c r="W43" s="33">
        <v>13.580555555555556</v>
      </c>
      <c r="X43" s="33">
        <v>10.061111111111112</v>
      </c>
      <c r="Y43" s="33">
        <v>0</v>
      </c>
      <c r="Z43" s="33">
        <v>0.20160602615122228</v>
      </c>
      <c r="AA43" s="33">
        <v>0</v>
      </c>
      <c r="AB43" s="33">
        <v>14.811111111111112</v>
      </c>
      <c r="AC43" s="33">
        <v>0</v>
      </c>
      <c r="AD43" s="33">
        <v>0</v>
      </c>
      <c r="AE43" s="33">
        <v>0</v>
      </c>
      <c r="AF43" s="33">
        <v>0</v>
      </c>
      <c r="AG43" s="33">
        <v>0</v>
      </c>
      <c r="AH43" t="s">
        <v>117</v>
      </c>
      <c r="AI43" s="34">
        <v>1</v>
      </c>
    </row>
    <row r="44" spans="1:35" x14ac:dyDescent="0.25">
      <c r="A44" t="s">
        <v>517</v>
      </c>
      <c r="B44" t="s">
        <v>299</v>
      </c>
      <c r="C44" t="s">
        <v>434</v>
      </c>
      <c r="D44" t="s">
        <v>504</v>
      </c>
      <c r="E44" s="33">
        <v>50.988888888888887</v>
      </c>
      <c r="F44" s="33">
        <v>5.4222222222222225</v>
      </c>
      <c r="G44" s="33">
        <v>0.83333333333333337</v>
      </c>
      <c r="H44" s="33">
        <v>1.5888888888888888</v>
      </c>
      <c r="I44" s="33">
        <v>2.1333333333333333</v>
      </c>
      <c r="J44" s="33">
        <v>0</v>
      </c>
      <c r="K44" s="33">
        <v>1.8222222222222222</v>
      </c>
      <c r="L44" s="33">
        <v>1.3527777777777779</v>
      </c>
      <c r="M44" s="33">
        <v>5.8944444444444448</v>
      </c>
      <c r="N44" s="33">
        <v>0</v>
      </c>
      <c r="O44" s="33">
        <v>0.11560252778383091</v>
      </c>
      <c r="P44" s="33">
        <v>0</v>
      </c>
      <c r="Q44" s="33">
        <v>0</v>
      </c>
      <c r="R44" s="33">
        <v>0</v>
      </c>
      <c r="S44" s="33">
        <v>4.3632222222222232</v>
      </c>
      <c r="T44" s="33">
        <v>15.46822222222222</v>
      </c>
      <c r="U44" s="33">
        <v>0</v>
      </c>
      <c r="V44" s="33">
        <v>0.3889365874918283</v>
      </c>
      <c r="W44" s="33">
        <v>4.177777777777778</v>
      </c>
      <c r="X44" s="33">
        <v>7.2174444444444452</v>
      </c>
      <c r="Y44" s="33">
        <v>0</v>
      </c>
      <c r="Z44" s="33">
        <v>0.22348441926345611</v>
      </c>
      <c r="AA44" s="33">
        <v>0.77777777777777779</v>
      </c>
      <c r="AB44" s="33">
        <v>14.155555555555555</v>
      </c>
      <c r="AC44" s="33">
        <v>0</v>
      </c>
      <c r="AD44" s="33">
        <v>0</v>
      </c>
      <c r="AE44" s="33">
        <v>1.5777777777777777</v>
      </c>
      <c r="AF44" s="33">
        <v>0</v>
      </c>
      <c r="AG44" s="33">
        <v>2.1333333333333333</v>
      </c>
      <c r="AH44" t="s">
        <v>97</v>
      </c>
      <c r="AI44" s="34">
        <v>1</v>
      </c>
    </row>
    <row r="45" spans="1:35" x14ac:dyDescent="0.25">
      <c r="A45" t="s">
        <v>517</v>
      </c>
      <c r="B45" t="s">
        <v>314</v>
      </c>
      <c r="C45" t="s">
        <v>410</v>
      </c>
      <c r="D45" t="s">
        <v>503</v>
      </c>
      <c r="E45" s="33">
        <v>134.55555555555554</v>
      </c>
      <c r="F45" s="33">
        <v>5.333333333333333</v>
      </c>
      <c r="G45" s="33">
        <v>3.3333333333333333E-2</v>
      </c>
      <c r="H45" s="33">
        <v>0.82222222222222219</v>
      </c>
      <c r="I45" s="33">
        <v>4.2111111111111112</v>
      </c>
      <c r="J45" s="33">
        <v>0.17777777777777778</v>
      </c>
      <c r="K45" s="33">
        <v>0</v>
      </c>
      <c r="L45" s="33">
        <v>4.8055555555555554</v>
      </c>
      <c r="M45" s="33">
        <v>5.5111111111111111</v>
      </c>
      <c r="N45" s="33">
        <v>9.9444444444444446</v>
      </c>
      <c r="O45" s="33">
        <v>0.11486374896779522</v>
      </c>
      <c r="P45" s="33">
        <v>5.4222222222222225</v>
      </c>
      <c r="Q45" s="33">
        <v>0.2638888888888889</v>
      </c>
      <c r="R45" s="33">
        <v>4.2258464079273333E-2</v>
      </c>
      <c r="S45" s="33">
        <v>10.919444444444444</v>
      </c>
      <c r="T45" s="33">
        <v>9.7055555555555557</v>
      </c>
      <c r="U45" s="33">
        <v>0</v>
      </c>
      <c r="V45" s="33">
        <v>0.15328241123038813</v>
      </c>
      <c r="W45" s="33">
        <v>8.7527777777777782</v>
      </c>
      <c r="X45" s="33">
        <v>5.9611111111111112</v>
      </c>
      <c r="Y45" s="33">
        <v>0</v>
      </c>
      <c r="Z45" s="33">
        <v>0.10935177539223782</v>
      </c>
      <c r="AA45" s="33">
        <v>0</v>
      </c>
      <c r="AB45" s="33">
        <v>8.7777777777777786</v>
      </c>
      <c r="AC45" s="33">
        <v>0</v>
      </c>
      <c r="AD45" s="33">
        <v>0</v>
      </c>
      <c r="AE45" s="33">
        <v>0.3</v>
      </c>
      <c r="AF45" s="33">
        <v>0</v>
      </c>
      <c r="AG45" s="33">
        <v>1.1111111111111112E-2</v>
      </c>
      <c r="AH45" t="s">
        <v>112</v>
      </c>
      <c r="AI45" s="34">
        <v>1</v>
      </c>
    </row>
    <row r="46" spans="1:35" x14ac:dyDescent="0.25">
      <c r="A46" t="s">
        <v>517</v>
      </c>
      <c r="B46" t="s">
        <v>385</v>
      </c>
      <c r="C46" t="s">
        <v>447</v>
      </c>
      <c r="D46" t="s">
        <v>509</v>
      </c>
      <c r="E46" s="33">
        <v>115.27777777777777</v>
      </c>
      <c r="F46" s="33">
        <v>5.7777777777777777</v>
      </c>
      <c r="G46" s="33">
        <v>0.58888888888888891</v>
      </c>
      <c r="H46" s="33">
        <v>0.34444444444444444</v>
      </c>
      <c r="I46" s="33">
        <v>2.1777777777777776</v>
      </c>
      <c r="J46" s="33">
        <v>0</v>
      </c>
      <c r="K46" s="33">
        <v>0</v>
      </c>
      <c r="L46" s="33">
        <v>3.9972222222222222</v>
      </c>
      <c r="M46" s="33">
        <v>26.18888888888889</v>
      </c>
      <c r="N46" s="33">
        <v>0</v>
      </c>
      <c r="O46" s="33">
        <v>0.22718072289156629</v>
      </c>
      <c r="P46" s="33">
        <v>2.9666666666666668</v>
      </c>
      <c r="Q46" s="33">
        <v>12.394444444444444</v>
      </c>
      <c r="R46" s="33">
        <v>0.13325301204819279</v>
      </c>
      <c r="S46" s="33">
        <v>6.7111111111111112</v>
      </c>
      <c r="T46" s="33">
        <v>8.219444444444445</v>
      </c>
      <c r="U46" s="33">
        <v>0</v>
      </c>
      <c r="V46" s="33">
        <v>0.12951807228915665</v>
      </c>
      <c r="W46" s="33">
        <v>6.3277777777777775</v>
      </c>
      <c r="X46" s="33">
        <v>10.608333333333333</v>
      </c>
      <c r="Y46" s="33">
        <v>0</v>
      </c>
      <c r="Z46" s="33">
        <v>0.14691566265060241</v>
      </c>
      <c r="AA46" s="33">
        <v>0</v>
      </c>
      <c r="AB46" s="33">
        <v>0</v>
      </c>
      <c r="AC46" s="33">
        <v>0</v>
      </c>
      <c r="AD46" s="33">
        <v>0</v>
      </c>
      <c r="AE46" s="33">
        <v>1.1111111111111112E-2</v>
      </c>
      <c r="AF46" s="33">
        <v>0</v>
      </c>
      <c r="AG46" s="33">
        <v>0.1</v>
      </c>
      <c r="AH46" t="s">
        <v>183</v>
      </c>
      <c r="AI46" s="34">
        <v>1</v>
      </c>
    </row>
    <row r="47" spans="1:35" x14ac:dyDescent="0.25">
      <c r="A47" t="s">
        <v>517</v>
      </c>
      <c r="B47" t="s">
        <v>235</v>
      </c>
      <c r="C47" t="s">
        <v>412</v>
      </c>
      <c r="D47" t="s">
        <v>503</v>
      </c>
      <c r="E47" s="33">
        <v>111.32222222222222</v>
      </c>
      <c r="F47" s="33">
        <v>28.066666666666666</v>
      </c>
      <c r="G47" s="33">
        <v>1.1555555555555554</v>
      </c>
      <c r="H47" s="33">
        <v>0.91666666666666663</v>
      </c>
      <c r="I47" s="33">
        <v>4.8</v>
      </c>
      <c r="J47" s="33">
        <v>1.1555555555555554</v>
      </c>
      <c r="K47" s="33">
        <v>7.333333333333333</v>
      </c>
      <c r="L47" s="33">
        <v>2.9527777777777779</v>
      </c>
      <c r="M47" s="33">
        <v>4.177777777777778</v>
      </c>
      <c r="N47" s="33">
        <v>0</v>
      </c>
      <c r="O47" s="33">
        <v>3.7528695478590682E-2</v>
      </c>
      <c r="P47" s="33">
        <v>0</v>
      </c>
      <c r="Q47" s="33">
        <v>16.083333333333332</v>
      </c>
      <c r="R47" s="33">
        <v>0.14447549655654257</v>
      </c>
      <c r="S47" s="33">
        <v>6.7833333333333332</v>
      </c>
      <c r="T47" s="33">
        <v>6.916666666666667</v>
      </c>
      <c r="U47" s="33">
        <v>0</v>
      </c>
      <c r="V47" s="33">
        <v>0.12306617426888911</v>
      </c>
      <c r="W47" s="33">
        <v>4.0583333333333336</v>
      </c>
      <c r="X47" s="33">
        <v>5.5</v>
      </c>
      <c r="Y47" s="33">
        <v>6.4888888888888889</v>
      </c>
      <c r="Z47" s="33">
        <v>0.14415111288551755</v>
      </c>
      <c r="AA47" s="33">
        <v>1.1555555555555554</v>
      </c>
      <c r="AB47" s="33">
        <v>0</v>
      </c>
      <c r="AC47" s="33">
        <v>0</v>
      </c>
      <c r="AD47" s="33">
        <v>72.736111111111114</v>
      </c>
      <c r="AE47" s="33">
        <v>0</v>
      </c>
      <c r="AF47" s="33">
        <v>0</v>
      </c>
      <c r="AG47" s="33">
        <v>2.3111111111111109</v>
      </c>
      <c r="AH47" t="s">
        <v>33</v>
      </c>
      <c r="AI47" s="34">
        <v>1</v>
      </c>
    </row>
    <row r="48" spans="1:35" x14ac:dyDescent="0.25">
      <c r="A48" t="s">
        <v>517</v>
      </c>
      <c r="B48" t="s">
        <v>211</v>
      </c>
      <c r="C48" t="s">
        <v>422</v>
      </c>
      <c r="D48" t="s">
        <v>503</v>
      </c>
      <c r="E48" s="33">
        <v>117.53333333333333</v>
      </c>
      <c r="F48" s="33">
        <v>32.888888888888886</v>
      </c>
      <c r="G48" s="33">
        <v>0.57777777777777772</v>
      </c>
      <c r="H48" s="33">
        <v>0.58333333333333337</v>
      </c>
      <c r="I48" s="33">
        <v>5.2444444444444445</v>
      </c>
      <c r="J48" s="33">
        <v>0</v>
      </c>
      <c r="K48" s="33">
        <v>0</v>
      </c>
      <c r="L48" s="33">
        <v>9.3416666666666668</v>
      </c>
      <c r="M48" s="33">
        <v>15.661111111111111</v>
      </c>
      <c r="N48" s="33">
        <v>0</v>
      </c>
      <c r="O48" s="33">
        <v>0.13324825108716204</v>
      </c>
      <c r="P48" s="33">
        <v>4.833333333333333</v>
      </c>
      <c r="Q48" s="33">
        <v>10.205555555555556</v>
      </c>
      <c r="R48" s="33">
        <v>0.12795424465872565</v>
      </c>
      <c r="S48" s="33">
        <v>5.0055555555555555</v>
      </c>
      <c r="T48" s="33">
        <v>5.1138888888888889</v>
      </c>
      <c r="U48" s="33">
        <v>0</v>
      </c>
      <c r="V48" s="33">
        <v>8.6098506333900537E-2</v>
      </c>
      <c r="W48" s="33">
        <v>2.5</v>
      </c>
      <c r="X48" s="33">
        <v>8.4722222222222214</v>
      </c>
      <c r="Y48" s="33">
        <v>5.2555555555555555</v>
      </c>
      <c r="Z48" s="33">
        <v>0.13806957837020231</v>
      </c>
      <c r="AA48" s="33">
        <v>0</v>
      </c>
      <c r="AB48" s="33">
        <v>0</v>
      </c>
      <c r="AC48" s="33">
        <v>0</v>
      </c>
      <c r="AD48" s="33">
        <v>70.530555555555551</v>
      </c>
      <c r="AE48" s="33">
        <v>0</v>
      </c>
      <c r="AF48" s="33">
        <v>0</v>
      </c>
      <c r="AG48" s="33">
        <v>1.1555555555555554</v>
      </c>
      <c r="AH48" t="s">
        <v>9</v>
      </c>
      <c r="AI48" s="34">
        <v>1</v>
      </c>
    </row>
    <row r="49" spans="1:35" x14ac:dyDescent="0.25">
      <c r="A49" t="s">
        <v>517</v>
      </c>
      <c r="B49" t="s">
        <v>297</v>
      </c>
      <c r="C49" t="s">
        <v>407</v>
      </c>
      <c r="D49" t="s">
        <v>504</v>
      </c>
      <c r="E49" s="33">
        <v>200.32222222222222</v>
      </c>
      <c r="F49" s="33">
        <v>5.5111111111111111</v>
      </c>
      <c r="G49" s="33">
        <v>1.288888888888889</v>
      </c>
      <c r="H49" s="33">
        <v>0.85455555555555551</v>
      </c>
      <c r="I49" s="33">
        <v>0</v>
      </c>
      <c r="J49" s="33">
        <v>0</v>
      </c>
      <c r="K49" s="33">
        <v>0</v>
      </c>
      <c r="L49" s="33">
        <v>1.0098888888888888</v>
      </c>
      <c r="M49" s="33">
        <v>19.81111111111111</v>
      </c>
      <c r="N49" s="33">
        <v>0</v>
      </c>
      <c r="O49" s="33">
        <v>9.8896222752232504E-2</v>
      </c>
      <c r="P49" s="33">
        <v>5.2444444444444445</v>
      </c>
      <c r="Q49" s="33">
        <v>13.408333333333333</v>
      </c>
      <c r="R49" s="33">
        <v>9.3113872094958125E-2</v>
      </c>
      <c r="S49" s="33">
        <v>2.756222222222223</v>
      </c>
      <c r="T49" s="33">
        <v>2.9539999999999997</v>
      </c>
      <c r="U49" s="33">
        <v>0</v>
      </c>
      <c r="V49" s="33">
        <v>2.8505186089078708E-2</v>
      </c>
      <c r="W49" s="33">
        <v>1.1393333333333333</v>
      </c>
      <c r="X49" s="33">
        <v>2.8624444444444443</v>
      </c>
      <c r="Y49" s="33">
        <v>0</v>
      </c>
      <c r="Z49" s="33">
        <v>1.9976704198790836E-2</v>
      </c>
      <c r="AA49" s="33">
        <v>0</v>
      </c>
      <c r="AB49" s="33">
        <v>0</v>
      </c>
      <c r="AC49" s="33">
        <v>0</v>
      </c>
      <c r="AD49" s="33">
        <v>0</v>
      </c>
      <c r="AE49" s="33">
        <v>0</v>
      </c>
      <c r="AF49" s="33">
        <v>0</v>
      </c>
      <c r="AG49" s="33">
        <v>0</v>
      </c>
      <c r="AH49" t="s">
        <v>95</v>
      </c>
      <c r="AI49" s="34">
        <v>1</v>
      </c>
    </row>
    <row r="50" spans="1:35" x14ac:dyDescent="0.25">
      <c r="A50" t="s">
        <v>517</v>
      </c>
      <c r="B50" t="s">
        <v>370</v>
      </c>
      <c r="C50" t="s">
        <v>404</v>
      </c>
      <c r="D50" t="s">
        <v>504</v>
      </c>
      <c r="E50" s="33">
        <v>80.75555555555556</v>
      </c>
      <c r="F50" s="33">
        <v>3.3777777777777778</v>
      </c>
      <c r="G50" s="33">
        <v>0.33333333333333331</v>
      </c>
      <c r="H50" s="33">
        <v>0.47499999999999998</v>
      </c>
      <c r="I50" s="33">
        <v>1.211111111111111</v>
      </c>
      <c r="J50" s="33">
        <v>0</v>
      </c>
      <c r="K50" s="33">
        <v>2.8444444444444446</v>
      </c>
      <c r="L50" s="33">
        <v>4.0944444444444441</v>
      </c>
      <c r="M50" s="33">
        <v>12.291666666666666</v>
      </c>
      <c r="N50" s="33">
        <v>0</v>
      </c>
      <c r="O50" s="33">
        <v>0.15220831040176114</v>
      </c>
      <c r="P50" s="33">
        <v>3.3333333333333335</v>
      </c>
      <c r="Q50" s="33">
        <v>9.2861111111111114</v>
      </c>
      <c r="R50" s="33">
        <v>0.15626719867914143</v>
      </c>
      <c r="S50" s="33">
        <v>13.65</v>
      </c>
      <c r="T50" s="33">
        <v>7.7416666666666663</v>
      </c>
      <c r="U50" s="33">
        <v>0</v>
      </c>
      <c r="V50" s="33">
        <v>0.2648940561364887</v>
      </c>
      <c r="W50" s="33">
        <v>15.622222222222222</v>
      </c>
      <c r="X50" s="33">
        <v>4.9361111111111109</v>
      </c>
      <c r="Y50" s="33">
        <v>9.1444444444444439</v>
      </c>
      <c r="Z50" s="33">
        <v>0.36781095211887721</v>
      </c>
      <c r="AA50" s="33">
        <v>0</v>
      </c>
      <c r="AB50" s="33">
        <v>0</v>
      </c>
      <c r="AC50" s="33">
        <v>0</v>
      </c>
      <c r="AD50" s="33">
        <v>0</v>
      </c>
      <c r="AE50" s="33">
        <v>0</v>
      </c>
      <c r="AF50" s="33">
        <v>0</v>
      </c>
      <c r="AG50" s="33">
        <v>0.1111111111111111</v>
      </c>
      <c r="AH50" t="s">
        <v>168</v>
      </c>
      <c r="AI50" s="34">
        <v>1</v>
      </c>
    </row>
    <row r="51" spans="1:35" x14ac:dyDescent="0.25">
      <c r="A51" t="s">
        <v>517</v>
      </c>
      <c r="B51" t="s">
        <v>352</v>
      </c>
      <c r="C51" t="s">
        <v>430</v>
      </c>
      <c r="D51" t="s">
        <v>505</v>
      </c>
      <c r="E51" s="33">
        <v>65.044444444444451</v>
      </c>
      <c r="F51" s="33">
        <v>5.5444444444444443</v>
      </c>
      <c r="G51" s="33">
        <v>0</v>
      </c>
      <c r="H51" s="33">
        <v>0.3888888888888889</v>
      </c>
      <c r="I51" s="33">
        <v>1.6</v>
      </c>
      <c r="J51" s="33">
        <v>0</v>
      </c>
      <c r="K51" s="33">
        <v>0</v>
      </c>
      <c r="L51" s="33">
        <v>4.7463333333333333</v>
      </c>
      <c r="M51" s="33">
        <v>9.6277777777777782</v>
      </c>
      <c r="N51" s="33">
        <v>0</v>
      </c>
      <c r="O51" s="33">
        <v>0.14801844892381277</v>
      </c>
      <c r="P51" s="33">
        <v>0</v>
      </c>
      <c r="Q51" s="33">
        <v>4.2361111111111107</v>
      </c>
      <c r="R51" s="33">
        <v>6.5126409292791246E-2</v>
      </c>
      <c r="S51" s="33">
        <v>7.3005555555555555</v>
      </c>
      <c r="T51" s="33">
        <v>13.438111111111112</v>
      </c>
      <c r="U51" s="33">
        <v>0</v>
      </c>
      <c r="V51" s="33">
        <v>0.31883840109326955</v>
      </c>
      <c r="W51" s="33">
        <v>13.171888888888889</v>
      </c>
      <c r="X51" s="33">
        <v>10.697444444444443</v>
      </c>
      <c r="Y51" s="33">
        <v>0</v>
      </c>
      <c r="Z51" s="33">
        <v>0.36696959344038255</v>
      </c>
      <c r="AA51" s="33">
        <v>0</v>
      </c>
      <c r="AB51" s="33">
        <v>0</v>
      </c>
      <c r="AC51" s="33">
        <v>0</v>
      </c>
      <c r="AD51" s="33">
        <v>0</v>
      </c>
      <c r="AE51" s="33">
        <v>0.26666666666666666</v>
      </c>
      <c r="AF51" s="33">
        <v>0</v>
      </c>
      <c r="AG51" s="33">
        <v>0</v>
      </c>
      <c r="AH51" t="s">
        <v>150</v>
      </c>
      <c r="AI51" s="34">
        <v>1</v>
      </c>
    </row>
    <row r="52" spans="1:35" x14ac:dyDescent="0.25">
      <c r="A52" t="s">
        <v>517</v>
      </c>
      <c r="B52" t="s">
        <v>255</v>
      </c>
      <c r="C52" t="s">
        <v>452</v>
      </c>
      <c r="D52" t="s">
        <v>505</v>
      </c>
      <c r="E52" s="33">
        <v>80.033333333333331</v>
      </c>
      <c r="F52" s="33">
        <v>1.7777777777777777</v>
      </c>
      <c r="G52" s="33">
        <v>0.48888888888888887</v>
      </c>
      <c r="H52" s="33">
        <v>0</v>
      </c>
      <c r="I52" s="33">
        <v>0</v>
      </c>
      <c r="J52" s="33">
        <v>0</v>
      </c>
      <c r="K52" s="33">
        <v>4.5222222222222221</v>
      </c>
      <c r="L52" s="33">
        <v>1.0180000000000002</v>
      </c>
      <c r="M52" s="33">
        <v>0</v>
      </c>
      <c r="N52" s="33">
        <v>4.2666666666666666</v>
      </c>
      <c r="O52" s="33">
        <v>5.3311120366513955E-2</v>
      </c>
      <c r="P52" s="33">
        <v>5.2444444444444445</v>
      </c>
      <c r="Q52" s="33">
        <v>0</v>
      </c>
      <c r="R52" s="33">
        <v>6.5528252117173405E-2</v>
      </c>
      <c r="S52" s="33">
        <v>8.6091111111111083</v>
      </c>
      <c r="T52" s="33">
        <v>4.3038888888888875</v>
      </c>
      <c r="U52" s="33">
        <v>0</v>
      </c>
      <c r="V52" s="33">
        <v>0.16134527280299871</v>
      </c>
      <c r="W52" s="33">
        <v>4.3010000000000002</v>
      </c>
      <c r="X52" s="33">
        <v>4.7331111111111115</v>
      </c>
      <c r="Y52" s="33">
        <v>0</v>
      </c>
      <c r="Z52" s="33">
        <v>0.11287935582396226</v>
      </c>
      <c r="AA52" s="33">
        <v>0</v>
      </c>
      <c r="AB52" s="33">
        <v>0</v>
      </c>
      <c r="AC52" s="33">
        <v>0</v>
      </c>
      <c r="AD52" s="33">
        <v>0</v>
      </c>
      <c r="AE52" s="33">
        <v>0</v>
      </c>
      <c r="AF52" s="33">
        <v>0</v>
      </c>
      <c r="AG52" s="33">
        <v>0</v>
      </c>
      <c r="AH52" t="s">
        <v>53</v>
      </c>
      <c r="AI52" s="34">
        <v>1</v>
      </c>
    </row>
    <row r="53" spans="1:35" x14ac:dyDescent="0.25">
      <c r="A53" t="s">
        <v>517</v>
      </c>
      <c r="B53" t="s">
        <v>301</v>
      </c>
      <c r="C53" t="s">
        <v>473</v>
      </c>
      <c r="D53" t="s">
        <v>506</v>
      </c>
      <c r="E53" s="33">
        <v>73.355555555555554</v>
      </c>
      <c r="F53" s="33">
        <v>4.6222222222222218</v>
      </c>
      <c r="G53" s="33">
        <v>0.64444444444444449</v>
      </c>
      <c r="H53" s="33">
        <v>0.33333333333333331</v>
      </c>
      <c r="I53" s="33">
        <v>0.96666666666666667</v>
      </c>
      <c r="J53" s="33">
        <v>0</v>
      </c>
      <c r="K53" s="33">
        <v>3.2888888888888888</v>
      </c>
      <c r="L53" s="33">
        <v>4.5681111111111115</v>
      </c>
      <c r="M53" s="33">
        <v>4.7888888888888888</v>
      </c>
      <c r="N53" s="33">
        <v>0</v>
      </c>
      <c r="O53" s="33">
        <v>6.5283247500757341E-2</v>
      </c>
      <c r="P53" s="33">
        <v>0</v>
      </c>
      <c r="Q53" s="33">
        <v>9.5027777777777782</v>
      </c>
      <c r="R53" s="33">
        <v>0.12954407755225689</v>
      </c>
      <c r="S53" s="33">
        <v>9.3681111111111104</v>
      </c>
      <c r="T53" s="33">
        <v>0.84722222222222221</v>
      </c>
      <c r="U53" s="33">
        <v>0</v>
      </c>
      <c r="V53" s="33">
        <v>0.13925780066646468</v>
      </c>
      <c r="W53" s="33">
        <v>2.9755555555555548</v>
      </c>
      <c r="X53" s="33">
        <v>4.3845555555555551</v>
      </c>
      <c r="Y53" s="33">
        <v>0</v>
      </c>
      <c r="Z53" s="33">
        <v>0.10033474704634956</v>
      </c>
      <c r="AA53" s="33">
        <v>0</v>
      </c>
      <c r="AB53" s="33">
        <v>4.8111111111111109</v>
      </c>
      <c r="AC53" s="33">
        <v>0</v>
      </c>
      <c r="AD53" s="33">
        <v>0</v>
      </c>
      <c r="AE53" s="33">
        <v>0.28888888888888886</v>
      </c>
      <c r="AF53" s="33">
        <v>0</v>
      </c>
      <c r="AG53" s="33">
        <v>0</v>
      </c>
      <c r="AH53" t="s">
        <v>99</v>
      </c>
      <c r="AI53" s="34">
        <v>1</v>
      </c>
    </row>
    <row r="54" spans="1:35" x14ac:dyDescent="0.25">
      <c r="A54" t="s">
        <v>517</v>
      </c>
      <c r="B54" t="s">
        <v>206</v>
      </c>
      <c r="C54" t="s">
        <v>417</v>
      </c>
      <c r="D54" t="s">
        <v>506</v>
      </c>
      <c r="E54" s="33">
        <v>36.322222222222223</v>
      </c>
      <c r="F54" s="33">
        <v>5.6888888888888891</v>
      </c>
      <c r="G54" s="33">
        <v>0</v>
      </c>
      <c r="H54" s="33">
        <v>0.23555555555555552</v>
      </c>
      <c r="I54" s="33">
        <v>1.1000000000000001</v>
      </c>
      <c r="J54" s="33">
        <v>0</v>
      </c>
      <c r="K54" s="33">
        <v>0</v>
      </c>
      <c r="L54" s="33">
        <v>0.96111111111111114</v>
      </c>
      <c r="M54" s="33">
        <v>3.8305555555555557</v>
      </c>
      <c r="N54" s="33">
        <v>0</v>
      </c>
      <c r="O54" s="33">
        <v>0.10546038543897217</v>
      </c>
      <c r="P54" s="33">
        <v>0</v>
      </c>
      <c r="Q54" s="33">
        <v>2.6527777777777777</v>
      </c>
      <c r="R54" s="33">
        <v>7.3034567145916177E-2</v>
      </c>
      <c r="S54" s="33">
        <v>5.1055555555555552</v>
      </c>
      <c r="T54" s="33">
        <v>0.7416666666666667</v>
      </c>
      <c r="U54" s="33">
        <v>0</v>
      </c>
      <c r="V54" s="33">
        <v>0.16098195166717649</v>
      </c>
      <c r="W54" s="33">
        <v>2.6194444444444445</v>
      </c>
      <c r="X54" s="33">
        <v>2.5000000000000001E-2</v>
      </c>
      <c r="Y54" s="33">
        <v>0</v>
      </c>
      <c r="Z54" s="33">
        <v>7.2805139186295498E-2</v>
      </c>
      <c r="AA54" s="33">
        <v>0</v>
      </c>
      <c r="AB54" s="33">
        <v>4.9777777777777779</v>
      </c>
      <c r="AC54" s="33">
        <v>0</v>
      </c>
      <c r="AD54" s="33">
        <v>0</v>
      </c>
      <c r="AE54" s="33">
        <v>0</v>
      </c>
      <c r="AF54" s="33">
        <v>0</v>
      </c>
      <c r="AG54" s="33">
        <v>0</v>
      </c>
      <c r="AH54" t="s">
        <v>4</v>
      </c>
      <c r="AI54" s="34">
        <v>1</v>
      </c>
    </row>
    <row r="55" spans="1:35" x14ac:dyDescent="0.25">
      <c r="A55" t="s">
        <v>517</v>
      </c>
      <c r="B55" t="s">
        <v>259</v>
      </c>
      <c r="C55" t="s">
        <v>456</v>
      </c>
      <c r="D55" t="s">
        <v>506</v>
      </c>
      <c r="E55" s="33">
        <v>29</v>
      </c>
      <c r="F55" s="33">
        <v>18.922222222222221</v>
      </c>
      <c r="G55" s="33">
        <v>0</v>
      </c>
      <c r="H55" s="33">
        <v>0</v>
      </c>
      <c r="I55" s="33">
        <v>0</v>
      </c>
      <c r="J55" s="33">
        <v>0</v>
      </c>
      <c r="K55" s="33">
        <v>0</v>
      </c>
      <c r="L55" s="33">
        <v>0</v>
      </c>
      <c r="M55" s="33">
        <v>5.107777777777776</v>
      </c>
      <c r="N55" s="33">
        <v>0</v>
      </c>
      <c r="O55" s="33">
        <v>0.17613026819923366</v>
      </c>
      <c r="P55" s="33">
        <v>0</v>
      </c>
      <c r="Q55" s="33">
        <v>6.661111111111107</v>
      </c>
      <c r="R55" s="33">
        <v>0.22969348659003816</v>
      </c>
      <c r="S55" s="33">
        <v>0</v>
      </c>
      <c r="T55" s="33">
        <v>0</v>
      </c>
      <c r="U55" s="33">
        <v>0</v>
      </c>
      <c r="V55" s="33">
        <v>0</v>
      </c>
      <c r="W55" s="33">
        <v>0</v>
      </c>
      <c r="X55" s="33">
        <v>0</v>
      </c>
      <c r="Y55" s="33">
        <v>0</v>
      </c>
      <c r="Z55" s="33">
        <v>0</v>
      </c>
      <c r="AA55" s="33">
        <v>0</v>
      </c>
      <c r="AB55" s="33">
        <v>0</v>
      </c>
      <c r="AC55" s="33">
        <v>0</v>
      </c>
      <c r="AD55" s="33">
        <v>0</v>
      </c>
      <c r="AE55" s="33">
        <v>0</v>
      </c>
      <c r="AF55" s="33">
        <v>0</v>
      </c>
      <c r="AG55" s="33">
        <v>0</v>
      </c>
      <c r="AH55" t="s">
        <v>57</v>
      </c>
      <c r="AI55" s="34">
        <v>1</v>
      </c>
    </row>
    <row r="56" spans="1:35" x14ac:dyDescent="0.25">
      <c r="A56" t="s">
        <v>517</v>
      </c>
      <c r="B56" t="s">
        <v>303</v>
      </c>
      <c r="C56" t="s">
        <v>428</v>
      </c>
      <c r="D56" t="s">
        <v>507</v>
      </c>
      <c r="E56" s="33">
        <v>81.966666666666669</v>
      </c>
      <c r="F56" s="33">
        <v>5.5111111111111111</v>
      </c>
      <c r="G56" s="33">
        <v>0.57777777777777772</v>
      </c>
      <c r="H56" s="33">
        <v>0.43888888888888888</v>
      </c>
      <c r="I56" s="33">
        <v>1.9666666666666666</v>
      </c>
      <c r="J56" s="33">
        <v>0</v>
      </c>
      <c r="K56" s="33">
        <v>0</v>
      </c>
      <c r="L56" s="33">
        <v>3.7366666666666668</v>
      </c>
      <c r="M56" s="33">
        <v>5.3416666666666668</v>
      </c>
      <c r="N56" s="33">
        <v>0</v>
      </c>
      <c r="O56" s="33">
        <v>6.5168767791785279E-2</v>
      </c>
      <c r="P56" s="33">
        <v>0</v>
      </c>
      <c r="Q56" s="33">
        <v>0</v>
      </c>
      <c r="R56" s="33">
        <v>0</v>
      </c>
      <c r="S56" s="33">
        <v>4.9828888888888896</v>
      </c>
      <c r="T56" s="33">
        <v>7.528555555555557</v>
      </c>
      <c r="U56" s="33">
        <v>0</v>
      </c>
      <c r="V56" s="33">
        <v>0.15264063982648776</v>
      </c>
      <c r="W56" s="33">
        <v>3.0020000000000007</v>
      </c>
      <c r="X56" s="33">
        <v>14.554555555555554</v>
      </c>
      <c r="Y56" s="33">
        <v>0</v>
      </c>
      <c r="Z56" s="33">
        <v>0.21419140572048256</v>
      </c>
      <c r="AA56" s="33">
        <v>1.5111111111111111</v>
      </c>
      <c r="AB56" s="33">
        <v>11.533333333333333</v>
      </c>
      <c r="AC56" s="33">
        <v>0</v>
      </c>
      <c r="AD56" s="33">
        <v>53.3</v>
      </c>
      <c r="AE56" s="33">
        <v>0</v>
      </c>
      <c r="AF56" s="33">
        <v>0</v>
      </c>
      <c r="AG56" s="33">
        <v>0</v>
      </c>
      <c r="AH56" t="s">
        <v>101</v>
      </c>
      <c r="AI56" s="34">
        <v>1</v>
      </c>
    </row>
    <row r="57" spans="1:35" x14ac:dyDescent="0.25">
      <c r="A57" t="s">
        <v>517</v>
      </c>
      <c r="B57" t="s">
        <v>240</v>
      </c>
      <c r="C57" t="s">
        <v>440</v>
      </c>
      <c r="D57" t="s">
        <v>505</v>
      </c>
      <c r="E57" s="33">
        <v>97.477777777777774</v>
      </c>
      <c r="F57" s="33">
        <v>5.6</v>
      </c>
      <c r="G57" s="33">
        <v>0</v>
      </c>
      <c r="H57" s="33">
        <v>0</v>
      </c>
      <c r="I57" s="33">
        <v>0.15555555555555556</v>
      </c>
      <c r="J57" s="33">
        <v>0</v>
      </c>
      <c r="K57" s="33">
        <v>0</v>
      </c>
      <c r="L57" s="33">
        <v>0</v>
      </c>
      <c r="M57" s="33">
        <v>0</v>
      </c>
      <c r="N57" s="33">
        <v>3.2694444444444444</v>
      </c>
      <c r="O57" s="33">
        <v>3.3540408070215431E-2</v>
      </c>
      <c r="P57" s="33">
        <v>1.3861111111111111</v>
      </c>
      <c r="Q57" s="33">
        <v>0</v>
      </c>
      <c r="R57" s="33">
        <v>1.4219765188646986E-2</v>
      </c>
      <c r="S57" s="33">
        <v>0</v>
      </c>
      <c r="T57" s="33">
        <v>0</v>
      </c>
      <c r="U57" s="33">
        <v>0</v>
      </c>
      <c r="V57" s="33">
        <v>0</v>
      </c>
      <c r="W57" s="33">
        <v>0</v>
      </c>
      <c r="X57" s="33">
        <v>0</v>
      </c>
      <c r="Y57" s="33">
        <v>0</v>
      </c>
      <c r="Z57" s="33">
        <v>0</v>
      </c>
      <c r="AA57" s="33">
        <v>0</v>
      </c>
      <c r="AB57" s="33">
        <v>0</v>
      </c>
      <c r="AC57" s="33">
        <v>0</v>
      </c>
      <c r="AD57" s="33">
        <v>0</v>
      </c>
      <c r="AE57" s="33">
        <v>0</v>
      </c>
      <c r="AF57" s="33">
        <v>0</v>
      </c>
      <c r="AG57" s="33">
        <v>0</v>
      </c>
      <c r="AH57" t="s">
        <v>38</v>
      </c>
      <c r="AI57" s="34">
        <v>1</v>
      </c>
    </row>
    <row r="58" spans="1:35" x14ac:dyDescent="0.25">
      <c r="A58" t="s">
        <v>517</v>
      </c>
      <c r="B58" t="s">
        <v>338</v>
      </c>
      <c r="C58" t="s">
        <v>440</v>
      </c>
      <c r="D58" t="s">
        <v>505</v>
      </c>
      <c r="E58" s="33">
        <v>54.388888888888886</v>
      </c>
      <c r="F58" s="33">
        <v>5.5111111111111111</v>
      </c>
      <c r="G58" s="33">
        <v>0.21111111111111111</v>
      </c>
      <c r="H58" s="33">
        <v>0</v>
      </c>
      <c r="I58" s="33">
        <v>0</v>
      </c>
      <c r="J58" s="33">
        <v>0</v>
      </c>
      <c r="K58" s="33">
        <v>0</v>
      </c>
      <c r="L58" s="33">
        <v>0.48433333333333323</v>
      </c>
      <c r="M58" s="33">
        <v>5.447222222222222</v>
      </c>
      <c r="N58" s="33">
        <v>0</v>
      </c>
      <c r="O58" s="33">
        <v>0.10015321756894791</v>
      </c>
      <c r="P58" s="33">
        <v>0</v>
      </c>
      <c r="Q58" s="33">
        <v>11.144444444444444</v>
      </c>
      <c r="R58" s="33">
        <v>0.204902962206333</v>
      </c>
      <c r="S58" s="33">
        <v>2.1179999999999999</v>
      </c>
      <c r="T58" s="33">
        <v>2.9293333333333327</v>
      </c>
      <c r="U58" s="33">
        <v>0</v>
      </c>
      <c r="V58" s="33">
        <v>9.2800817160367713E-2</v>
      </c>
      <c r="W58" s="33">
        <v>3.3601111111111122</v>
      </c>
      <c r="X58" s="33">
        <v>2.9932222222222227</v>
      </c>
      <c r="Y58" s="33">
        <v>0</v>
      </c>
      <c r="Z58" s="33">
        <v>0.11681307456588359</v>
      </c>
      <c r="AA58" s="33">
        <v>0</v>
      </c>
      <c r="AB58" s="33">
        <v>1.0333333333333334</v>
      </c>
      <c r="AC58" s="33">
        <v>0</v>
      </c>
      <c r="AD58" s="33">
        <v>55.575000000000003</v>
      </c>
      <c r="AE58" s="33">
        <v>0</v>
      </c>
      <c r="AF58" s="33">
        <v>0</v>
      </c>
      <c r="AG58" s="33">
        <v>0</v>
      </c>
      <c r="AH58" t="s">
        <v>136</v>
      </c>
      <c r="AI58" s="34">
        <v>1</v>
      </c>
    </row>
    <row r="59" spans="1:35" x14ac:dyDescent="0.25">
      <c r="A59" t="s">
        <v>517</v>
      </c>
      <c r="B59" t="s">
        <v>335</v>
      </c>
      <c r="C59" t="s">
        <v>482</v>
      </c>
      <c r="D59" t="s">
        <v>509</v>
      </c>
      <c r="E59" s="33">
        <v>52.31111111111111</v>
      </c>
      <c r="F59" s="33">
        <v>7.0666666666666664</v>
      </c>
      <c r="G59" s="33">
        <v>0.51111111111111107</v>
      </c>
      <c r="H59" s="33">
        <v>0.28188888888888886</v>
      </c>
      <c r="I59" s="33">
        <v>0.57777777777777772</v>
      </c>
      <c r="J59" s="33">
        <v>0.5</v>
      </c>
      <c r="K59" s="33">
        <v>0</v>
      </c>
      <c r="L59" s="33">
        <v>0.62222222222222223</v>
      </c>
      <c r="M59" s="33">
        <v>5.1166666666666663</v>
      </c>
      <c r="N59" s="33">
        <v>0</v>
      </c>
      <c r="O59" s="33">
        <v>9.7812234494477485E-2</v>
      </c>
      <c r="P59" s="33">
        <v>0</v>
      </c>
      <c r="Q59" s="33">
        <v>4.7222222222222223</v>
      </c>
      <c r="R59" s="33">
        <v>9.0271877655055233E-2</v>
      </c>
      <c r="S59" s="33">
        <v>1.7194444444444446</v>
      </c>
      <c r="T59" s="33">
        <v>2.661111111111111</v>
      </c>
      <c r="U59" s="33">
        <v>0</v>
      </c>
      <c r="V59" s="33">
        <v>8.3740441801189461E-2</v>
      </c>
      <c r="W59" s="33">
        <v>3.8111111111111109</v>
      </c>
      <c r="X59" s="33">
        <v>2.9888888888888889</v>
      </c>
      <c r="Y59" s="33">
        <v>0</v>
      </c>
      <c r="Z59" s="33">
        <v>0.12999150382327954</v>
      </c>
      <c r="AA59" s="33">
        <v>0</v>
      </c>
      <c r="AB59" s="33">
        <v>5.5777777777777775</v>
      </c>
      <c r="AC59" s="33">
        <v>0</v>
      </c>
      <c r="AD59" s="33">
        <v>0</v>
      </c>
      <c r="AE59" s="33">
        <v>0</v>
      </c>
      <c r="AF59" s="33">
        <v>0</v>
      </c>
      <c r="AG59" s="33">
        <v>0</v>
      </c>
      <c r="AH59" t="s">
        <v>133</v>
      </c>
      <c r="AI59" s="34">
        <v>1</v>
      </c>
    </row>
    <row r="60" spans="1:35" x14ac:dyDescent="0.25">
      <c r="A60" t="s">
        <v>517</v>
      </c>
      <c r="B60" t="s">
        <v>384</v>
      </c>
      <c r="C60" t="s">
        <v>451</v>
      </c>
      <c r="D60" t="s">
        <v>504</v>
      </c>
      <c r="E60" s="33">
        <v>81.177777777777777</v>
      </c>
      <c r="F60" s="33">
        <v>6</v>
      </c>
      <c r="G60" s="33">
        <v>0.8</v>
      </c>
      <c r="H60" s="33">
        <v>0.47499999999999998</v>
      </c>
      <c r="I60" s="33">
        <v>0</v>
      </c>
      <c r="J60" s="33">
        <v>0</v>
      </c>
      <c r="K60" s="33">
        <v>0</v>
      </c>
      <c r="L60" s="33">
        <v>3.0805555555555557</v>
      </c>
      <c r="M60" s="33">
        <v>5.9</v>
      </c>
      <c r="N60" s="33">
        <v>0</v>
      </c>
      <c r="O60" s="33">
        <v>7.2679989050095817E-2</v>
      </c>
      <c r="P60" s="33">
        <v>9.9</v>
      </c>
      <c r="Q60" s="33">
        <v>6.1444444444444448</v>
      </c>
      <c r="R60" s="33">
        <v>0.19764577059950725</v>
      </c>
      <c r="S60" s="33">
        <v>5.8305555555555557</v>
      </c>
      <c r="T60" s="33">
        <v>11.838888888888889</v>
      </c>
      <c r="U60" s="33">
        <v>0</v>
      </c>
      <c r="V60" s="33">
        <v>0.2176635641938133</v>
      </c>
      <c r="W60" s="33">
        <v>19.802777777777777</v>
      </c>
      <c r="X60" s="33">
        <v>4.3555555555555552</v>
      </c>
      <c r="Y60" s="33">
        <v>5.166666666666667</v>
      </c>
      <c r="Z60" s="33">
        <v>0.36124418286339993</v>
      </c>
      <c r="AA60" s="33">
        <v>0</v>
      </c>
      <c r="AB60" s="33">
        <v>0</v>
      </c>
      <c r="AC60" s="33">
        <v>0</v>
      </c>
      <c r="AD60" s="33">
        <v>0</v>
      </c>
      <c r="AE60" s="33">
        <v>0</v>
      </c>
      <c r="AF60" s="33">
        <v>0</v>
      </c>
      <c r="AG60" s="33">
        <v>0.3888888888888889</v>
      </c>
      <c r="AH60" t="s">
        <v>182</v>
      </c>
      <c r="AI60" s="34">
        <v>1</v>
      </c>
    </row>
    <row r="61" spans="1:35" x14ac:dyDescent="0.25">
      <c r="A61" t="s">
        <v>517</v>
      </c>
      <c r="B61" t="s">
        <v>204</v>
      </c>
      <c r="C61" t="s">
        <v>415</v>
      </c>
      <c r="D61" t="s">
        <v>504</v>
      </c>
      <c r="E61" s="33">
        <v>109.61111111111111</v>
      </c>
      <c r="F61" s="33">
        <v>2.8</v>
      </c>
      <c r="G61" s="33">
        <v>0.31111111111111112</v>
      </c>
      <c r="H61" s="33">
        <v>0.53888888888888886</v>
      </c>
      <c r="I61" s="33">
        <v>4.333333333333333</v>
      </c>
      <c r="J61" s="33">
        <v>0</v>
      </c>
      <c r="K61" s="33">
        <v>0</v>
      </c>
      <c r="L61" s="33">
        <v>5.2055555555555557</v>
      </c>
      <c r="M61" s="33">
        <v>12.980555555555556</v>
      </c>
      <c r="N61" s="33">
        <v>0</v>
      </c>
      <c r="O61" s="33">
        <v>0.11842372022301065</v>
      </c>
      <c r="P61" s="33">
        <v>1.1416666666666666</v>
      </c>
      <c r="Q61" s="33">
        <v>14.747222222222222</v>
      </c>
      <c r="R61" s="33">
        <v>0.1449569183983781</v>
      </c>
      <c r="S61" s="33">
        <v>6.5083333333333337</v>
      </c>
      <c r="T61" s="33">
        <v>11.061111111111112</v>
      </c>
      <c r="U61" s="33">
        <v>0</v>
      </c>
      <c r="V61" s="33">
        <v>0.16028890015205272</v>
      </c>
      <c r="W61" s="33">
        <v>14.880555555555556</v>
      </c>
      <c r="X61" s="33">
        <v>11.258333333333333</v>
      </c>
      <c r="Y61" s="33">
        <v>5.8555555555555552</v>
      </c>
      <c r="Z61" s="33">
        <v>0.29189052204764315</v>
      </c>
      <c r="AA61" s="33">
        <v>0</v>
      </c>
      <c r="AB61" s="33">
        <v>0</v>
      </c>
      <c r="AC61" s="33">
        <v>0</v>
      </c>
      <c r="AD61" s="33">
        <v>0</v>
      </c>
      <c r="AE61" s="33">
        <v>0</v>
      </c>
      <c r="AF61" s="33">
        <v>0</v>
      </c>
      <c r="AG61" s="33">
        <v>0</v>
      </c>
      <c r="AH61" t="s">
        <v>2</v>
      </c>
      <c r="AI61" s="34">
        <v>1</v>
      </c>
    </row>
    <row r="62" spans="1:35" x14ac:dyDescent="0.25">
      <c r="A62" t="s">
        <v>517</v>
      </c>
      <c r="B62" t="s">
        <v>347</v>
      </c>
      <c r="C62" t="s">
        <v>440</v>
      </c>
      <c r="D62" t="s">
        <v>505</v>
      </c>
      <c r="E62" s="33">
        <v>54.7</v>
      </c>
      <c r="F62" s="33">
        <v>6.9111111111111114</v>
      </c>
      <c r="G62" s="33">
        <v>0.4</v>
      </c>
      <c r="H62" s="33">
        <v>0</v>
      </c>
      <c r="I62" s="33">
        <v>0.5444444444444444</v>
      </c>
      <c r="J62" s="33">
        <v>0</v>
      </c>
      <c r="K62" s="33">
        <v>0</v>
      </c>
      <c r="L62" s="33">
        <v>0</v>
      </c>
      <c r="M62" s="33">
        <v>5.5775555555555556</v>
      </c>
      <c r="N62" s="33">
        <v>0</v>
      </c>
      <c r="O62" s="33">
        <v>0.10196628072313629</v>
      </c>
      <c r="P62" s="33">
        <v>0</v>
      </c>
      <c r="Q62" s="33">
        <v>3.2621111111111114</v>
      </c>
      <c r="R62" s="33">
        <v>5.9636400568758886E-2</v>
      </c>
      <c r="S62" s="33">
        <v>0</v>
      </c>
      <c r="T62" s="33">
        <v>0</v>
      </c>
      <c r="U62" s="33">
        <v>0</v>
      </c>
      <c r="V62" s="33">
        <v>0</v>
      </c>
      <c r="W62" s="33">
        <v>0</v>
      </c>
      <c r="X62" s="33">
        <v>0</v>
      </c>
      <c r="Y62" s="33">
        <v>0</v>
      </c>
      <c r="Z62" s="33">
        <v>0</v>
      </c>
      <c r="AA62" s="33">
        <v>0</v>
      </c>
      <c r="AB62" s="33">
        <v>5.3666666666666663</v>
      </c>
      <c r="AC62" s="33">
        <v>0</v>
      </c>
      <c r="AD62" s="33">
        <v>0</v>
      </c>
      <c r="AE62" s="33">
        <v>0</v>
      </c>
      <c r="AF62" s="33">
        <v>0</v>
      </c>
      <c r="AG62" s="33">
        <v>0</v>
      </c>
      <c r="AH62" t="s">
        <v>145</v>
      </c>
      <c r="AI62" s="34">
        <v>1</v>
      </c>
    </row>
    <row r="63" spans="1:35" x14ac:dyDescent="0.25">
      <c r="A63" t="s">
        <v>517</v>
      </c>
      <c r="B63" t="s">
        <v>390</v>
      </c>
      <c r="C63" t="s">
        <v>498</v>
      </c>
      <c r="D63" t="s">
        <v>507</v>
      </c>
      <c r="E63" s="33">
        <v>129.36666666666667</v>
      </c>
      <c r="F63" s="33">
        <v>5.4222222222222225</v>
      </c>
      <c r="G63" s="33">
        <v>0.22222222222222221</v>
      </c>
      <c r="H63" s="33">
        <v>0</v>
      </c>
      <c r="I63" s="33">
        <v>6.4111111111111114</v>
      </c>
      <c r="J63" s="33">
        <v>0</v>
      </c>
      <c r="K63" s="33">
        <v>0</v>
      </c>
      <c r="L63" s="33">
        <v>0.42344444444444446</v>
      </c>
      <c r="M63" s="33">
        <v>0</v>
      </c>
      <c r="N63" s="33">
        <v>5.4222222222222225</v>
      </c>
      <c r="O63" s="33">
        <v>4.1913596152194449E-2</v>
      </c>
      <c r="P63" s="33">
        <v>11.166333333333334</v>
      </c>
      <c r="Q63" s="33">
        <v>0</v>
      </c>
      <c r="R63" s="33">
        <v>8.6315382633341917E-2</v>
      </c>
      <c r="S63" s="33">
        <v>4.9194444444444443</v>
      </c>
      <c r="T63" s="33">
        <v>12.944444444444445</v>
      </c>
      <c r="U63" s="33">
        <v>0</v>
      </c>
      <c r="V63" s="33">
        <v>0.13808726273297259</v>
      </c>
      <c r="W63" s="33">
        <v>4.2627777777777771</v>
      </c>
      <c r="X63" s="33">
        <v>19.539777777777775</v>
      </c>
      <c r="Y63" s="33">
        <v>0</v>
      </c>
      <c r="Z63" s="33">
        <v>0.18399295714163014</v>
      </c>
      <c r="AA63" s="33">
        <v>0</v>
      </c>
      <c r="AB63" s="33">
        <v>0</v>
      </c>
      <c r="AC63" s="33">
        <v>0</v>
      </c>
      <c r="AD63" s="33">
        <v>0</v>
      </c>
      <c r="AE63" s="33">
        <v>0</v>
      </c>
      <c r="AF63" s="33">
        <v>0</v>
      </c>
      <c r="AG63" s="33">
        <v>0</v>
      </c>
      <c r="AH63" t="s">
        <v>188</v>
      </c>
      <c r="AI63" s="34">
        <v>1</v>
      </c>
    </row>
    <row r="64" spans="1:35" x14ac:dyDescent="0.25">
      <c r="A64" t="s">
        <v>517</v>
      </c>
      <c r="B64" t="s">
        <v>275</v>
      </c>
      <c r="C64" t="s">
        <v>464</v>
      </c>
      <c r="D64" t="s">
        <v>507</v>
      </c>
      <c r="E64" s="33">
        <v>77.033333333333331</v>
      </c>
      <c r="F64" s="33">
        <v>5.322222222222222</v>
      </c>
      <c r="G64" s="33">
        <v>7.7777777777777779E-2</v>
      </c>
      <c r="H64" s="33">
        <v>0</v>
      </c>
      <c r="I64" s="33">
        <v>2.1444444444444444</v>
      </c>
      <c r="J64" s="33">
        <v>0.17777777777777778</v>
      </c>
      <c r="K64" s="33">
        <v>0.51111111111111107</v>
      </c>
      <c r="L64" s="33">
        <v>2.4932222222222222</v>
      </c>
      <c r="M64" s="33">
        <v>4.6027777777777779</v>
      </c>
      <c r="N64" s="33">
        <v>0</v>
      </c>
      <c r="O64" s="33">
        <v>5.9750468772537146E-2</v>
      </c>
      <c r="P64" s="33">
        <v>4.8388888888888886</v>
      </c>
      <c r="Q64" s="33">
        <v>4.2222222222222223</v>
      </c>
      <c r="R64" s="33">
        <v>0.11762584739650944</v>
      </c>
      <c r="S64" s="33">
        <v>3.2299999999999991</v>
      </c>
      <c r="T64" s="33">
        <v>9.7337777777777728</v>
      </c>
      <c r="U64" s="33">
        <v>0</v>
      </c>
      <c r="V64" s="33">
        <v>0.16828789845665648</v>
      </c>
      <c r="W64" s="33">
        <v>4.939333333333332</v>
      </c>
      <c r="X64" s="33">
        <v>4.4749999999999996</v>
      </c>
      <c r="Y64" s="33">
        <v>0</v>
      </c>
      <c r="Z64" s="33">
        <v>0.12221116399826913</v>
      </c>
      <c r="AA64" s="33">
        <v>0</v>
      </c>
      <c r="AB64" s="33">
        <v>0</v>
      </c>
      <c r="AC64" s="33">
        <v>0</v>
      </c>
      <c r="AD64" s="33">
        <v>0</v>
      </c>
      <c r="AE64" s="33">
        <v>0</v>
      </c>
      <c r="AF64" s="33">
        <v>0</v>
      </c>
      <c r="AG64" s="33">
        <v>0.68888888888888888</v>
      </c>
      <c r="AH64" t="s">
        <v>73</v>
      </c>
      <c r="AI64" s="34">
        <v>1</v>
      </c>
    </row>
    <row r="65" spans="1:35" x14ac:dyDescent="0.25">
      <c r="A65" t="s">
        <v>517</v>
      </c>
      <c r="B65" t="s">
        <v>389</v>
      </c>
      <c r="C65" t="s">
        <v>422</v>
      </c>
      <c r="D65" t="s">
        <v>503</v>
      </c>
      <c r="E65" s="33">
        <v>31.233333333333334</v>
      </c>
      <c r="F65" s="33">
        <v>5.4222222222222225</v>
      </c>
      <c r="G65" s="33">
        <v>0.41111111111111109</v>
      </c>
      <c r="H65" s="33">
        <v>0</v>
      </c>
      <c r="I65" s="33">
        <v>2.3444444444444446</v>
      </c>
      <c r="J65" s="33">
        <v>0</v>
      </c>
      <c r="K65" s="33">
        <v>0</v>
      </c>
      <c r="L65" s="33">
        <v>3.0198888888888891</v>
      </c>
      <c r="M65" s="33">
        <v>4.916666666666667</v>
      </c>
      <c r="N65" s="33">
        <v>0</v>
      </c>
      <c r="O65" s="33">
        <v>0.15741728922091783</v>
      </c>
      <c r="P65" s="33">
        <v>0</v>
      </c>
      <c r="Q65" s="33">
        <v>0</v>
      </c>
      <c r="R65" s="33">
        <v>0</v>
      </c>
      <c r="S65" s="33">
        <v>5.9750000000000014</v>
      </c>
      <c r="T65" s="33">
        <v>4.5714444444444453</v>
      </c>
      <c r="U65" s="33">
        <v>0</v>
      </c>
      <c r="V65" s="33">
        <v>0.33766631092138033</v>
      </c>
      <c r="W65" s="33">
        <v>8.1371111111111087</v>
      </c>
      <c r="X65" s="33">
        <v>7.2756666666666661</v>
      </c>
      <c r="Y65" s="33">
        <v>0</v>
      </c>
      <c r="Z65" s="33">
        <v>0.49347207399501947</v>
      </c>
      <c r="AA65" s="33">
        <v>0</v>
      </c>
      <c r="AB65" s="33">
        <v>10.388888888888889</v>
      </c>
      <c r="AC65" s="33">
        <v>0</v>
      </c>
      <c r="AD65" s="33">
        <v>0</v>
      </c>
      <c r="AE65" s="33">
        <v>0</v>
      </c>
      <c r="AF65" s="33">
        <v>0</v>
      </c>
      <c r="AG65" s="33">
        <v>0</v>
      </c>
      <c r="AH65" t="s">
        <v>187</v>
      </c>
      <c r="AI65" s="34">
        <v>1</v>
      </c>
    </row>
    <row r="66" spans="1:35" x14ac:dyDescent="0.25">
      <c r="A66" t="s">
        <v>517</v>
      </c>
      <c r="B66" t="s">
        <v>279</v>
      </c>
      <c r="C66" t="s">
        <v>452</v>
      </c>
      <c r="D66" t="s">
        <v>505</v>
      </c>
      <c r="E66" s="33">
        <v>71.855555555555554</v>
      </c>
      <c r="F66" s="33">
        <v>5.6444444444444448</v>
      </c>
      <c r="G66" s="33">
        <v>0</v>
      </c>
      <c r="H66" s="33">
        <v>0.40555555555555556</v>
      </c>
      <c r="I66" s="33">
        <v>5.666666666666667</v>
      </c>
      <c r="J66" s="33">
        <v>0</v>
      </c>
      <c r="K66" s="33">
        <v>0</v>
      </c>
      <c r="L66" s="33">
        <v>3.7993333333333332</v>
      </c>
      <c r="M66" s="33">
        <v>0</v>
      </c>
      <c r="N66" s="33">
        <v>6.8277777777777775</v>
      </c>
      <c r="O66" s="33">
        <v>9.50208752126179E-2</v>
      </c>
      <c r="P66" s="33">
        <v>0</v>
      </c>
      <c r="Q66" s="33">
        <v>10.691666666666666</v>
      </c>
      <c r="R66" s="33">
        <v>0.14879387660429874</v>
      </c>
      <c r="S66" s="33">
        <v>10.176333333333334</v>
      </c>
      <c r="T66" s="33">
        <v>8.4839999999999982</v>
      </c>
      <c r="U66" s="33">
        <v>0</v>
      </c>
      <c r="V66" s="33">
        <v>0.25969228390289162</v>
      </c>
      <c r="W66" s="33">
        <v>16.007444444444442</v>
      </c>
      <c r="X66" s="33">
        <v>5.4606666666666692</v>
      </c>
      <c r="Y66" s="33">
        <v>0</v>
      </c>
      <c r="Z66" s="33">
        <v>0.29876758929952063</v>
      </c>
      <c r="AA66" s="33">
        <v>0</v>
      </c>
      <c r="AB66" s="33">
        <v>5.6888888888888891</v>
      </c>
      <c r="AC66" s="33">
        <v>0</v>
      </c>
      <c r="AD66" s="33">
        <v>0</v>
      </c>
      <c r="AE66" s="33">
        <v>0</v>
      </c>
      <c r="AF66" s="33">
        <v>0</v>
      </c>
      <c r="AG66" s="33">
        <v>0</v>
      </c>
      <c r="AH66" t="s">
        <v>77</v>
      </c>
      <c r="AI66" s="34">
        <v>1</v>
      </c>
    </row>
    <row r="67" spans="1:35" x14ac:dyDescent="0.25">
      <c r="A67" t="s">
        <v>517</v>
      </c>
      <c r="B67" t="s">
        <v>313</v>
      </c>
      <c r="C67" t="s">
        <v>476</v>
      </c>
      <c r="D67" t="s">
        <v>506</v>
      </c>
      <c r="E67" s="33">
        <v>37.233333333333334</v>
      </c>
      <c r="F67" s="33">
        <v>5.5111111111111111</v>
      </c>
      <c r="G67" s="33">
        <v>0.12222222222222222</v>
      </c>
      <c r="H67" s="33">
        <v>0.22766666666666666</v>
      </c>
      <c r="I67" s="33">
        <v>0.78888888888888886</v>
      </c>
      <c r="J67" s="33">
        <v>0</v>
      </c>
      <c r="K67" s="33">
        <v>0</v>
      </c>
      <c r="L67" s="33">
        <v>0.41700000000000004</v>
      </c>
      <c r="M67" s="33">
        <v>7.5844444444444434</v>
      </c>
      <c r="N67" s="33">
        <v>0</v>
      </c>
      <c r="O67" s="33">
        <v>0.2037003879438973</v>
      </c>
      <c r="P67" s="33">
        <v>9.8098888888888887</v>
      </c>
      <c r="Q67" s="33">
        <v>0</v>
      </c>
      <c r="R67" s="33">
        <v>0.26347060578931664</v>
      </c>
      <c r="S67" s="33">
        <v>0.61922222222222223</v>
      </c>
      <c r="T67" s="33">
        <v>3.4547777777777786</v>
      </c>
      <c r="U67" s="33">
        <v>0</v>
      </c>
      <c r="V67" s="33">
        <v>0.10941808415398391</v>
      </c>
      <c r="W67" s="33">
        <v>4.4622222222222216</v>
      </c>
      <c r="X67" s="33">
        <v>2.8377777777777777</v>
      </c>
      <c r="Y67" s="33">
        <v>0</v>
      </c>
      <c r="Z67" s="33">
        <v>0.19606087735004474</v>
      </c>
      <c r="AA67" s="33">
        <v>0</v>
      </c>
      <c r="AB67" s="33">
        <v>0</v>
      </c>
      <c r="AC67" s="33">
        <v>0</v>
      </c>
      <c r="AD67" s="33">
        <v>0</v>
      </c>
      <c r="AE67" s="33">
        <v>0</v>
      </c>
      <c r="AF67" s="33">
        <v>0</v>
      </c>
      <c r="AG67" s="33">
        <v>0</v>
      </c>
      <c r="AH67" t="s">
        <v>111</v>
      </c>
      <c r="AI67" s="34">
        <v>1</v>
      </c>
    </row>
    <row r="68" spans="1:35" x14ac:dyDescent="0.25">
      <c r="A68" t="s">
        <v>517</v>
      </c>
      <c r="B68" t="s">
        <v>317</v>
      </c>
      <c r="C68" t="s">
        <v>477</v>
      </c>
      <c r="D68" t="s">
        <v>510</v>
      </c>
      <c r="E68" s="33">
        <v>151.72222222222223</v>
      </c>
      <c r="F68" s="33">
        <v>5.7111111111111112</v>
      </c>
      <c r="G68" s="33">
        <v>1.6888888888888889</v>
      </c>
      <c r="H68" s="33">
        <v>0.26666666666666666</v>
      </c>
      <c r="I68" s="33">
        <v>6.2111111111111112</v>
      </c>
      <c r="J68" s="33">
        <v>0</v>
      </c>
      <c r="K68" s="33">
        <v>0</v>
      </c>
      <c r="L68" s="33">
        <v>4.8055555555555554</v>
      </c>
      <c r="M68" s="33">
        <v>18.597222222222221</v>
      </c>
      <c r="N68" s="33">
        <v>0</v>
      </c>
      <c r="O68" s="33">
        <v>0.12257414866349321</v>
      </c>
      <c r="P68" s="33">
        <v>4.7611111111111111</v>
      </c>
      <c r="Q68" s="33">
        <v>31.002777777777776</v>
      </c>
      <c r="R68" s="33">
        <v>0.23571951666056387</v>
      </c>
      <c r="S68" s="33">
        <v>9.1611111111111114</v>
      </c>
      <c r="T68" s="33">
        <v>13.869444444444444</v>
      </c>
      <c r="U68" s="33">
        <v>0</v>
      </c>
      <c r="V68" s="33">
        <v>0.15179421457341633</v>
      </c>
      <c r="W68" s="33">
        <v>13.108333333333333</v>
      </c>
      <c r="X68" s="33">
        <v>7.6222222222222218</v>
      </c>
      <c r="Y68" s="33">
        <v>0</v>
      </c>
      <c r="Z68" s="33">
        <v>0.13663493225924569</v>
      </c>
      <c r="AA68" s="33">
        <v>0</v>
      </c>
      <c r="AB68" s="33">
        <v>0</v>
      </c>
      <c r="AC68" s="33">
        <v>0</v>
      </c>
      <c r="AD68" s="33">
        <v>0</v>
      </c>
      <c r="AE68" s="33">
        <v>0</v>
      </c>
      <c r="AF68" s="33">
        <v>0</v>
      </c>
      <c r="AG68" s="33">
        <v>1.1555555555555554</v>
      </c>
      <c r="AH68" t="s">
        <v>115</v>
      </c>
      <c r="AI68" s="34">
        <v>1</v>
      </c>
    </row>
    <row r="69" spans="1:35" x14ac:dyDescent="0.25">
      <c r="A69" t="s">
        <v>517</v>
      </c>
      <c r="B69" t="s">
        <v>346</v>
      </c>
      <c r="C69" t="s">
        <v>487</v>
      </c>
      <c r="D69" t="s">
        <v>505</v>
      </c>
      <c r="E69" s="33">
        <v>22.322222222222223</v>
      </c>
      <c r="F69" s="33">
        <v>5.6888888888888891</v>
      </c>
      <c r="G69" s="33">
        <v>0.53333333333333333</v>
      </c>
      <c r="H69" s="33">
        <v>0.21666666666666667</v>
      </c>
      <c r="I69" s="33">
        <v>0</v>
      </c>
      <c r="J69" s="33">
        <v>0</v>
      </c>
      <c r="K69" s="33">
        <v>0</v>
      </c>
      <c r="L69" s="33">
        <v>3.9626666666666672</v>
      </c>
      <c r="M69" s="33">
        <v>0</v>
      </c>
      <c r="N69" s="33">
        <v>0</v>
      </c>
      <c r="O69" s="33">
        <v>0</v>
      </c>
      <c r="P69" s="33">
        <v>5.6888888888888891</v>
      </c>
      <c r="Q69" s="33">
        <v>8.8166666666666664</v>
      </c>
      <c r="R69" s="33">
        <v>0.64982578397212543</v>
      </c>
      <c r="S69" s="33">
        <v>4.1758888888888892</v>
      </c>
      <c r="T69" s="33">
        <v>2.2245555555555558</v>
      </c>
      <c r="U69" s="33">
        <v>0</v>
      </c>
      <c r="V69" s="33">
        <v>0.28672971627675464</v>
      </c>
      <c r="W69" s="33">
        <v>9.1499999999999986</v>
      </c>
      <c r="X69" s="33">
        <v>6.8041111111111086</v>
      </c>
      <c r="Y69" s="33">
        <v>0</v>
      </c>
      <c r="Z69" s="33">
        <v>0.71471876555500224</v>
      </c>
      <c r="AA69" s="33">
        <v>0</v>
      </c>
      <c r="AB69" s="33">
        <v>0</v>
      </c>
      <c r="AC69" s="33">
        <v>0</v>
      </c>
      <c r="AD69" s="33">
        <v>0</v>
      </c>
      <c r="AE69" s="33">
        <v>0</v>
      </c>
      <c r="AF69" s="33">
        <v>0</v>
      </c>
      <c r="AG69" s="33">
        <v>0</v>
      </c>
      <c r="AH69" t="s">
        <v>144</v>
      </c>
      <c r="AI69" s="34">
        <v>1</v>
      </c>
    </row>
    <row r="70" spans="1:35" x14ac:dyDescent="0.25">
      <c r="A70" t="s">
        <v>517</v>
      </c>
      <c r="B70" t="s">
        <v>290</v>
      </c>
      <c r="C70" t="s">
        <v>466</v>
      </c>
      <c r="D70" t="s">
        <v>508</v>
      </c>
      <c r="E70" s="33">
        <v>89.87777777777778</v>
      </c>
      <c r="F70" s="33">
        <v>5.4666666666666668</v>
      </c>
      <c r="G70" s="33">
        <v>0.4</v>
      </c>
      <c r="H70" s="33">
        <v>0.34722222222222221</v>
      </c>
      <c r="I70" s="33">
        <v>2.4222222222222221</v>
      </c>
      <c r="J70" s="33">
        <v>0</v>
      </c>
      <c r="K70" s="33">
        <v>0</v>
      </c>
      <c r="L70" s="33">
        <v>2.8611111111111112</v>
      </c>
      <c r="M70" s="33">
        <v>9.3666666666666671</v>
      </c>
      <c r="N70" s="33">
        <v>0</v>
      </c>
      <c r="O70" s="33">
        <v>0.10421560143404623</v>
      </c>
      <c r="P70" s="33">
        <v>9.5972222222222214</v>
      </c>
      <c r="Q70" s="33">
        <v>11.061111111111112</v>
      </c>
      <c r="R70" s="33">
        <v>0.229849177895908</v>
      </c>
      <c r="S70" s="33">
        <v>7.8055555555555554</v>
      </c>
      <c r="T70" s="33">
        <v>4.6138888888888889</v>
      </c>
      <c r="U70" s="33">
        <v>0</v>
      </c>
      <c r="V70" s="33">
        <v>0.1381814810236123</v>
      </c>
      <c r="W70" s="33">
        <v>8.6999999999999993</v>
      </c>
      <c r="X70" s="33">
        <v>10.822222222222223</v>
      </c>
      <c r="Y70" s="33">
        <v>0</v>
      </c>
      <c r="Z70" s="33">
        <v>0.21720855482754356</v>
      </c>
      <c r="AA70" s="33">
        <v>0</v>
      </c>
      <c r="AB70" s="33">
        <v>0</v>
      </c>
      <c r="AC70" s="33">
        <v>0</v>
      </c>
      <c r="AD70" s="33">
        <v>0</v>
      </c>
      <c r="AE70" s="33">
        <v>0</v>
      </c>
      <c r="AF70" s="33">
        <v>0</v>
      </c>
      <c r="AG70" s="33">
        <v>0.44444444444444442</v>
      </c>
      <c r="AH70" t="s">
        <v>88</v>
      </c>
      <c r="AI70" s="34">
        <v>1</v>
      </c>
    </row>
    <row r="71" spans="1:35" x14ac:dyDescent="0.25">
      <c r="A71" t="s">
        <v>517</v>
      </c>
      <c r="B71" t="s">
        <v>215</v>
      </c>
      <c r="C71" t="s">
        <v>418</v>
      </c>
      <c r="D71" t="s">
        <v>503</v>
      </c>
      <c r="E71" s="33">
        <v>44.93333333333333</v>
      </c>
      <c r="F71" s="33">
        <v>1.7</v>
      </c>
      <c r="G71" s="33">
        <v>0.12222222222222222</v>
      </c>
      <c r="H71" s="33">
        <v>0.255</v>
      </c>
      <c r="I71" s="33">
        <v>2.0444444444444443</v>
      </c>
      <c r="J71" s="33">
        <v>0</v>
      </c>
      <c r="K71" s="33">
        <v>0</v>
      </c>
      <c r="L71" s="33">
        <v>2.1888888888888891</v>
      </c>
      <c r="M71" s="33">
        <v>4.2055555555555557</v>
      </c>
      <c r="N71" s="33">
        <v>0</v>
      </c>
      <c r="O71" s="33">
        <v>9.3595450049455992E-2</v>
      </c>
      <c r="P71" s="33">
        <v>0</v>
      </c>
      <c r="Q71" s="33">
        <v>0</v>
      </c>
      <c r="R71" s="33">
        <v>0</v>
      </c>
      <c r="S71" s="33">
        <v>2.286111111111111</v>
      </c>
      <c r="T71" s="33">
        <v>5.6472222222222221</v>
      </c>
      <c r="U71" s="33">
        <v>0</v>
      </c>
      <c r="V71" s="33">
        <v>0.1765578635014837</v>
      </c>
      <c r="W71" s="33">
        <v>1.9083333333333334</v>
      </c>
      <c r="X71" s="33">
        <v>7.072222222222222</v>
      </c>
      <c r="Y71" s="33">
        <v>0</v>
      </c>
      <c r="Z71" s="33">
        <v>0.19986399604352129</v>
      </c>
      <c r="AA71" s="33">
        <v>0.13333333333333333</v>
      </c>
      <c r="AB71" s="33">
        <v>12.533333333333333</v>
      </c>
      <c r="AC71" s="33">
        <v>4.3777777777777782</v>
      </c>
      <c r="AD71" s="33">
        <v>0</v>
      </c>
      <c r="AE71" s="33">
        <v>0</v>
      </c>
      <c r="AF71" s="33">
        <v>0</v>
      </c>
      <c r="AG71" s="33">
        <v>0</v>
      </c>
      <c r="AH71" t="s">
        <v>13</v>
      </c>
      <c r="AI71" s="34">
        <v>1</v>
      </c>
    </row>
    <row r="72" spans="1:35" x14ac:dyDescent="0.25">
      <c r="A72" t="s">
        <v>517</v>
      </c>
      <c r="B72" t="s">
        <v>239</v>
      </c>
      <c r="C72" t="s">
        <v>439</v>
      </c>
      <c r="D72" t="s">
        <v>510</v>
      </c>
      <c r="E72" s="33">
        <v>102.72222222222223</v>
      </c>
      <c r="F72" s="33">
        <v>5.6</v>
      </c>
      <c r="G72" s="33">
        <v>0.5444444444444444</v>
      </c>
      <c r="H72" s="33">
        <v>0.38988888888888895</v>
      </c>
      <c r="I72" s="33">
        <v>2.1888888888888891</v>
      </c>
      <c r="J72" s="33">
        <v>0</v>
      </c>
      <c r="K72" s="33">
        <v>4.2222222222222223</v>
      </c>
      <c r="L72" s="33">
        <v>4.006444444444444</v>
      </c>
      <c r="M72" s="33">
        <v>8.9503333333333313</v>
      </c>
      <c r="N72" s="33">
        <v>0</v>
      </c>
      <c r="O72" s="33">
        <v>8.7131422390481314E-2</v>
      </c>
      <c r="P72" s="33">
        <v>0</v>
      </c>
      <c r="Q72" s="33">
        <v>6.0731111111111105</v>
      </c>
      <c r="R72" s="33">
        <v>5.9121687398593824E-2</v>
      </c>
      <c r="S72" s="33">
        <v>9.2095555555555553</v>
      </c>
      <c r="T72" s="33">
        <v>7.2486666666666668</v>
      </c>
      <c r="U72" s="33">
        <v>0</v>
      </c>
      <c r="V72" s="33">
        <v>0.1602206598161168</v>
      </c>
      <c r="W72" s="33">
        <v>7.0855555555555565</v>
      </c>
      <c r="X72" s="33">
        <v>5.4922222222222201</v>
      </c>
      <c r="Y72" s="33">
        <v>0</v>
      </c>
      <c r="Z72" s="33">
        <v>0.12244456462952945</v>
      </c>
      <c r="AA72" s="33">
        <v>0</v>
      </c>
      <c r="AB72" s="33">
        <v>2.2444444444444445</v>
      </c>
      <c r="AC72" s="33">
        <v>0</v>
      </c>
      <c r="AD72" s="33">
        <v>0</v>
      </c>
      <c r="AE72" s="33">
        <v>4.4444444444444446</v>
      </c>
      <c r="AF72" s="33">
        <v>0</v>
      </c>
      <c r="AG72" s="33">
        <v>0</v>
      </c>
      <c r="AH72" t="s">
        <v>37</v>
      </c>
      <c r="AI72" s="34">
        <v>1</v>
      </c>
    </row>
    <row r="73" spans="1:35" x14ac:dyDescent="0.25">
      <c r="A73" t="s">
        <v>517</v>
      </c>
      <c r="B73" t="s">
        <v>344</v>
      </c>
      <c r="C73" t="s">
        <v>485</v>
      </c>
      <c r="D73" t="s">
        <v>504</v>
      </c>
      <c r="E73" s="33">
        <v>116.22222222222223</v>
      </c>
      <c r="F73" s="33">
        <v>5.333333333333333</v>
      </c>
      <c r="G73" s="33">
        <v>0.71111111111111114</v>
      </c>
      <c r="H73" s="33">
        <v>0.63511111111111118</v>
      </c>
      <c r="I73" s="33">
        <v>2.2333333333333334</v>
      </c>
      <c r="J73" s="33">
        <v>0</v>
      </c>
      <c r="K73" s="33">
        <v>0</v>
      </c>
      <c r="L73" s="33">
        <v>3.2812222222222216</v>
      </c>
      <c r="M73" s="33">
        <v>10.4</v>
      </c>
      <c r="N73" s="33">
        <v>0</v>
      </c>
      <c r="O73" s="33">
        <v>8.948374760994264E-2</v>
      </c>
      <c r="P73" s="33">
        <v>8.2916666666666661</v>
      </c>
      <c r="Q73" s="33">
        <v>0</v>
      </c>
      <c r="R73" s="33">
        <v>7.1343212237093681E-2</v>
      </c>
      <c r="S73" s="33">
        <v>4.735222222222224</v>
      </c>
      <c r="T73" s="33">
        <v>0.33755555555555555</v>
      </c>
      <c r="U73" s="33">
        <v>0</v>
      </c>
      <c r="V73" s="33">
        <v>4.3647227533460814E-2</v>
      </c>
      <c r="W73" s="33">
        <v>5.4275555555555544</v>
      </c>
      <c r="X73" s="33">
        <v>0.43711111111111117</v>
      </c>
      <c r="Y73" s="33">
        <v>0</v>
      </c>
      <c r="Z73" s="33">
        <v>5.0460803059273411E-2</v>
      </c>
      <c r="AA73" s="33">
        <v>0</v>
      </c>
      <c r="AB73" s="33">
        <v>0</v>
      </c>
      <c r="AC73" s="33">
        <v>0</v>
      </c>
      <c r="AD73" s="33">
        <v>0</v>
      </c>
      <c r="AE73" s="33">
        <v>3.3333333333333333E-2</v>
      </c>
      <c r="AF73" s="33">
        <v>0</v>
      </c>
      <c r="AG73" s="33">
        <v>0</v>
      </c>
      <c r="AH73" t="s">
        <v>142</v>
      </c>
      <c r="AI73" s="34">
        <v>1</v>
      </c>
    </row>
    <row r="74" spans="1:35" x14ac:dyDescent="0.25">
      <c r="A74" t="s">
        <v>517</v>
      </c>
      <c r="B74" t="s">
        <v>350</v>
      </c>
      <c r="C74" t="s">
        <v>420</v>
      </c>
      <c r="D74" t="s">
        <v>503</v>
      </c>
      <c r="E74" s="33">
        <v>97.111111111111114</v>
      </c>
      <c r="F74" s="33">
        <v>5.5</v>
      </c>
      <c r="G74" s="33">
        <v>0.66666666666666663</v>
      </c>
      <c r="H74" s="33">
        <v>0.44811111111111107</v>
      </c>
      <c r="I74" s="33">
        <v>1.1333333333333333</v>
      </c>
      <c r="J74" s="33">
        <v>0</v>
      </c>
      <c r="K74" s="33">
        <v>0</v>
      </c>
      <c r="L74" s="33">
        <v>4.3888888888888893</v>
      </c>
      <c r="M74" s="33">
        <v>5.3166666666666664</v>
      </c>
      <c r="N74" s="33">
        <v>0</v>
      </c>
      <c r="O74" s="33">
        <v>5.4748283752860408E-2</v>
      </c>
      <c r="P74" s="33">
        <v>0</v>
      </c>
      <c r="Q74" s="33">
        <v>8.5972222222222214</v>
      </c>
      <c r="R74" s="33">
        <v>8.8529748283752846E-2</v>
      </c>
      <c r="S74" s="33">
        <v>5.1111111111111107</v>
      </c>
      <c r="T74" s="33">
        <v>4.5694444444444446</v>
      </c>
      <c r="U74" s="33">
        <v>0</v>
      </c>
      <c r="V74" s="33">
        <v>9.9685354691075506E-2</v>
      </c>
      <c r="W74" s="33">
        <v>6.85</v>
      </c>
      <c r="X74" s="33">
        <v>4.4749999999999996</v>
      </c>
      <c r="Y74" s="33">
        <v>0</v>
      </c>
      <c r="Z74" s="33">
        <v>0.11661899313501144</v>
      </c>
      <c r="AA74" s="33">
        <v>0</v>
      </c>
      <c r="AB74" s="33">
        <v>4.6333333333333337</v>
      </c>
      <c r="AC74" s="33">
        <v>0</v>
      </c>
      <c r="AD74" s="33">
        <v>0</v>
      </c>
      <c r="AE74" s="33">
        <v>0</v>
      </c>
      <c r="AF74" s="33">
        <v>0</v>
      </c>
      <c r="AG74" s="33">
        <v>0</v>
      </c>
      <c r="AH74" t="s">
        <v>148</v>
      </c>
      <c r="AI74" s="34">
        <v>1</v>
      </c>
    </row>
    <row r="75" spans="1:35" x14ac:dyDescent="0.25">
      <c r="A75" t="s">
        <v>517</v>
      </c>
      <c r="B75" t="s">
        <v>246</v>
      </c>
      <c r="C75" t="s">
        <v>446</v>
      </c>
      <c r="D75" t="s">
        <v>509</v>
      </c>
      <c r="E75" s="33">
        <v>70.511111111111106</v>
      </c>
      <c r="F75" s="33">
        <v>10.4</v>
      </c>
      <c r="G75" s="33">
        <v>0.9</v>
      </c>
      <c r="H75" s="33">
        <v>13.593444444444447</v>
      </c>
      <c r="I75" s="33">
        <v>2.2222222222222223</v>
      </c>
      <c r="J75" s="33">
        <v>0</v>
      </c>
      <c r="K75" s="33">
        <v>0</v>
      </c>
      <c r="L75" s="33">
        <v>4.9666666666666668</v>
      </c>
      <c r="M75" s="33">
        <v>0.62222222222222223</v>
      </c>
      <c r="N75" s="33">
        <v>0</v>
      </c>
      <c r="O75" s="33">
        <v>8.8244563504569808E-3</v>
      </c>
      <c r="P75" s="33">
        <v>0</v>
      </c>
      <c r="Q75" s="33">
        <v>0</v>
      </c>
      <c r="R75" s="33">
        <v>0</v>
      </c>
      <c r="S75" s="33">
        <v>2.8416666666666668</v>
      </c>
      <c r="T75" s="33">
        <v>3.7166666666666668</v>
      </c>
      <c r="U75" s="33">
        <v>0</v>
      </c>
      <c r="V75" s="33">
        <v>9.301134572959345E-2</v>
      </c>
      <c r="W75" s="33">
        <v>4.6944444444444446</v>
      </c>
      <c r="X75" s="33">
        <v>4</v>
      </c>
      <c r="Y75" s="33">
        <v>0</v>
      </c>
      <c r="Z75" s="33">
        <v>0.12330601953986764</v>
      </c>
      <c r="AA75" s="33">
        <v>0</v>
      </c>
      <c r="AB75" s="33">
        <v>20.566666666666666</v>
      </c>
      <c r="AC75" s="33">
        <v>0</v>
      </c>
      <c r="AD75" s="33">
        <v>0</v>
      </c>
      <c r="AE75" s="33">
        <v>0</v>
      </c>
      <c r="AF75" s="33">
        <v>0</v>
      </c>
      <c r="AG75" s="33">
        <v>0</v>
      </c>
      <c r="AH75" t="s">
        <v>44</v>
      </c>
      <c r="AI75" s="34">
        <v>1</v>
      </c>
    </row>
    <row r="76" spans="1:35" x14ac:dyDescent="0.25">
      <c r="A76" t="s">
        <v>517</v>
      </c>
      <c r="B76" t="s">
        <v>305</v>
      </c>
      <c r="C76" t="s">
        <v>424</v>
      </c>
      <c r="D76" t="s">
        <v>506</v>
      </c>
      <c r="E76" s="33">
        <v>94.955555555555549</v>
      </c>
      <c r="F76" s="33">
        <v>0</v>
      </c>
      <c r="G76" s="33">
        <v>0</v>
      </c>
      <c r="H76" s="33">
        <v>0</v>
      </c>
      <c r="I76" s="33">
        <v>5.1111111111111107</v>
      </c>
      <c r="J76" s="33">
        <v>0</v>
      </c>
      <c r="K76" s="33">
        <v>4.2</v>
      </c>
      <c r="L76" s="33">
        <v>3.4388888888888891</v>
      </c>
      <c r="M76" s="33">
        <v>9.2777777777777786</v>
      </c>
      <c r="N76" s="33">
        <v>0</v>
      </c>
      <c r="O76" s="33">
        <v>9.7706529370465728E-2</v>
      </c>
      <c r="P76" s="33">
        <v>2.2916666666666665</v>
      </c>
      <c r="Q76" s="33">
        <v>0</v>
      </c>
      <c r="R76" s="33">
        <v>2.4134097823543178E-2</v>
      </c>
      <c r="S76" s="33">
        <v>5.4787777777777782</v>
      </c>
      <c r="T76" s="33">
        <v>5.5777777777777775</v>
      </c>
      <c r="U76" s="33">
        <v>0</v>
      </c>
      <c r="V76" s="33">
        <v>0.1164392698338404</v>
      </c>
      <c r="W76" s="33">
        <v>9.8055555555555554</v>
      </c>
      <c r="X76" s="33">
        <v>6.8611111111111107</v>
      </c>
      <c r="Y76" s="33">
        <v>0</v>
      </c>
      <c r="Z76" s="33">
        <v>0.17552071144395037</v>
      </c>
      <c r="AA76" s="33">
        <v>0</v>
      </c>
      <c r="AB76" s="33">
        <v>10.577777777777778</v>
      </c>
      <c r="AC76" s="33">
        <v>0</v>
      </c>
      <c r="AD76" s="33">
        <v>0</v>
      </c>
      <c r="AE76" s="33">
        <v>0</v>
      </c>
      <c r="AF76" s="33">
        <v>0</v>
      </c>
      <c r="AG76" s="33">
        <v>0</v>
      </c>
      <c r="AH76" t="s">
        <v>103</v>
      </c>
      <c r="AI76" s="34">
        <v>1</v>
      </c>
    </row>
    <row r="77" spans="1:35" x14ac:dyDescent="0.25">
      <c r="A77" t="s">
        <v>517</v>
      </c>
      <c r="B77" t="s">
        <v>307</v>
      </c>
      <c r="C77" t="s">
        <v>474</v>
      </c>
      <c r="D77" t="s">
        <v>504</v>
      </c>
      <c r="E77" s="33">
        <v>94.2</v>
      </c>
      <c r="F77" s="33">
        <v>1.1555555555555554</v>
      </c>
      <c r="G77" s="33">
        <v>0.5444444444444444</v>
      </c>
      <c r="H77" s="33">
        <v>0</v>
      </c>
      <c r="I77" s="33">
        <v>0</v>
      </c>
      <c r="J77" s="33">
        <v>0</v>
      </c>
      <c r="K77" s="33">
        <v>3.5666666666666669</v>
      </c>
      <c r="L77" s="33">
        <v>4.7055555555555557</v>
      </c>
      <c r="M77" s="33">
        <v>11.866666666666667</v>
      </c>
      <c r="N77" s="33">
        <v>0</v>
      </c>
      <c r="O77" s="33">
        <v>0.1259731068648266</v>
      </c>
      <c r="P77" s="33">
        <v>2.5555555555555554</v>
      </c>
      <c r="Q77" s="33">
        <v>15.495555555555555</v>
      </c>
      <c r="R77" s="33">
        <v>0.19162538334512857</v>
      </c>
      <c r="S77" s="33">
        <v>17.961111111111112</v>
      </c>
      <c r="T77" s="33">
        <v>3.8722222222222222</v>
      </c>
      <c r="U77" s="33">
        <v>0</v>
      </c>
      <c r="V77" s="33">
        <v>0.23177636234961077</v>
      </c>
      <c r="W77" s="33">
        <v>14.574999999999999</v>
      </c>
      <c r="X77" s="33">
        <v>3.9305555555555554</v>
      </c>
      <c r="Y77" s="33">
        <v>5.2555555555555555</v>
      </c>
      <c r="Z77" s="33">
        <v>0.25224109459778249</v>
      </c>
      <c r="AA77" s="33">
        <v>0</v>
      </c>
      <c r="AB77" s="33">
        <v>0</v>
      </c>
      <c r="AC77" s="33">
        <v>0</v>
      </c>
      <c r="AD77" s="33">
        <v>0</v>
      </c>
      <c r="AE77" s="33">
        <v>0</v>
      </c>
      <c r="AF77" s="33">
        <v>0</v>
      </c>
      <c r="AG77" s="33">
        <v>0.55555555555555558</v>
      </c>
      <c r="AH77" t="s">
        <v>105</v>
      </c>
      <c r="AI77" s="34">
        <v>1</v>
      </c>
    </row>
    <row r="78" spans="1:35" x14ac:dyDescent="0.25">
      <c r="A78" t="s">
        <v>517</v>
      </c>
      <c r="B78" t="s">
        <v>207</v>
      </c>
      <c r="C78" t="s">
        <v>418</v>
      </c>
      <c r="D78" t="s">
        <v>503</v>
      </c>
      <c r="E78" s="33">
        <v>90.25555555555556</v>
      </c>
      <c r="F78" s="33">
        <v>5.1555555555555559</v>
      </c>
      <c r="G78" s="33">
        <v>0.93333333333333335</v>
      </c>
      <c r="H78" s="33">
        <v>0.63933333333333342</v>
      </c>
      <c r="I78" s="33">
        <v>2.8777777777777778</v>
      </c>
      <c r="J78" s="33">
        <v>0</v>
      </c>
      <c r="K78" s="33">
        <v>4.8888888888888893</v>
      </c>
      <c r="L78" s="33">
        <v>7.2873333333333319</v>
      </c>
      <c r="M78" s="33">
        <v>10.623777777777779</v>
      </c>
      <c r="N78" s="33">
        <v>0</v>
      </c>
      <c r="O78" s="33">
        <v>0.1177077434445402</v>
      </c>
      <c r="P78" s="33">
        <v>0</v>
      </c>
      <c r="Q78" s="33">
        <v>10.100777777777779</v>
      </c>
      <c r="R78" s="33">
        <v>0.11191308629816571</v>
      </c>
      <c r="S78" s="33">
        <v>5.8391111111111131</v>
      </c>
      <c r="T78" s="33">
        <v>9.9467777777777791</v>
      </c>
      <c r="U78" s="33">
        <v>0</v>
      </c>
      <c r="V78" s="33">
        <v>0.17490212975501665</v>
      </c>
      <c r="W78" s="33">
        <v>9.9042222222222183</v>
      </c>
      <c r="X78" s="33">
        <v>9.8673333333333311</v>
      </c>
      <c r="Y78" s="33">
        <v>0</v>
      </c>
      <c r="Z78" s="33">
        <v>0.21906192293487622</v>
      </c>
      <c r="AA78" s="33">
        <v>0</v>
      </c>
      <c r="AB78" s="33">
        <v>0</v>
      </c>
      <c r="AC78" s="33">
        <v>0</v>
      </c>
      <c r="AD78" s="33">
        <v>0</v>
      </c>
      <c r="AE78" s="33">
        <v>0</v>
      </c>
      <c r="AF78" s="33">
        <v>0</v>
      </c>
      <c r="AG78" s="33">
        <v>0</v>
      </c>
      <c r="AH78" t="s">
        <v>5</v>
      </c>
      <c r="AI78" s="34">
        <v>1</v>
      </c>
    </row>
    <row r="79" spans="1:35" x14ac:dyDescent="0.25">
      <c r="A79" t="s">
        <v>517</v>
      </c>
      <c r="B79" t="s">
        <v>265</v>
      </c>
      <c r="C79" t="s">
        <v>458</v>
      </c>
      <c r="D79" t="s">
        <v>505</v>
      </c>
      <c r="E79" s="33">
        <v>111.51111111111111</v>
      </c>
      <c r="F79" s="33">
        <v>5.6</v>
      </c>
      <c r="G79" s="33">
        <v>0</v>
      </c>
      <c r="H79" s="33">
        <v>0</v>
      </c>
      <c r="I79" s="33">
        <v>4.0222222222222221</v>
      </c>
      <c r="J79" s="33">
        <v>0</v>
      </c>
      <c r="K79" s="33">
        <v>0</v>
      </c>
      <c r="L79" s="33">
        <v>0</v>
      </c>
      <c r="M79" s="33">
        <v>0</v>
      </c>
      <c r="N79" s="33">
        <v>6.302777777777778</v>
      </c>
      <c r="O79" s="33">
        <v>5.6521522518931853E-2</v>
      </c>
      <c r="P79" s="33">
        <v>0</v>
      </c>
      <c r="Q79" s="33">
        <v>2.9361111111111109</v>
      </c>
      <c r="R79" s="33">
        <v>2.6330211239537663E-2</v>
      </c>
      <c r="S79" s="33">
        <v>0</v>
      </c>
      <c r="T79" s="33">
        <v>0</v>
      </c>
      <c r="U79" s="33">
        <v>0</v>
      </c>
      <c r="V79" s="33">
        <v>0</v>
      </c>
      <c r="W79" s="33">
        <v>0</v>
      </c>
      <c r="X79" s="33">
        <v>0</v>
      </c>
      <c r="Y79" s="33">
        <v>0</v>
      </c>
      <c r="Z79" s="33">
        <v>0</v>
      </c>
      <c r="AA79" s="33">
        <v>0</v>
      </c>
      <c r="AB79" s="33">
        <v>0</v>
      </c>
      <c r="AC79" s="33">
        <v>0</v>
      </c>
      <c r="AD79" s="33">
        <v>0</v>
      </c>
      <c r="AE79" s="33">
        <v>0</v>
      </c>
      <c r="AF79" s="33">
        <v>0</v>
      </c>
      <c r="AG79" s="33">
        <v>0</v>
      </c>
      <c r="AH79" t="s">
        <v>63</v>
      </c>
      <c r="AI79" s="34">
        <v>1</v>
      </c>
    </row>
    <row r="80" spans="1:35" x14ac:dyDescent="0.25">
      <c r="A80" t="s">
        <v>517</v>
      </c>
      <c r="B80" t="s">
        <v>250</v>
      </c>
      <c r="C80" t="s">
        <v>423</v>
      </c>
      <c r="D80" t="s">
        <v>505</v>
      </c>
      <c r="E80" s="33">
        <v>95.922222222222217</v>
      </c>
      <c r="F80" s="33">
        <v>3.4666666666666668</v>
      </c>
      <c r="G80" s="33">
        <v>0.42222222222222222</v>
      </c>
      <c r="H80" s="33">
        <v>0</v>
      </c>
      <c r="I80" s="33">
        <v>0</v>
      </c>
      <c r="J80" s="33">
        <v>0</v>
      </c>
      <c r="K80" s="33">
        <v>4.4000000000000004</v>
      </c>
      <c r="L80" s="33">
        <v>2.7294444444444443</v>
      </c>
      <c r="M80" s="33">
        <v>0</v>
      </c>
      <c r="N80" s="33">
        <v>5.6</v>
      </c>
      <c r="O80" s="33">
        <v>5.8380632456851614E-2</v>
      </c>
      <c r="P80" s="33">
        <v>4.9777777777777779</v>
      </c>
      <c r="Q80" s="33">
        <v>3.911111111111111</v>
      </c>
      <c r="R80" s="33">
        <v>9.2667670566431146E-2</v>
      </c>
      <c r="S80" s="33">
        <v>8.6581111111111131</v>
      </c>
      <c r="T80" s="33">
        <v>4.5912222222222221</v>
      </c>
      <c r="U80" s="33">
        <v>0</v>
      </c>
      <c r="V80" s="33">
        <v>0.13812579636279396</v>
      </c>
      <c r="W80" s="33">
        <v>4.4351111111111123</v>
      </c>
      <c r="X80" s="33">
        <v>0.2867777777777778</v>
      </c>
      <c r="Y80" s="33">
        <v>0</v>
      </c>
      <c r="Z80" s="33">
        <v>4.9226224950770316E-2</v>
      </c>
      <c r="AA80" s="33">
        <v>0</v>
      </c>
      <c r="AB80" s="33">
        <v>0</v>
      </c>
      <c r="AC80" s="33">
        <v>0</v>
      </c>
      <c r="AD80" s="33">
        <v>0</v>
      </c>
      <c r="AE80" s="33">
        <v>0</v>
      </c>
      <c r="AF80" s="33">
        <v>0</v>
      </c>
      <c r="AG80" s="33">
        <v>0.3</v>
      </c>
      <c r="AH80" t="s">
        <v>48</v>
      </c>
      <c r="AI80" s="34">
        <v>1</v>
      </c>
    </row>
    <row r="81" spans="1:35" x14ac:dyDescent="0.25">
      <c r="A81" t="s">
        <v>517</v>
      </c>
      <c r="B81" t="s">
        <v>238</v>
      </c>
      <c r="C81" t="s">
        <v>438</v>
      </c>
      <c r="D81" t="s">
        <v>504</v>
      </c>
      <c r="E81" s="33">
        <v>129.87777777777777</v>
      </c>
      <c r="F81" s="33">
        <v>15.022222222222222</v>
      </c>
      <c r="G81" s="33">
        <v>0.5</v>
      </c>
      <c r="H81" s="33">
        <v>0.85644444444444445</v>
      </c>
      <c r="I81" s="33">
        <v>3.0111111111111111</v>
      </c>
      <c r="J81" s="33">
        <v>0</v>
      </c>
      <c r="K81" s="33">
        <v>0</v>
      </c>
      <c r="L81" s="33">
        <v>4.5209999999999999</v>
      </c>
      <c r="M81" s="33">
        <v>0</v>
      </c>
      <c r="N81" s="33">
        <v>4.2472222222222218</v>
      </c>
      <c r="O81" s="33">
        <v>3.2701685345196338E-2</v>
      </c>
      <c r="P81" s="33">
        <v>0</v>
      </c>
      <c r="Q81" s="33">
        <v>11.686111111111112</v>
      </c>
      <c r="R81" s="33">
        <v>8.9977756865429054E-2</v>
      </c>
      <c r="S81" s="33">
        <v>3.9183333333333339</v>
      </c>
      <c r="T81" s="33">
        <v>7.4716666666666631</v>
      </c>
      <c r="U81" s="33">
        <v>0</v>
      </c>
      <c r="V81" s="33">
        <v>8.7697835571905192E-2</v>
      </c>
      <c r="W81" s="33">
        <v>4.6047777777777776</v>
      </c>
      <c r="X81" s="33">
        <v>5.8419999999999987</v>
      </c>
      <c r="Y81" s="33">
        <v>0</v>
      </c>
      <c r="Z81" s="33">
        <v>8.04354521344854E-2</v>
      </c>
      <c r="AA81" s="33">
        <v>0</v>
      </c>
      <c r="AB81" s="33">
        <v>0</v>
      </c>
      <c r="AC81" s="33">
        <v>0</v>
      </c>
      <c r="AD81" s="33">
        <v>0</v>
      </c>
      <c r="AE81" s="33">
        <v>0</v>
      </c>
      <c r="AF81" s="33">
        <v>0</v>
      </c>
      <c r="AG81" s="33">
        <v>0</v>
      </c>
      <c r="AH81" t="s">
        <v>36</v>
      </c>
      <c r="AI81" s="34">
        <v>1</v>
      </c>
    </row>
    <row r="82" spans="1:35" x14ac:dyDescent="0.25">
      <c r="A82" t="s">
        <v>517</v>
      </c>
      <c r="B82" t="s">
        <v>227</v>
      </c>
      <c r="C82" t="s">
        <v>432</v>
      </c>
      <c r="D82" t="s">
        <v>508</v>
      </c>
      <c r="E82" s="33">
        <v>73.211111111111109</v>
      </c>
      <c r="F82" s="33">
        <v>4.4666666666666668</v>
      </c>
      <c r="G82" s="33">
        <v>0</v>
      </c>
      <c r="H82" s="33">
        <v>0</v>
      </c>
      <c r="I82" s="33">
        <v>0</v>
      </c>
      <c r="J82" s="33">
        <v>0</v>
      </c>
      <c r="K82" s="33">
        <v>0</v>
      </c>
      <c r="L82" s="33">
        <v>1.7908888888888888</v>
      </c>
      <c r="M82" s="33">
        <v>0.38055555555555554</v>
      </c>
      <c r="N82" s="33">
        <v>3.2722222222222221</v>
      </c>
      <c r="O82" s="33">
        <v>4.9893762331157991E-2</v>
      </c>
      <c r="P82" s="33">
        <v>0</v>
      </c>
      <c r="Q82" s="33">
        <v>0</v>
      </c>
      <c r="R82" s="33">
        <v>0</v>
      </c>
      <c r="S82" s="33">
        <v>4.8532222222222208</v>
      </c>
      <c r="T82" s="33">
        <v>4.0773333333333328</v>
      </c>
      <c r="U82" s="33">
        <v>0</v>
      </c>
      <c r="V82" s="33">
        <v>0.12198360904537864</v>
      </c>
      <c r="W82" s="33">
        <v>3.5510000000000015</v>
      </c>
      <c r="X82" s="33">
        <v>1.7777777777777777</v>
      </c>
      <c r="Y82" s="33">
        <v>0</v>
      </c>
      <c r="Z82" s="33">
        <v>7.2786462285627573E-2</v>
      </c>
      <c r="AA82" s="33">
        <v>0</v>
      </c>
      <c r="AB82" s="33">
        <v>13.266666666666667</v>
      </c>
      <c r="AC82" s="33">
        <v>0</v>
      </c>
      <c r="AD82" s="33">
        <v>0</v>
      </c>
      <c r="AE82" s="33">
        <v>0</v>
      </c>
      <c r="AF82" s="33">
        <v>0</v>
      </c>
      <c r="AG82" s="33">
        <v>0</v>
      </c>
      <c r="AH82" t="s">
        <v>25</v>
      </c>
      <c r="AI82" s="34">
        <v>1</v>
      </c>
    </row>
    <row r="83" spans="1:35" x14ac:dyDescent="0.25">
      <c r="A83" t="s">
        <v>517</v>
      </c>
      <c r="B83" t="s">
        <v>302</v>
      </c>
      <c r="C83" t="s">
        <v>433</v>
      </c>
      <c r="D83" t="s">
        <v>503</v>
      </c>
      <c r="E83" s="33">
        <v>79.322222222222223</v>
      </c>
      <c r="F83" s="33">
        <v>5.6</v>
      </c>
      <c r="G83" s="33">
        <v>1.1000000000000001</v>
      </c>
      <c r="H83" s="33">
        <v>0.5454444444444444</v>
      </c>
      <c r="I83" s="33">
        <v>3.0777777777777779</v>
      </c>
      <c r="J83" s="33">
        <v>0</v>
      </c>
      <c r="K83" s="33">
        <v>0</v>
      </c>
      <c r="L83" s="33">
        <v>3.2481111111111107</v>
      </c>
      <c r="M83" s="33">
        <v>10.505555555555556</v>
      </c>
      <c r="N83" s="33">
        <v>10</v>
      </c>
      <c r="O83" s="33">
        <v>0.25850959518139799</v>
      </c>
      <c r="P83" s="33">
        <v>2.5944444444444446</v>
      </c>
      <c r="Q83" s="33">
        <v>14.655555555555555</v>
      </c>
      <c r="R83" s="33">
        <v>0.2174674324135033</v>
      </c>
      <c r="S83" s="33">
        <v>5.6888888888888891</v>
      </c>
      <c r="T83" s="33">
        <v>4.7138888888888886</v>
      </c>
      <c r="U83" s="33">
        <v>0</v>
      </c>
      <c r="V83" s="33">
        <v>0.13114581874212075</v>
      </c>
      <c r="W83" s="33">
        <v>5.0222222222222221</v>
      </c>
      <c r="X83" s="33">
        <v>5.05</v>
      </c>
      <c r="Y83" s="33">
        <v>0</v>
      </c>
      <c r="Z83" s="33">
        <v>0.12697856842695057</v>
      </c>
      <c r="AA83" s="33">
        <v>0</v>
      </c>
      <c r="AB83" s="33">
        <v>0</v>
      </c>
      <c r="AC83" s="33">
        <v>0</v>
      </c>
      <c r="AD83" s="33">
        <v>58.213888888888889</v>
      </c>
      <c r="AE83" s="33">
        <v>2.7333333333333334</v>
      </c>
      <c r="AF83" s="33">
        <v>0</v>
      </c>
      <c r="AG83" s="33">
        <v>0.28888888888888886</v>
      </c>
      <c r="AH83" t="s">
        <v>100</v>
      </c>
      <c r="AI83" s="34">
        <v>1</v>
      </c>
    </row>
    <row r="84" spans="1:35" x14ac:dyDescent="0.25">
      <c r="A84" t="s">
        <v>517</v>
      </c>
      <c r="B84" t="s">
        <v>285</v>
      </c>
      <c r="C84" t="s">
        <v>468</v>
      </c>
      <c r="D84" t="s">
        <v>505</v>
      </c>
      <c r="E84" s="33">
        <v>58.011111111111113</v>
      </c>
      <c r="F84" s="33">
        <v>7.8111111111111109</v>
      </c>
      <c r="G84" s="33">
        <v>3.2888888888888888</v>
      </c>
      <c r="H84" s="33">
        <v>0.5</v>
      </c>
      <c r="I84" s="33">
        <v>2.7555555555555555</v>
      </c>
      <c r="J84" s="33">
        <v>5.4222222222222225</v>
      </c>
      <c r="K84" s="33">
        <v>12.6</v>
      </c>
      <c r="L84" s="33">
        <v>5.1111111111111107</v>
      </c>
      <c r="M84" s="33">
        <v>5.9555555555555557</v>
      </c>
      <c r="N84" s="33">
        <v>0</v>
      </c>
      <c r="O84" s="33">
        <v>0.10266232522505267</v>
      </c>
      <c r="P84" s="33">
        <v>5.1555555555555559</v>
      </c>
      <c r="Q84" s="33">
        <v>2.0555555555555554</v>
      </c>
      <c r="R84" s="33">
        <v>0.12430568856540893</v>
      </c>
      <c r="S84" s="33">
        <v>19.663888888888888</v>
      </c>
      <c r="T84" s="33">
        <v>5.3722222222222218</v>
      </c>
      <c r="U84" s="33">
        <v>0</v>
      </c>
      <c r="V84" s="33">
        <v>0.43157441103236927</v>
      </c>
      <c r="W84" s="33">
        <v>34.05833333333333</v>
      </c>
      <c r="X84" s="33">
        <v>5.3722222222222218</v>
      </c>
      <c r="Y84" s="33">
        <v>5.0444444444444443</v>
      </c>
      <c r="Z84" s="33">
        <v>0.76666347443018568</v>
      </c>
      <c r="AA84" s="33">
        <v>0</v>
      </c>
      <c r="AB84" s="33">
        <v>5.4222222222222225</v>
      </c>
      <c r="AC84" s="33">
        <v>0</v>
      </c>
      <c r="AD84" s="33">
        <v>0</v>
      </c>
      <c r="AE84" s="33">
        <v>1.1222222222222222</v>
      </c>
      <c r="AF84" s="33">
        <v>0</v>
      </c>
      <c r="AG84" s="33">
        <v>4.8444444444444441</v>
      </c>
      <c r="AH84" t="s">
        <v>83</v>
      </c>
      <c r="AI84" s="34">
        <v>1</v>
      </c>
    </row>
    <row r="85" spans="1:35" x14ac:dyDescent="0.25">
      <c r="A85" t="s">
        <v>517</v>
      </c>
      <c r="B85" t="s">
        <v>281</v>
      </c>
      <c r="C85" t="s">
        <v>466</v>
      </c>
      <c r="D85" t="s">
        <v>508</v>
      </c>
      <c r="E85" s="33">
        <v>122.95555555555555</v>
      </c>
      <c r="F85" s="33">
        <v>5.1555555555555559</v>
      </c>
      <c r="G85" s="33">
        <v>0</v>
      </c>
      <c r="H85" s="33">
        <v>0</v>
      </c>
      <c r="I85" s="33">
        <v>2.5222222222222221</v>
      </c>
      <c r="J85" s="33">
        <v>0</v>
      </c>
      <c r="K85" s="33">
        <v>0</v>
      </c>
      <c r="L85" s="33">
        <v>0</v>
      </c>
      <c r="M85" s="33">
        <v>0</v>
      </c>
      <c r="N85" s="33">
        <v>10.855555555555556</v>
      </c>
      <c r="O85" s="33">
        <v>8.8288451111512747E-2</v>
      </c>
      <c r="P85" s="33">
        <v>1.6916666666666667</v>
      </c>
      <c r="Q85" s="33">
        <v>10.9</v>
      </c>
      <c r="R85" s="33">
        <v>0.10240827760708478</v>
      </c>
      <c r="S85" s="33">
        <v>0</v>
      </c>
      <c r="T85" s="33">
        <v>0</v>
      </c>
      <c r="U85" s="33">
        <v>0</v>
      </c>
      <c r="V85" s="33">
        <v>0</v>
      </c>
      <c r="W85" s="33">
        <v>0</v>
      </c>
      <c r="X85" s="33">
        <v>0</v>
      </c>
      <c r="Y85" s="33">
        <v>0</v>
      </c>
      <c r="Z85" s="33">
        <v>0</v>
      </c>
      <c r="AA85" s="33">
        <v>0</v>
      </c>
      <c r="AB85" s="33">
        <v>0</v>
      </c>
      <c r="AC85" s="33">
        <v>0</v>
      </c>
      <c r="AD85" s="33">
        <v>0</v>
      </c>
      <c r="AE85" s="33">
        <v>0</v>
      </c>
      <c r="AF85" s="33">
        <v>0</v>
      </c>
      <c r="AG85" s="33">
        <v>0</v>
      </c>
      <c r="AH85" t="s">
        <v>79</v>
      </c>
      <c r="AI85" s="34">
        <v>1</v>
      </c>
    </row>
    <row r="86" spans="1:35" x14ac:dyDescent="0.25">
      <c r="A86" t="s">
        <v>517</v>
      </c>
      <c r="B86" t="s">
        <v>222</v>
      </c>
      <c r="C86" t="s">
        <v>430</v>
      </c>
      <c r="D86" t="s">
        <v>505</v>
      </c>
      <c r="E86" s="33">
        <v>36.477777777777774</v>
      </c>
      <c r="F86" s="33">
        <v>4.9666666666666668</v>
      </c>
      <c r="G86" s="33">
        <v>0.32222222222222224</v>
      </c>
      <c r="H86" s="33">
        <v>0</v>
      </c>
      <c r="I86" s="33">
        <v>0.43333333333333335</v>
      </c>
      <c r="J86" s="33">
        <v>0</v>
      </c>
      <c r="K86" s="33">
        <v>0</v>
      </c>
      <c r="L86" s="33">
        <v>4.2666666666666665E-2</v>
      </c>
      <c r="M86" s="33">
        <v>0</v>
      </c>
      <c r="N86" s="33">
        <v>5.5326666666666666</v>
      </c>
      <c r="O86" s="33">
        <v>0.15167225098994824</v>
      </c>
      <c r="P86" s="33">
        <v>3.8166666666666669</v>
      </c>
      <c r="Q86" s="33">
        <v>0</v>
      </c>
      <c r="R86" s="33">
        <v>0.10462991166615902</v>
      </c>
      <c r="S86" s="33">
        <v>0.10177777777777777</v>
      </c>
      <c r="T86" s="33">
        <v>0</v>
      </c>
      <c r="U86" s="33">
        <v>0</v>
      </c>
      <c r="V86" s="33">
        <v>2.7901309777642403E-3</v>
      </c>
      <c r="W86" s="33">
        <v>0.37955555555555553</v>
      </c>
      <c r="X86" s="33">
        <v>0.5311111111111112</v>
      </c>
      <c r="Y86" s="33">
        <v>0</v>
      </c>
      <c r="Z86" s="33">
        <v>2.496497106305209E-2</v>
      </c>
      <c r="AA86" s="33">
        <v>0</v>
      </c>
      <c r="AB86" s="33">
        <v>0</v>
      </c>
      <c r="AC86" s="33">
        <v>0</v>
      </c>
      <c r="AD86" s="33">
        <v>0</v>
      </c>
      <c r="AE86" s="33">
        <v>0</v>
      </c>
      <c r="AF86" s="33">
        <v>0</v>
      </c>
      <c r="AG86" s="33">
        <v>0</v>
      </c>
      <c r="AH86" t="s">
        <v>20</v>
      </c>
      <c r="AI86" s="34">
        <v>1</v>
      </c>
    </row>
    <row r="87" spans="1:35" x14ac:dyDescent="0.25">
      <c r="A87" t="s">
        <v>517</v>
      </c>
      <c r="B87" t="s">
        <v>261</v>
      </c>
      <c r="C87" t="s">
        <v>435</v>
      </c>
      <c r="D87" t="s">
        <v>505</v>
      </c>
      <c r="E87" s="33">
        <v>65.74444444444444</v>
      </c>
      <c r="F87" s="33">
        <v>5.6888888888888891</v>
      </c>
      <c r="G87" s="33">
        <v>0.53333333333333333</v>
      </c>
      <c r="H87" s="33">
        <v>0.2</v>
      </c>
      <c r="I87" s="33">
        <v>1.9666666666666666</v>
      </c>
      <c r="J87" s="33">
        <v>0</v>
      </c>
      <c r="K87" s="33">
        <v>2.411111111111111</v>
      </c>
      <c r="L87" s="33">
        <v>5.9854444444444441</v>
      </c>
      <c r="M87" s="33">
        <v>5.6888888888888891</v>
      </c>
      <c r="N87" s="33">
        <v>5.6888888888888891</v>
      </c>
      <c r="O87" s="33">
        <v>0.17306067263816124</v>
      </c>
      <c r="P87" s="33">
        <v>4.8377777777777791</v>
      </c>
      <c r="Q87" s="33">
        <v>5.5253333333333332</v>
      </c>
      <c r="R87" s="33">
        <v>0.15762717593375025</v>
      </c>
      <c r="S87" s="33">
        <v>13.707333333333329</v>
      </c>
      <c r="T87" s="33">
        <v>8.1716666666666669</v>
      </c>
      <c r="U87" s="33">
        <v>0</v>
      </c>
      <c r="V87" s="33">
        <v>0.33278857529153288</v>
      </c>
      <c r="W87" s="33">
        <v>9.3739999999999988</v>
      </c>
      <c r="X87" s="33">
        <v>11.182555555555556</v>
      </c>
      <c r="Y87" s="33">
        <v>0</v>
      </c>
      <c r="Z87" s="33">
        <v>0.3126736521886091</v>
      </c>
      <c r="AA87" s="33">
        <v>0</v>
      </c>
      <c r="AB87" s="33">
        <v>0</v>
      </c>
      <c r="AC87" s="33">
        <v>0</v>
      </c>
      <c r="AD87" s="33">
        <v>48.524888888888896</v>
      </c>
      <c r="AE87" s="33">
        <v>0</v>
      </c>
      <c r="AF87" s="33">
        <v>0</v>
      </c>
      <c r="AG87" s="33">
        <v>0.52222222222222225</v>
      </c>
      <c r="AH87" t="s">
        <v>59</v>
      </c>
      <c r="AI87" s="34">
        <v>1</v>
      </c>
    </row>
    <row r="88" spans="1:35" x14ac:dyDescent="0.25">
      <c r="A88" t="s">
        <v>517</v>
      </c>
      <c r="B88" t="s">
        <v>348</v>
      </c>
      <c r="C88" t="s">
        <v>453</v>
      </c>
      <c r="D88" t="s">
        <v>505</v>
      </c>
      <c r="E88" s="33">
        <v>104.9</v>
      </c>
      <c r="F88" s="33">
        <v>10.511111111111111</v>
      </c>
      <c r="G88" s="33">
        <v>0.68888888888888888</v>
      </c>
      <c r="H88" s="33">
        <v>0.50766666666666671</v>
      </c>
      <c r="I88" s="33">
        <v>4.7666666666666666</v>
      </c>
      <c r="J88" s="33">
        <v>0</v>
      </c>
      <c r="K88" s="33">
        <v>0</v>
      </c>
      <c r="L88" s="33">
        <v>4.0750000000000002</v>
      </c>
      <c r="M88" s="33">
        <v>8.1666666666666661</v>
      </c>
      <c r="N88" s="33">
        <v>7.1422222222222205</v>
      </c>
      <c r="O88" s="33">
        <v>0.14593793030399321</v>
      </c>
      <c r="P88" s="33">
        <v>3.0833333333333335</v>
      </c>
      <c r="Q88" s="33">
        <v>23.305555555555557</v>
      </c>
      <c r="R88" s="33">
        <v>0.25156233449846416</v>
      </c>
      <c r="S88" s="33">
        <v>11.180555555555555</v>
      </c>
      <c r="T88" s="33">
        <v>0.90277777777777779</v>
      </c>
      <c r="U88" s="33">
        <v>0</v>
      </c>
      <c r="V88" s="33">
        <v>0.1151890689545599</v>
      </c>
      <c r="W88" s="33">
        <v>5.3055555555555554</v>
      </c>
      <c r="X88" s="33">
        <v>4.9666666666666668</v>
      </c>
      <c r="Y88" s="33">
        <v>0</v>
      </c>
      <c r="Z88" s="33">
        <v>9.7923948734244246E-2</v>
      </c>
      <c r="AA88" s="33">
        <v>0</v>
      </c>
      <c r="AB88" s="33">
        <v>0</v>
      </c>
      <c r="AC88" s="33">
        <v>0</v>
      </c>
      <c r="AD88" s="33">
        <v>0</v>
      </c>
      <c r="AE88" s="33">
        <v>0</v>
      </c>
      <c r="AF88" s="33">
        <v>0</v>
      </c>
      <c r="AG88" s="33">
        <v>0.26666666666666666</v>
      </c>
      <c r="AH88" t="s">
        <v>146</v>
      </c>
      <c r="AI88" s="34">
        <v>1</v>
      </c>
    </row>
    <row r="89" spans="1:35" x14ac:dyDescent="0.25">
      <c r="A89" t="s">
        <v>517</v>
      </c>
      <c r="B89" t="s">
        <v>383</v>
      </c>
      <c r="C89" t="s">
        <v>418</v>
      </c>
      <c r="D89" t="s">
        <v>503</v>
      </c>
      <c r="E89" s="33">
        <v>69.966666666666669</v>
      </c>
      <c r="F89" s="33">
        <v>5.0111111111111111</v>
      </c>
      <c r="G89" s="33">
        <v>0.5</v>
      </c>
      <c r="H89" s="33">
        <v>0.43588888888888877</v>
      </c>
      <c r="I89" s="33">
        <v>3.5222222222222221</v>
      </c>
      <c r="J89" s="33">
        <v>0</v>
      </c>
      <c r="K89" s="33">
        <v>0</v>
      </c>
      <c r="L89" s="33">
        <v>3.8944444444444444</v>
      </c>
      <c r="M89" s="33">
        <v>9.280555555555555</v>
      </c>
      <c r="N89" s="33">
        <v>0</v>
      </c>
      <c r="O89" s="33">
        <v>0.13264252818802602</v>
      </c>
      <c r="P89" s="33">
        <v>0</v>
      </c>
      <c r="Q89" s="33">
        <v>0</v>
      </c>
      <c r="R89" s="33">
        <v>0</v>
      </c>
      <c r="S89" s="33">
        <v>8.4722222222222214</v>
      </c>
      <c r="T89" s="33">
        <v>7.0083333333333337</v>
      </c>
      <c r="U89" s="33">
        <v>0</v>
      </c>
      <c r="V89" s="33">
        <v>0.22125615372399554</v>
      </c>
      <c r="W89" s="33">
        <v>2.7222222222222223</v>
      </c>
      <c r="X89" s="33">
        <v>8.4796666666666667</v>
      </c>
      <c r="Y89" s="33">
        <v>0</v>
      </c>
      <c r="Z89" s="33">
        <v>0.16010322375734476</v>
      </c>
      <c r="AA89" s="33">
        <v>0.13333333333333333</v>
      </c>
      <c r="AB89" s="33">
        <v>11.322222222222223</v>
      </c>
      <c r="AC89" s="33">
        <v>0</v>
      </c>
      <c r="AD89" s="33">
        <v>0</v>
      </c>
      <c r="AE89" s="33">
        <v>0</v>
      </c>
      <c r="AF89" s="33">
        <v>0</v>
      </c>
      <c r="AG89" s="33">
        <v>0</v>
      </c>
      <c r="AH89" t="s">
        <v>181</v>
      </c>
      <c r="AI89" s="34">
        <v>1</v>
      </c>
    </row>
    <row r="90" spans="1:35" x14ac:dyDescent="0.25">
      <c r="A90" t="s">
        <v>517</v>
      </c>
      <c r="B90" t="s">
        <v>242</v>
      </c>
      <c r="C90" t="s">
        <v>442</v>
      </c>
      <c r="D90" t="s">
        <v>508</v>
      </c>
      <c r="E90" s="33">
        <v>114.12222222222222</v>
      </c>
      <c r="F90" s="33">
        <v>4.8</v>
      </c>
      <c r="G90" s="33">
        <v>3.8222222222222224</v>
      </c>
      <c r="H90" s="33">
        <v>0.63888888888888884</v>
      </c>
      <c r="I90" s="33">
        <v>2.7222222222222223</v>
      </c>
      <c r="J90" s="33">
        <v>0</v>
      </c>
      <c r="K90" s="33">
        <v>0</v>
      </c>
      <c r="L90" s="33">
        <v>1.3602222222222222</v>
      </c>
      <c r="M90" s="33">
        <v>7.9611111111111112</v>
      </c>
      <c r="N90" s="33">
        <v>0</v>
      </c>
      <c r="O90" s="33">
        <v>6.975951708694382E-2</v>
      </c>
      <c r="P90" s="33">
        <v>4.5861111111111112</v>
      </c>
      <c r="Q90" s="33">
        <v>8.6444444444444439</v>
      </c>
      <c r="R90" s="33">
        <v>0.11593321000876253</v>
      </c>
      <c r="S90" s="33">
        <v>7.5251111111111113</v>
      </c>
      <c r="T90" s="33">
        <v>12.052000000000001</v>
      </c>
      <c r="U90" s="33">
        <v>0</v>
      </c>
      <c r="V90" s="33">
        <v>0.17154512705676175</v>
      </c>
      <c r="W90" s="33">
        <v>2.3955555555555557</v>
      </c>
      <c r="X90" s="33">
        <v>7.2813333333333325</v>
      </c>
      <c r="Y90" s="33">
        <v>0.1111111111111111</v>
      </c>
      <c r="Z90" s="33">
        <v>8.5767695453217788E-2</v>
      </c>
      <c r="AA90" s="33">
        <v>3.3777777777777778</v>
      </c>
      <c r="AB90" s="33">
        <v>0</v>
      </c>
      <c r="AC90" s="33">
        <v>0</v>
      </c>
      <c r="AD90" s="33">
        <v>0</v>
      </c>
      <c r="AE90" s="33">
        <v>2.2222222222222223E-2</v>
      </c>
      <c r="AF90" s="33">
        <v>0</v>
      </c>
      <c r="AG90" s="33">
        <v>0.57777777777777772</v>
      </c>
      <c r="AH90" t="s">
        <v>40</v>
      </c>
      <c r="AI90" s="34">
        <v>1</v>
      </c>
    </row>
    <row r="91" spans="1:35" x14ac:dyDescent="0.25">
      <c r="A91" t="s">
        <v>517</v>
      </c>
      <c r="B91" t="s">
        <v>273</v>
      </c>
      <c r="C91" t="s">
        <v>455</v>
      </c>
      <c r="D91" t="s">
        <v>508</v>
      </c>
      <c r="E91" s="33">
        <v>101.71111111111111</v>
      </c>
      <c r="F91" s="33">
        <v>5.6888888888888891</v>
      </c>
      <c r="G91" s="33">
        <v>0</v>
      </c>
      <c r="H91" s="33">
        <v>0</v>
      </c>
      <c r="I91" s="33">
        <v>0</v>
      </c>
      <c r="J91" s="33">
        <v>0</v>
      </c>
      <c r="K91" s="33">
        <v>0</v>
      </c>
      <c r="L91" s="33">
        <v>0</v>
      </c>
      <c r="M91" s="33">
        <v>0</v>
      </c>
      <c r="N91" s="33">
        <v>5.8083333333333336</v>
      </c>
      <c r="O91" s="33">
        <v>5.7106183089359844E-2</v>
      </c>
      <c r="P91" s="33">
        <v>5.1555555555555559</v>
      </c>
      <c r="Q91" s="33">
        <v>7.4111111111111114</v>
      </c>
      <c r="R91" s="33">
        <v>0.12355254533537252</v>
      </c>
      <c r="S91" s="33">
        <v>0</v>
      </c>
      <c r="T91" s="33">
        <v>0</v>
      </c>
      <c r="U91" s="33">
        <v>0</v>
      </c>
      <c r="V91" s="33">
        <v>0</v>
      </c>
      <c r="W91" s="33">
        <v>0</v>
      </c>
      <c r="X91" s="33">
        <v>0</v>
      </c>
      <c r="Y91" s="33">
        <v>0</v>
      </c>
      <c r="Z91" s="33">
        <v>0</v>
      </c>
      <c r="AA91" s="33">
        <v>0</v>
      </c>
      <c r="AB91" s="33">
        <v>0</v>
      </c>
      <c r="AC91" s="33">
        <v>0</v>
      </c>
      <c r="AD91" s="33">
        <v>0</v>
      </c>
      <c r="AE91" s="33">
        <v>0</v>
      </c>
      <c r="AF91" s="33">
        <v>0</v>
      </c>
      <c r="AG91" s="33">
        <v>0</v>
      </c>
      <c r="AH91" t="s">
        <v>71</v>
      </c>
      <c r="AI91" s="34">
        <v>1</v>
      </c>
    </row>
    <row r="92" spans="1:35" x14ac:dyDescent="0.25">
      <c r="A92" t="s">
        <v>517</v>
      </c>
      <c r="B92" t="s">
        <v>225</v>
      </c>
      <c r="C92" t="s">
        <v>427</v>
      </c>
      <c r="D92" t="s">
        <v>504</v>
      </c>
      <c r="E92" s="33">
        <v>213.01111111111112</v>
      </c>
      <c r="F92" s="33">
        <v>10.577777777777778</v>
      </c>
      <c r="G92" s="33">
        <v>0.5</v>
      </c>
      <c r="H92" s="33">
        <v>0.41666666666666669</v>
      </c>
      <c r="I92" s="33">
        <v>5.5111111111111111</v>
      </c>
      <c r="J92" s="33">
        <v>0</v>
      </c>
      <c r="K92" s="33">
        <v>0</v>
      </c>
      <c r="L92" s="33">
        <v>3.5</v>
      </c>
      <c r="M92" s="33">
        <v>14.969444444444445</v>
      </c>
      <c r="N92" s="33">
        <v>0</v>
      </c>
      <c r="O92" s="33">
        <v>7.0275415992905946E-2</v>
      </c>
      <c r="P92" s="33">
        <v>0</v>
      </c>
      <c r="Q92" s="33">
        <v>0</v>
      </c>
      <c r="R92" s="33">
        <v>0</v>
      </c>
      <c r="S92" s="33">
        <v>9.655555555555555</v>
      </c>
      <c r="T92" s="33">
        <v>12.69811111111111</v>
      </c>
      <c r="U92" s="33">
        <v>0</v>
      </c>
      <c r="V92" s="33">
        <v>0.10494131761514787</v>
      </c>
      <c r="W92" s="33">
        <v>10.955555555555556</v>
      </c>
      <c r="X92" s="33">
        <v>10.980555555555556</v>
      </c>
      <c r="Y92" s="33">
        <v>0</v>
      </c>
      <c r="Z92" s="33">
        <v>0.1029810651504877</v>
      </c>
      <c r="AA92" s="33">
        <v>0</v>
      </c>
      <c r="AB92" s="33">
        <v>25.3</v>
      </c>
      <c r="AC92" s="33">
        <v>0</v>
      </c>
      <c r="AD92" s="33">
        <v>0</v>
      </c>
      <c r="AE92" s="33">
        <v>0</v>
      </c>
      <c r="AF92" s="33">
        <v>0</v>
      </c>
      <c r="AG92" s="33">
        <v>1.1111111111111112</v>
      </c>
      <c r="AH92" t="s">
        <v>23</v>
      </c>
      <c r="AI92" s="34">
        <v>1</v>
      </c>
    </row>
    <row r="93" spans="1:35" x14ac:dyDescent="0.25">
      <c r="A93" t="s">
        <v>517</v>
      </c>
      <c r="B93" t="s">
        <v>209</v>
      </c>
      <c r="C93" t="s">
        <v>420</v>
      </c>
      <c r="D93" t="s">
        <v>503</v>
      </c>
      <c r="E93" s="33">
        <v>89.844444444444449</v>
      </c>
      <c r="F93" s="33">
        <v>4.5999999999999996</v>
      </c>
      <c r="G93" s="33">
        <v>0.25555555555555554</v>
      </c>
      <c r="H93" s="33">
        <v>0.50666666666666671</v>
      </c>
      <c r="I93" s="33">
        <v>1.0222222222222221</v>
      </c>
      <c r="J93" s="33">
        <v>0</v>
      </c>
      <c r="K93" s="33">
        <v>0</v>
      </c>
      <c r="L93" s="33">
        <v>3.8361111111111112</v>
      </c>
      <c r="M93" s="33">
        <v>8.7972222222222225</v>
      </c>
      <c r="N93" s="33">
        <v>0</v>
      </c>
      <c r="O93" s="33">
        <v>9.791615137274301E-2</v>
      </c>
      <c r="P93" s="33">
        <v>0</v>
      </c>
      <c r="Q93" s="33">
        <v>0.13333333333333333</v>
      </c>
      <c r="R93" s="33">
        <v>1.4840465001236705E-3</v>
      </c>
      <c r="S93" s="33">
        <v>5.3</v>
      </c>
      <c r="T93" s="33">
        <v>5.8972222222222221</v>
      </c>
      <c r="U93" s="33">
        <v>0</v>
      </c>
      <c r="V93" s="33">
        <v>0.12462898837496908</v>
      </c>
      <c r="W93" s="33">
        <v>5.3055555555555554</v>
      </c>
      <c r="X93" s="33">
        <v>4.2888888888888888</v>
      </c>
      <c r="Y93" s="33">
        <v>0</v>
      </c>
      <c r="Z93" s="33">
        <v>0.10678951273806579</v>
      </c>
      <c r="AA93" s="33">
        <v>0</v>
      </c>
      <c r="AB93" s="33">
        <v>6.0222222222222221</v>
      </c>
      <c r="AC93" s="33">
        <v>0</v>
      </c>
      <c r="AD93" s="33">
        <v>0</v>
      </c>
      <c r="AE93" s="33">
        <v>0</v>
      </c>
      <c r="AF93" s="33">
        <v>0</v>
      </c>
      <c r="AG93" s="33">
        <v>0</v>
      </c>
      <c r="AH93" t="s">
        <v>7</v>
      </c>
      <c r="AI93" s="34">
        <v>1</v>
      </c>
    </row>
    <row r="94" spans="1:35" x14ac:dyDescent="0.25">
      <c r="A94" t="s">
        <v>517</v>
      </c>
      <c r="B94" t="s">
        <v>218</v>
      </c>
      <c r="C94" t="s">
        <v>427</v>
      </c>
      <c r="D94" t="s">
        <v>504</v>
      </c>
      <c r="E94" s="33">
        <v>98.777777777777771</v>
      </c>
      <c r="F94" s="33">
        <v>5.8888888888888893</v>
      </c>
      <c r="G94" s="33">
        <v>0.33333333333333331</v>
      </c>
      <c r="H94" s="33">
        <v>0.45555555555555555</v>
      </c>
      <c r="I94" s="33">
        <v>5.177777777777778</v>
      </c>
      <c r="J94" s="33">
        <v>0</v>
      </c>
      <c r="K94" s="33">
        <v>0</v>
      </c>
      <c r="L94" s="33">
        <v>5.9555555555555557</v>
      </c>
      <c r="M94" s="33">
        <v>10.074999999999999</v>
      </c>
      <c r="N94" s="33">
        <v>0</v>
      </c>
      <c r="O94" s="33">
        <v>0.10199662542182227</v>
      </c>
      <c r="P94" s="33">
        <v>10.258333333333333</v>
      </c>
      <c r="Q94" s="33">
        <v>0</v>
      </c>
      <c r="R94" s="33">
        <v>0.10385264341957255</v>
      </c>
      <c r="S94" s="33">
        <v>5.3472222222222223</v>
      </c>
      <c r="T94" s="33">
        <v>14.033333333333333</v>
      </c>
      <c r="U94" s="33">
        <v>0</v>
      </c>
      <c r="V94" s="33">
        <v>0.19620359955005626</v>
      </c>
      <c r="W94" s="33">
        <v>5.2472222222222218</v>
      </c>
      <c r="X94" s="33">
        <v>8.6527777777777786</v>
      </c>
      <c r="Y94" s="33">
        <v>0</v>
      </c>
      <c r="Z94" s="33">
        <v>0.14071991001124862</v>
      </c>
      <c r="AA94" s="33">
        <v>0</v>
      </c>
      <c r="AB94" s="33">
        <v>4.9666666666666668</v>
      </c>
      <c r="AC94" s="33">
        <v>0</v>
      </c>
      <c r="AD94" s="33">
        <v>0</v>
      </c>
      <c r="AE94" s="33">
        <v>0</v>
      </c>
      <c r="AF94" s="33">
        <v>0</v>
      </c>
      <c r="AG94" s="33">
        <v>0</v>
      </c>
      <c r="AH94" t="s">
        <v>16</v>
      </c>
      <c r="AI94" s="34">
        <v>1</v>
      </c>
    </row>
    <row r="95" spans="1:35" x14ac:dyDescent="0.25">
      <c r="A95" t="s">
        <v>517</v>
      </c>
      <c r="B95" t="s">
        <v>293</v>
      </c>
      <c r="C95" t="s">
        <v>470</v>
      </c>
      <c r="D95" t="s">
        <v>504</v>
      </c>
      <c r="E95" s="33">
        <v>95.977777777777774</v>
      </c>
      <c r="F95" s="33">
        <v>5.6888888888888891</v>
      </c>
      <c r="G95" s="33">
        <v>1.9666666666666666</v>
      </c>
      <c r="H95" s="33">
        <v>3.911111111111111</v>
      </c>
      <c r="I95" s="33">
        <v>6.2777777777777777</v>
      </c>
      <c r="J95" s="33">
        <v>0</v>
      </c>
      <c r="K95" s="33">
        <v>5.5555555555555554</v>
      </c>
      <c r="L95" s="33">
        <v>3.1102222222222222</v>
      </c>
      <c r="M95" s="33">
        <v>10.486111111111111</v>
      </c>
      <c r="N95" s="33">
        <v>0</v>
      </c>
      <c r="O95" s="33">
        <v>0.10925561472563093</v>
      </c>
      <c r="P95" s="33">
        <v>5.0666666666666664</v>
      </c>
      <c r="Q95" s="33">
        <v>0</v>
      </c>
      <c r="R95" s="33">
        <v>5.2789997684649224E-2</v>
      </c>
      <c r="S95" s="33">
        <v>10.686111111111112</v>
      </c>
      <c r="T95" s="33">
        <v>12.095777777777776</v>
      </c>
      <c r="U95" s="33">
        <v>0</v>
      </c>
      <c r="V95" s="33">
        <v>0.23736628849270663</v>
      </c>
      <c r="W95" s="33">
        <v>18.933333333333334</v>
      </c>
      <c r="X95" s="33">
        <v>9.7333333333333325</v>
      </c>
      <c r="Y95" s="33">
        <v>0</v>
      </c>
      <c r="Z95" s="33">
        <v>0.29868025005788373</v>
      </c>
      <c r="AA95" s="33">
        <v>0</v>
      </c>
      <c r="AB95" s="33">
        <v>11.277777777777779</v>
      </c>
      <c r="AC95" s="33">
        <v>0</v>
      </c>
      <c r="AD95" s="33">
        <v>0</v>
      </c>
      <c r="AE95" s="33">
        <v>0</v>
      </c>
      <c r="AF95" s="33">
        <v>0</v>
      </c>
      <c r="AG95" s="33">
        <v>0</v>
      </c>
      <c r="AH95" t="s">
        <v>91</v>
      </c>
      <c r="AI95" s="34">
        <v>1</v>
      </c>
    </row>
    <row r="96" spans="1:35" x14ac:dyDescent="0.25">
      <c r="A96" t="s">
        <v>517</v>
      </c>
      <c r="B96" t="s">
        <v>331</v>
      </c>
      <c r="C96" t="s">
        <v>438</v>
      </c>
      <c r="D96" t="s">
        <v>504</v>
      </c>
      <c r="E96" s="33">
        <v>88.12222222222222</v>
      </c>
      <c r="F96" s="33">
        <v>5.6888888888888891</v>
      </c>
      <c r="G96" s="33">
        <v>0.22222222222222221</v>
      </c>
      <c r="H96" s="33">
        <v>0.46122222222222237</v>
      </c>
      <c r="I96" s="33">
        <v>3.1666666666666665</v>
      </c>
      <c r="J96" s="33">
        <v>0</v>
      </c>
      <c r="K96" s="33">
        <v>4.3111111111111109</v>
      </c>
      <c r="L96" s="33">
        <v>1.425</v>
      </c>
      <c r="M96" s="33">
        <v>5</v>
      </c>
      <c r="N96" s="33">
        <v>9.7611111111111111</v>
      </c>
      <c r="O96" s="33">
        <v>0.16750725003152189</v>
      </c>
      <c r="P96" s="33">
        <v>12.35</v>
      </c>
      <c r="Q96" s="33">
        <v>2.1305555555555555</v>
      </c>
      <c r="R96" s="33">
        <v>0.16432354053713277</v>
      </c>
      <c r="S96" s="33">
        <v>9.9</v>
      </c>
      <c r="T96" s="33">
        <v>9.7222222222222224E-2</v>
      </c>
      <c r="U96" s="33">
        <v>3.9888888888888889</v>
      </c>
      <c r="V96" s="33">
        <v>0.15871264657672424</v>
      </c>
      <c r="W96" s="33">
        <v>16.559777777777779</v>
      </c>
      <c r="X96" s="33">
        <v>4.125</v>
      </c>
      <c r="Y96" s="33">
        <v>8.2444444444444436</v>
      </c>
      <c r="Z96" s="33">
        <v>0.32828520993569538</v>
      </c>
      <c r="AA96" s="33">
        <v>0</v>
      </c>
      <c r="AB96" s="33">
        <v>5.6222222222222218</v>
      </c>
      <c r="AC96" s="33">
        <v>0</v>
      </c>
      <c r="AD96" s="33">
        <v>0</v>
      </c>
      <c r="AE96" s="33">
        <v>0</v>
      </c>
      <c r="AF96" s="33">
        <v>0</v>
      </c>
      <c r="AG96" s="33">
        <v>0</v>
      </c>
      <c r="AH96" t="s">
        <v>129</v>
      </c>
      <c r="AI96" s="34">
        <v>1</v>
      </c>
    </row>
    <row r="97" spans="1:35" x14ac:dyDescent="0.25">
      <c r="A97" t="s">
        <v>517</v>
      </c>
      <c r="B97" t="s">
        <v>339</v>
      </c>
      <c r="C97" t="s">
        <v>408</v>
      </c>
      <c r="D97" t="s">
        <v>503</v>
      </c>
      <c r="E97" s="33">
        <v>284.66666666666669</v>
      </c>
      <c r="F97" s="33">
        <v>5.6888888888888891</v>
      </c>
      <c r="G97" s="33">
        <v>0</v>
      </c>
      <c r="H97" s="33">
        <v>0.61111111111111116</v>
      </c>
      <c r="I97" s="33">
        <v>10.111111111111111</v>
      </c>
      <c r="J97" s="33">
        <v>0</v>
      </c>
      <c r="K97" s="33">
        <v>0</v>
      </c>
      <c r="L97" s="33">
        <v>10.382000000000003</v>
      </c>
      <c r="M97" s="33">
        <v>20.521333333333335</v>
      </c>
      <c r="N97" s="33">
        <v>5.4222222222222225</v>
      </c>
      <c r="O97" s="33">
        <v>9.113661202185791E-2</v>
      </c>
      <c r="P97" s="33">
        <v>5.4222222222222225</v>
      </c>
      <c r="Q97" s="33">
        <v>29.705222222222226</v>
      </c>
      <c r="R97" s="33">
        <v>0.12339851678376269</v>
      </c>
      <c r="S97" s="33">
        <v>39.12144444444445</v>
      </c>
      <c r="T97" s="33">
        <v>3.781111111111112</v>
      </c>
      <c r="U97" s="33">
        <v>0</v>
      </c>
      <c r="V97" s="33">
        <v>0.15071155347384857</v>
      </c>
      <c r="W97" s="33">
        <v>29.915999999999997</v>
      </c>
      <c r="X97" s="33">
        <v>18.68</v>
      </c>
      <c r="Y97" s="33">
        <v>7.8111111111111109</v>
      </c>
      <c r="Z97" s="33">
        <v>0.19815144418423103</v>
      </c>
      <c r="AA97" s="33">
        <v>0</v>
      </c>
      <c r="AB97" s="33">
        <v>33.488888888888887</v>
      </c>
      <c r="AC97" s="33">
        <v>0</v>
      </c>
      <c r="AD97" s="33">
        <v>0</v>
      </c>
      <c r="AE97" s="33">
        <v>0</v>
      </c>
      <c r="AF97" s="33">
        <v>0</v>
      </c>
      <c r="AG97" s="33">
        <v>0</v>
      </c>
      <c r="AH97" t="s">
        <v>137</v>
      </c>
      <c r="AI97" s="34">
        <v>1</v>
      </c>
    </row>
    <row r="98" spans="1:35" x14ac:dyDescent="0.25">
      <c r="A98" t="s">
        <v>517</v>
      </c>
      <c r="B98" t="s">
        <v>403</v>
      </c>
      <c r="C98" t="s">
        <v>448</v>
      </c>
      <c r="D98" t="s">
        <v>504</v>
      </c>
      <c r="E98" s="33">
        <v>77.944444444444443</v>
      </c>
      <c r="F98" s="33">
        <v>4.7222222222222223</v>
      </c>
      <c r="G98" s="33">
        <v>0.35555555555555557</v>
      </c>
      <c r="H98" s="33">
        <v>9.7226666666666723</v>
      </c>
      <c r="I98" s="33">
        <v>3.6666666666666665</v>
      </c>
      <c r="J98" s="33">
        <v>0</v>
      </c>
      <c r="K98" s="33">
        <v>0</v>
      </c>
      <c r="L98" s="33">
        <v>2.1361111111111111</v>
      </c>
      <c r="M98" s="33">
        <v>7.447222222222222</v>
      </c>
      <c r="N98" s="33">
        <v>0</v>
      </c>
      <c r="O98" s="33">
        <v>9.5545260156806838E-2</v>
      </c>
      <c r="P98" s="33">
        <v>0</v>
      </c>
      <c r="Q98" s="33">
        <v>0</v>
      </c>
      <c r="R98" s="33">
        <v>0</v>
      </c>
      <c r="S98" s="33">
        <v>4.8611111111111107</v>
      </c>
      <c r="T98" s="33">
        <v>0</v>
      </c>
      <c r="U98" s="33">
        <v>0</v>
      </c>
      <c r="V98" s="33">
        <v>6.2366357804704203E-2</v>
      </c>
      <c r="W98" s="33">
        <v>9.4277777777777771</v>
      </c>
      <c r="X98" s="33">
        <v>0</v>
      </c>
      <c r="Y98" s="33">
        <v>4.4444444444444446</v>
      </c>
      <c r="Z98" s="33">
        <v>0.17797576621525302</v>
      </c>
      <c r="AA98" s="33">
        <v>0</v>
      </c>
      <c r="AB98" s="33">
        <v>12.066666666666666</v>
      </c>
      <c r="AC98" s="33">
        <v>0</v>
      </c>
      <c r="AD98" s="33">
        <v>0</v>
      </c>
      <c r="AE98" s="33">
        <v>11.466666666666667</v>
      </c>
      <c r="AF98" s="33">
        <v>0</v>
      </c>
      <c r="AG98" s="33">
        <v>0</v>
      </c>
      <c r="AH98" t="s">
        <v>201</v>
      </c>
      <c r="AI98" s="34">
        <v>1</v>
      </c>
    </row>
    <row r="99" spans="1:35" x14ac:dyDescent="0.25">
      <c r="A99" t="s">
        <v>517</v>
      </c>
      <c r="B99" t="s">
        <v>287</v>
      </c>
      <c r="C99" t="s">
        <v>413</v>
      </c>
      <c r="D99" t="s">
        <v>504</v>
      </c>
      <c r="E99" s="33">
        <v>129.45555555555555</v>
      </c>
      <c r="F99" s="33">
        <v>8.655555555555555</v>
      </c>
      <c r="G99" s="33">
        <v>0.53333333333333333</v>
      </c>
      <c r="H99" s="33">
        <v>0.6286666666666666</v>
      </c>
      <c r="I99" s="33">
        <v>2.3555555555555556</v>
      </c>
      <c r="J99" s="33">
        <v>0</v>
      </c>
      <c r="K99" s="33">
        <v>0</v>
      </c>
      <c r="L99" s="33">
        <v>1.7021111111111111</v>
      </c>
      <c r="M99" s="33">
        <v>10.533666666666667</v>
      </c>
      <c r="N99" s="33">
        <v>0</v>
      </c>
      <c r="O99" s="33">
        <v>8.1368981203330193E-2</v>
      </c>
      <c r="P99" s="33">
        <v>0</v>
      </c>
      <c r="Q99" s="33">
        <v>11.281222222222221</v>
      </c>
      <c r="R99" s="33">
        <v>8.7143592824650243E-2</v>
      </c>
      <c r="S99" s="33">
        <v>3.2664444444444451</v>
      </c>
      <c r="T99" s="33">
        <v>4.3397777777777797</v>
      </c>
      <c r="U99" s="33">
        <v>0</v>
      </c>
      <c r="V99" s="33">
        <v>5.875547163333622E-2</v>
      </c>
      <c r="W99" s="33">
        <v>4.0384444444444458</v>
      </c>
      <c r="X99" s="33">
        <v>4.1379999999999999</v>
      </c>
      <c r="Y99" s="33">
        <v>0</v>
      </c>
      <c r="Z99" s="33">
        <v>6.3160243755900791E-2</v>
      </c>
      <c r="AA99" s="33">
        <v>0</v>
      </c>
      <c r="AB99" s="33">
        <v>5.5</v>
      </c>
      <c r="AC99" s="33">
        <v>0</v>
      </c>
      <c r="AD99" s="33">
        <v>0</v>
      </c>
      <c r="AE99" s="33">
        <v>1.1111111111111112E-2</v>
      </c>
      <c r="AF99" s="33">
        <v>0</v>
      </c>
      <c r="AG99" s="33">
        <v>0</v>
      </c>
      <c r="AH99" t="s">
        <v>85</v>
      </c>
      <c r="AI99" s="34">
        <v>1</v>
      </c>
    </row>
    <row r="100" spans="1:35" x14ac:dyDescent="0.25">
      <c r="A100" t="s">
        <v>517</v>
      </c>
      <c r="B100" t="s">
        <v>263</v>
      </c>
      <c r="C100" t="s">
        <v>413</v>
      </c>
      <c r="D100" t="s">
        <v>504</v>
      </c>
      <c r="E100" s="33">
        <v>94.733333333333334</v>
      </c>
      <c r="F100" s="33">
        <v>5.2444444444444445</v>
      </c>
      <c r="G100" s="33">
        <v>0.83333333333333337</v>
      </c>
      <c r="H100" s="33">
        <v>0.38633333333333336</v>
      </c>
      <c r="I100" s="33">
        <v>2.9333333333333331</v>
      </c>
      <c r="J100" s="33">
        <v>0</v>
      </c>
      <c r="K100" s="33">
        <v>3.7777777777777777</v>
      </c>
      <c r="L100" s="33">
        <v>2.2371111111111119</v>
      </c>
      <c r="M100" s="33">
        <v>10.459222222222223</v>
      </c>
      <c r="N100" s="33">
        <v>0</v>
      </c>
      <c r="O100" s="33">
        <v>0.11040699038235985</v>
      </c>
      <c r="P100" s="33">
        <v>0</v>
      </c>
      <c r="Q100" s="33">
        <v>7.1145555555555546</v>
      </c>
      <c r="R100" s="33">
        <v>7.5100867933380236E-2</v>
      </c>
      <c r="S100" s="33">
        <v>5.1584444444444459</v>
      </c>
      <c r="T100" s="33">
        <v>6.6492222222222246</v>
      </c>
      <c r="U100" s="33">
        <v>0</v>
      </c>
      <c r="V100" s="33">
        <v>0.12464109781843775</v>
      </c>
      <c r="W100" s="33">
        <v>5.9541111111111125</v>
      </c>
      <c r="X100" s="33">
        <v>5.8541111111111128</v>
      </c>
      <c r="Y100" s="33">
        <v>0</v>
      </c>
      <c r="Z100" s="33">
        <v>0.12464696223316916</v>
      </c>
      <c r="AA100" s="33">
        <v>0</v>
      </c>
      <c r="AB100" s="33">
        <v>5.3666666666666663</v>
      </c>
      <c r="AC100" s="33">
        <v>0</v>
      </c>
      <c r="AD100" s="33">
        <v>0</v>
      </c>
      <c r="AE100" s="33">
        <v>7.8111111111111109</v>
      </c>
      <c r="AF100" s="33">
        <v>0</v>
      </c>
      <c r="AG100" s="33">
        <v>0</v>
      </c>
      <c r="AH100" t="s">
        <v>61</v>
      </c>
      <c r="AI100" s="34">
        <v>1</v>
      </c>
    </row>
    <row r="101" spans="1:35" x14ac:dyDescent="0.25">
      <c r="A101" t="s">
        <v>517</v>
      </c>
      <c r="B101" t="s">
        <v>369</v>
      </c>
      <c r="C101" t="s">
        <v>495</v>
      </c>
      <c r="D101" t="s">
        <v>503</v>
      </c>
      <c r="E101" s="33">
        <v>107.25555555555556</v>
      </c>
      <c r="F101" s="33">
        <v>5.9777777777777779</v>
      </c>
      <c r="G101" s="33">
        <v>2.2333333333333334</v>
      </c>
      <c r="H101" s="33">
        <v>0</v>
      </c>
      <c r="I101" s="33">
        <v>4.2666666666666666</v>
      </c>
      <c r="J101" s="33">
        <v>0</v>
      </c>
      <c r="K101" s="33">
        <v>2.8</v>
      </c>
      <c r="L101" s="33">
        <v>5.6333333333333337</v>
      </c>
      <c r="M101" s="33">
        <v>12.291666666666666</v>
      </c>
      <c r="N101" s="33">
        <v>0</v>
      </c>
      <c r="O101" s="33">
        <v>0.11460167823474567</v>
      </c>
      <c r="P101" s="33">
        <v>6.0694444444444446</v>
      </c>
      <c r="Q101" s="33">
        <v>23.119444444444444</v>
      </c>
      <c r="R101" s="33">
        <v>0.27214337511654407</v>
      </c>
      <c r="S101" s="33">
        <v>13.036111111111111</v>
      </c>
      <c r="T101" s="33">
        <v>3.9916666666666667</v>
      </c>
      <c r="U101" s="33">
        <v>0</v>
      </c>
      <c r="V101" s="33">
        <v>0.15875893504609967</v>
      </c>
      <c r="W101" s="33">
        <v>14.158333333333333</v>
      </c>
      <c r="X101" s="33">
        <v>5.0194444444444448</v>
      </c>
      <c r="Y101" s="33">
        <v>13.766666666666667</v>
      </c>
      <c r="Z101" s="33">
        <v>0.3071583963534652</v>
      </c>
      <c r="AA101" s="33">
        <v>0</v>
      </c>
      <c r="AB101" s="33">
        <v>0</v>
      </c>
      <c r="AC101" s="33">
        <v>0</v>
      </c>
      <c r="AD101" s="33">
        <v>0</v>
      </c>
      <c r="AE101" s="33">
        <v>0</v>
      </c>
      <c r="AF101" s="33">
        <v>0</v>
      </c>
      <c r="AG101" s="33">
        <v>0.35555555555555557</v>
      </c>
      <c r="AH101" t="s">
        <v>167</v>
      </c>
      <c r="AI101" s="34">
        <v>1</v>
      </c>
    </row>
    <row r="102" spans="1:35" x14ac:dyDescent="0.25">
      <c r="A102" t="s">
        <v>517</v>
      </c>
      <c r="B102" t="s">
        <v>257</v>
      </c>
      <c r="C102" t="s">
        <v>454</v>
      </c>
      <c r="D102" t="s">
        <v>504</v>
      </c>
      <c r="E102" s="33">
        <v>45.555555555555557</v>
      </c>
      <c r="F102" s="33">
        <v>5.666666666666667</v>
      </c>
      <c r="G102" s="33">
        <v>0.3</v>
      </c>
      <c r="H102" s="33">
        <v>0.22466666666666665</v>
      </c>
      <c r="I102" s="33">
        <v>1.1444444444444444</v>
      </c>
      <c r="J102" s="33">
        <v>0</v>
      </c>
      <c r="K102" s="33">
        <v>0</v>
      </c>
      <c r="L102" s="33">
        <v>0.53055555555555556</v>
      </c>
      <c r="M102" s="33">
        <v>4.5555555555555554</v>
      </c>
      <c r="N102" s="33">
        <v>0</v>
      </c>
      <c r="O102" s="33">
        <v>9.9999999999999992E-2</v>
      </c>
      <c r="P102" s="33">
        <v>0</v>
      </c>
      <c r="Q102" s="33">
        <v>2.8944444444444444</v>
      </c>
      <c r="R102" s="33">
        <v>6.3536585365853659E-2</v>
      </c>
      <c r="S102" s="33">
        <v>1.1777777777777778</v>
      </c>
      <c r="T102" s="33">
        <v>4.1611111111111114</v>
      </c>
      <c r="U102" s="33">
        <v>0</v>
      </c>
      <c r="V102" s="33">
        <v>0.11719512195121952</v>
      </c>
      <c r="W102" s="33">
        <v>4.7055555555555557</v>
      </c>
      <c r="X102" s="33">
        <v>6.1611111111111052</v>
      </c>
      <c r="Y102" s="33">
        <v>0</v>
      </c>
      <c r="Z102" s="33">
        <v>0.23853658536585351</v>
      </c>
      <c r="AA102" s="33">
        <v>0</v>
      </c>
      <c r="AB102" s="33">
        <v>4.6888888888888891</v>
      </c>
      <c r="AC102" s="33">
        <v>0</v>
      </c>
      <c r="AD102" s="33">
        <v>0</v>
      </c>
      <c r="AE102" s="33">
        <v>0</v>
      </c>
      <c r="AF102" s="33">
        <v>0</v>
      </c>
      <c r="AG102" s="33">
        <v>0</v>
      </c>
      <c r="AH102" t="s">
        <v>55</v>
      </c>
      <c r="AI102" s="34">
        <v>1</v>
      </c>
    </row>
    <row r="103" spans="1:35" x14ac:dyDescent="0.25">
      <c r="A103" t="s">
        <v>517</v>
      </c>
      <c r="B103" t="s">
        <v>378</v>
      </c>
      <c r="C103" t="s">
        <v>468</v>
      </c>
      <c r="D103" t="s">
        <v>505</v>
      </c>
      <c r="E103" s="33">
        <v>27.544444444444444</v>
      </c>
      <c r="F103" s="33">
        <v>0</v>
      </c>
      <c r="G103" s="33">
        <v>0.18888888888888888</v>
      </c>
      <c r="H103" s="33">
        <v>0</v>
      </c>
      <c r="I103" s="33">
        <v>0</v>
      </c>
      <c r="J103" s="33">
        <v>0</v>
      </c>
      <c r="K103" s="33">
        <v>0.45555555555555555</v>
      </c>
      <c r="L103" s="33">
        <v>0.4</v>
      </c>
      <c r="M103" s="33">
        <v>0</v>
      </c>
      <c r="N103" s="33">
        <v>1.3277777777777779</v>
      </c>
      <c r="O103" s="33">
        <v>4.8204921339249703E-2</v>
      </c>
      <c r="P103" s="33">
        <v>0</v>
      </c>
      <c r="Q103" s="33">
        <v>0</v>
      </c>
      <c r="R103" s="33">
        <v>0</v>
      </c>
      <c r="S103" s="33">
        <v>2.8972222222222221</v>
      </c>
      <c r="T103" s="33">
        <v>0</v>
      </c>
      <c r="U103" s="33">
        <v>0</v>
      </c>
      <c r="V103" s="33">
        <v>0.10518354175070593</v>
      </c>
      <c r="W103" s="33">
        <v>0.98333333333333328</v>
      </c>
      <c r="X103" s="33">
        <v>0</v>
      </c>
      <c r="Y103" s="33">
        <v>0</v>
      </c>
      <c r="Z103" s="33">
        <v>3.5699878983461074E-2</v>
      </c>
      <c r="AA103" s="33">
        <v>0</v>
      </c>
      <c r="AB103" s="33">
        <v>0</v>
      </c>
      <c r="AC103" s="33">
        <v>0</v>
      </c>
      <c r="AD103" s="33">
        <v>0</v>
      </c>
      <c r="AE103" s="33">
        <v>0</v>
      </c>
      <c r="AF103" s="33">
        <v>0</v>
      </c>
      <c r="AG103" s="33">
        <v>0.12222222222222222</v>
      </c>
      <c r="AH103" t="s">
        <v>176</v>
      </c>
      <c r="AI103" s="34">
        <v>1</v>
      </c>
    </row>
    <row r="104" spans="1:35" x14ac:dyDescent="0.25">
      <c r="A104" t="s">
        <v>517</v>
      </c>
      <c r="B104" t="s">
        <v>310</v>
      </c>
      <c r="C104" t="s">
        <v>431</v>
      </c>
      <c r="D104" t="s">
        <v>509</v>
      </c>
      <c r="E104" s="33">
        <v>143.4111111111111</v>
      </c>
      <c r="F104" s="33">
        <v>2.9333333333333331</v>
      </c>
      <c r="G104" s="33">
        <v>1.7555555555555555</v>
      </c>
      <c r="H104" s="33">
        <v>0.97222222222222221</v>
      </c>
      <c r="I104" s="33">
        <v>4.2111111111111112</v>
      </c>
      <c r="J104" s="33">
        <v>0</v>
      </c>
      <c r="K104" s="33">
        <v>0</v>
      </c>
      <c r="L104" s="33">
        <v>9.7888888888888896</v>
      </c>
      <c r="M104" s="33">
        <v>22.480555555555554</v>
      </c>
      <c r="N104" s="33">
        <v>0</v>
      </c>
      <c r="O104" s="33">
        <v>0.15675602386302007</v>
      </c>
      <c r="P104" s="33">
        <v>4.4916666666666663</v>
      </c>
      <c r="Q104" s="33">
        <v>13.891666666666667</v>
      </c>
      <c r="R104" s="33">
        <v>0.12818625552026033</v>
      </c>
      <c r="S104" s="33">
        <v>25.638888888888889</v>
      </c>
      <c r="T104" s="33">
        <v>19.291666666666668</v>
      </c>
      <c r="U104" s="33">
        <v>0</v>
      </c>
      <c r="V104" s="33">
        <v>0.31329898504687381</v>
      </c>
      <c r="W104" s="33">
        <v>24.225000000000001</v>
      </c>
      <c r="X104" s="33">
        <v>19.125</v>
      </c>
      <c r="Y104" s="33">
        <v>17.600000000000001</v>
      </c>
      <c r="Z104" s="33">
        <v>0.42500193693344701</v>
      </c>
      <c r="AA104" s="33">
        <v>0</v>
      </c>
      <c r="AB104" s="33">
        <v>0</v>
      </c>
      <c r="AC104" s="33">
        <v>0</v>
      </c>
      <c r="AD104" s="33">
        <v>0</v>
      </c>
      <c r="AE104" s="33">
        <v>0</v>
      </c>
      <c r="AF104" s="33">
        <v>0</v>
      </c>
      <c r="AG104" s="33">
        <v>0</v>
      </c>
      <c r="AH104" t="s">
        <v>108</v>
      </c>
      <c r="AI104" s="34">
        <v>1</v>
      </c>
    </row>
    <row r="105" spans="1:35" x14ac:dyDescent="0.25">
      <c r="A105" t="s">
        <v>517</v>
      </c>
      <c r="B105" t="s">
        <v>355</v>
      </c>
      <c r="C105" t="s">
        <v>490</v>
      </c>
      <c r="D105" t="s">
        <v>504</v>
      </c>
      <c r="E105" s="33">
        <v>115.9</v>
      </c>
      <c r="F105" s="33">
        <v>5.1555555555555559</v>
      </c>
      <c r="G105" s="33">
        <v>3.3333333333333333E-2</v>
      </c>
      <c r="H105" s="33">
        <v>0.58888888888888891</v>
      </c>
      <c r="I105" s="33">
        <v>4.7666666666666666</v>
      </c>
      <c r="J105" s="33">
        <v>0</v>
      </c>
      <c r="K105" s="33">
        <v>0</v>
      </c>
      <c r="L105" s="33">
        <v>1.7448888888888892</v>
      </c>
      <c r="M105" s="33">
        <v>9.7833333333333332</v>
      </c>
      <c r="N105" s="33">
        <v>0</v>
      </c>
      <c r="O105" s="33">
        <v>8.4411849295369573E-2</v>
      </c>
      <c r="P105" s="33">
        <v>22.2</v>
      </c>
      <c r="Q105" s="33">
        <v>4.8472222222222223</v>
      </c>
      <c r="R105" s="33">
        <v>0.23336688716326331</v>
      </c>
      <c r="S105" s="33">
        <v>9.9141111111111098</v>
      </c>
      <c r="T105" s="33">
        <v>15.439555555555559</v>
      </c>
      <c r="U105" s="33">
        <v>0</v>
      </c>
      <c r="V105" s="33">
        <v>0.21875467356916883</v>
      </c>
      <c r="W105" s="33">
        <v>8.7219999999999995</v>
      </c>
      <c r="X105" s="33">
        <v>0</v>
      </c>
      <c r="Y105" s="33">
        <v>0</v>
      </c>
      <c r="Z105" s="33">
        <v>7.5254529767040543E-2</v>
      </c>
      <c r="AA105" s="33">
        <v>0</v>
      </c>
      <c r="AB105" s="33">
        <v>0</v>
      </c>
      <c r="AC105" s="33">
        <v>0</v>
      </c>
      <c r="AD105" s="33">
        <v>0</v>
      </c>
      <c r="AE105" s="33">
        <v>0</v>
      </c>
      <c r="AF105" s="33">
        <v>0</v>
      </c>
      <c r="AG105" s="33">
        <v>0</v>
      </c>
      <c r="AH105" t="s">
        <v>153</v>
      </c>
      <c r="AI105" s="34">
        <v>1</v>
      </c>
    </row>
    <row r="106" spans="1:35" x14ac:dyDescent="0.25">
      <c r="A106" t="s">
        <v>517</v>
      </c>
      <c r="B106" t="s">
        <v>368</v>
      </c>
      <c r="C106" t="s">
        <v>422</v>
      </c>
      <c r="D106" t="s">
        <v>503</v>
      </c>
      <c r="E106" s="33">
        <v>80.711111111111109</v>
      </c>
      <c r="F106" s="33">
        <v>5.6</v>
      </c>
      <c r="G106" s="33">
        <v>0.44444444444444442</v>
      </c>
      <c r="H106" s="33">
        <v>0</v>
      </c>
      <c r="I106" s="33">
        <v>6.6333333333333337</v>
      </c>
      <c r="J106" s="33">
        <v>0</v>
      </c>
      <c r="K106" s="33">
        <v>2.3555555555555556</v>
      </c>
      <c r="L106" s="33">
        <v>0.73944444444444446</v>
      </c>
      <c r="M106" s="33">
        <v>0</v>
      </c>
      <c r="N106" s="33">
        <v>5.6</v>
      </c>
      <c r="O106" s="33">
        <v>6.9383259911894271E-2</v>
      </c>
      <c r="P106" s="33">
        <v>5.0666666666666664</v>
      </c>
      <c r="Q106" s="33">
        <v>5.8111111111111109</v>
      </c>
      <c r="R106" s="33">
        <v>0.13477422907488987</v>
      </c>
      <c r="S106" s="33">
        <v>2.7974444444444444</v>
      </c>
      <c r="T106" s="33">
        <v>3.8928888888888884</v>
      </c>
      <c r="U106" s="33">
        <v>0</v>
      </c>
      <c r="V106" s="33">
        <v>8.289234581497798E-2</v>
      </c>
      <c r="W106" s="33">
        <v>2.6984444444444446</v>
      </c>
      <c r="X106" s="33">
        <v>2.3936666666666673</v>
      </c>
      <c r="Y106" s="33">
        <v>0</v>
      </c>
      <c r="Z106" s="33">
        <v>6.3090583700440545E-2</v>
      </c>
      <c r="AA106" s="33">
        <v>0</v>
      </c>
      <c r="AB106" s="33">
        <v>0</v>
      </c>
      <c r="AC106" s="33">
        <v>0</v>
      </c>
      <c r="AD106" s="33">
        <v>0</v>
      </c>
      <c r="AE106" s="33">
        <v>0</v>
      </c>
      <c r="AF106" s="33">
        <v>0</v>
      </c>
      <c r="AG106" s="33">
        <v>0</v>
      </c>
      <c r="AH106" t="s">
        <v>166</v>
      </c>
      <c r="AI106" s="34">
        <v>1</v>
      </c>
    </row>
    <row r="107" spans="1:35" x14ac:dyDescent="0.25">
      <c r="A107" t="s">
        <v>517</v>
      </c>
      <c r="B107" t="s">
        <v>381</v>
      </c>
      <c r="C107" t="s">
        <v>480</v>
      </c>
      <c r="D107" t="s">
        <v>503</v>
      </c>
      <c r="E107" s="33">
        <v>50.722222222222221</v>
      </c>
      <c r="F107" s="33">
        <v>5.4222222222222225</v>
      </c>
      <c r="G107" s="33">
        <v>0</v>
      </c>
      <c r="H107" s="33">
        <v>0</v>
      </c>
      <c r="I107" s="33">
        <v>0</v>
      </c>
      <c r="J107" s="33">
        <v>0</v>
      </c>
      <c r="K107" s="33">
        <v>0</v>
      </c>
      <c r="L107" s="33">
        <v>2.8490000000000002</v>
      </c>
      <c r="M107" s="33">
        <v>0</v>
      </c>
      <c r="N107" s="33">
        <v>0</v>
      </c>
      <c r="O107" s="33">
        <v>0</v>
      </c>
      <c r="P107" s="33">
        <v>0</v>
      </c>
      <c r="Q107" s="33">
        <v>0</v>
      </c>
      <c r="R107" s="33">
        <v>0</v>
      </c>
      <c r="S107" s="33">
        <v>18.26166666666667</v>
      </c>
      <c r="T107" s="33">
        <v>15.412999999999998</v>
      </c>
      <c r="U107" s="33">
        <v>0</v>
      </c>
      <c r="V107" s="33">
        <v>0.6639036144578313</v>
      </c>
      <c r="W107" s="33">
        <v>14.964111111111105</v>
      </c>
      <c r="X107" s="33">
        <v>20.421555555555564</v>
      </c>
      <c r="Y107" s="33">
        <v>0</v>
      </c>
      <c r="Z107" s="33">
        <v>0.69763636363636361</v>
      </c>
      <c r="AA107" s="33">
        <v>0</v>
      </c>
      <c r="AB107" s="33">
        <v>0</v>
      </c>
      <c r="AC107" s="33">
        <v>0</v>
      </c>
      <c r="AD107" s="33">
        <v>0</v>
      </c>
      <c r="AE107" s="33">
        <v>0</v>
      </c>
      <c r="AF107" s="33">
        <v>0</v>
      </c>
      <c r="AG107" s="33">
        <v>0</v>
      </c>
      <c r="AH107" t="s">
        <v>179</v>
      </c>
      <c r="AI107" s="34">
        <v>1</v>
      </c>
    </row>
    <row r="108" spans="1:35" x14ac:dyDescent="0.25">
      <c r="A108" t="s">
        <v>517</v>
      </c>
      <c r="B108" t="s">
        <v>329</v>
      </c>
      <c r="C108" t="s">
        <v>480</v>
      </c>
      <c r="D108" t="s">
        <v>503</v>
      </c>
      <c r="E108" s="33">
        <v>179.37777777777777</v>
      </c>
      <c r="F108" s="33">
        <v>9.4888888888888889</v>
      </c>
      <c r="G108" s="33">
        <v>0</v>
      </c>
      <c r="H108" s="33">
        <v>0</v>
      </c>
      <c r="I108" s="33">
        <v>15.055555555555555</v>
      </c>
      <c r="J108" s="33">
        <v>0</v>
      </c>
      <c r="K108" s="33">
        <v>0</v>
      </c>
      <c r="L108" s="33">
        <v>3.8553333333333328</v>
      </c>
      <c r="M108" s="33">
        <v>24.555555555555557</v>
      </c>
      <c r="N108" s="33">
        <v>0</v>
      </c>
      <c r="O108" s="33">
        <v>0.13689296333002976</v>
      </c>
      <c r="P108" s="33">
        <v>23.508333333333333</v>
      </c>
      <c r="Q108" s="33">
        <v>0</v>
      </c>
      <c r="R108" s="33">
        <v>0.1310548810703667</v>
      </c>
      <c r="S108" s="33">
        <v>10.143444444444437</v>
      </c>
      <c r="T108" s="33">
        <v>8.2444444444444436</v>
      </c>
      <c r="U108" s="33">
        <v>0</v>
      </c>
      <c r="V108" s="33">
        <v>0.10250929137760155</v>
      </c>
      <c r="W108" s="33">
        <v>9.4533333333333349</v>
      </c>
      <c r="X108" s="33">
        <v>15.185333333333331</v>
      </c>
      <c r="Y108" s="33">
        <v>0</v>
      </c>
      <c r="Z108" s="33">
        <v>0.13735629335976215</v>
      </c>
      <c r="AA108" s="33">
        <v>0</v>
      </c>
      <c r="AB108" s="33">
        <v>0</v>
      </c>
      <c r="AC108" s="33">
        <v>0</v>
      </c>
      <c r="AD108" s="33">
        <v>0</v>
      </c>
      <c r="AE108" s="33">
        <v>0</v>
      </c>
      <c r="AF108" s="33">
        <v>0</v>
      </c>
      <c r="AG108" s="33">
        <v>0</v>
      </c>
      <c r="AH108" t="s">
        <v>127</v>
      </c>
      <c r="AI108" s="34">
        <v>1</v>
      </c>
    </row>
    <row r="109" spans="1:35" x14ac:dyDescent="0.25">
      <c r="A109" t="s">
        <v>517</v>
      </c>
      <c r="B109" t="s">
        <v>320</v>
      </c>
      <c r="C109" t="s">
        <v>410</v>
      </c>
      <c r="D109" t="s">
        <v>503</v>
      </c>
      <c r="E109" s="33">
        <v>135.33333333333334</v>
      </c>
      <c r="F109" s="33">
        <v>5.6</v>
      </c>
      <c r="G109" s="33">
        <v>0.51111111111111107</v>
      </c>
      <c r="H109" s="33">
        <v>1.0022222222222221</v>
      </c>
      <c r="I109" s="33">
        <v>4.2888888888888888</v>
      </c>
      <c r="J109" s="33">
        <v>0</v>
      </c>
      <c r="K109" s="33">
        <v>0</v>
      </c>
      <c r="L109" s="33">
        <v>4.572222222222222</v>
      </c>
      <c r="M109" s="33">
        <v>0.35555555555555557</v>
      </c>
      <c r="N109" s="33">
        <v>18.372222222222224</v>
      </c>
      <c r="O109" s="33">
        <v>0.13838259441707718</v>
      </c>
      <c r="P109" s="33">
        <v>4.8</v>
      </c>
      <c r="Q109" s="33">
        <v>7.7305555555555552</v>
      </c>
      <c r="R109" s="33">
        <v>9.2590311986863696E-2</v>
      </c>
      <c r="S109" s="33">
        <v>10.922222222222222</v>
      </c>
      <c r="T109" s="33">
        <v>9.4416666666666664</v>
      </c>
      <c r="U109" s="33">
        <v>0</v>
      </c>
      <c r="V109" s="33">
        <v>0.15047208538587847</v>
      </c>
      <c r="W109" s="33">
        <v>10.074999999999999</v>
      </c>
      <c r="X109" s="33">
        <v>16.591666666666665</v>
      </c>
      <c r="Y109" s="33">
        <v>0</v>
      </c>
      <c r="Z109" s="33">
        <v>0.19704433497536944</v>
      </c>
      <c r="AA109" s="33">
        <v>0</v>
      </c>
      <c r="AB109" s="33">
        <v>4.2444444444444445</v>
      </c>
      <c r="AC109" s="33">
        <v>0</v>
      </c>
      <c r="AD109" s="33">
        <v>0</v>
      </c>
      <c r="AE109" s="33">
        <v>0</v>
      </c>
      <c r="AF109" s="33">
        <v>0</v>
      </c>
      <c r="AG109" s="33">
        <v>1.4888888888888889</v>
      </c>
      <c r="AH109" t="s">
        <v>118</v>
      </c>
      <c r="AI109" s="34">
        <v>1</v>
      </c>
    </row>
    <row r="110" spans="1:35" x14ac:dyDescent="0.25">
      <c r="A110" t="s">
        <v>517</v>
      </c>
      <c r="B110" t="s">
        <v>351</v>
      </c>
      <c r="C110" t="s">
        <v>459</v>
      </c>
      <c r="D110" t="s">
        <v>505</v>
      </c>
      <c r="E110" s="33">
        <v>107.75555555555556</v>
      </c>
      <c r="F110" s="33">
        <v>0</v>
      </c>
      <c r="G110" s="33">
        <v>0</v>
      </c>
      <c r="H110" s="33">
        <v>0</v>
      </c>
      <c r="I110" s="33">
        <v>0</v>
      </c>
      <c r="J110" s="33">
        <v>0</v>
      </c>
      <c r="K110" s="33">
        <v>0</v>
      </c>
      <c r="L110" s="33">
        <v>4.8304444444444448</v>
      </c>
      <c r="M110" s="33">
        <v>8.4607777777777784</v>
      </c>
      <c r="N110" s="33">
        <v>0</v>
      </c>
      <c r="O110" s="33">
        <v>7.8518251185811516E-2</v>
      </c>
      <c r="P110" s="33">
        <v>5.6888888888888891</v>
      </c>
      <c r="Q110" s="33">
        <v>18.174000000000007</v>
      </c>
      <c r="R110" s="33">
        <v>0.22145390802227269</v>
      </c>
      <c r="S110" s="33">
        <v>8.1036666666666672</v>
      </c>
      <c r="T110" s="33">
        <v>7.4664444444444449</v>
      </c>
      <c r="U110" s="33">
        <v>0</v>
      </c>
      <c r="V110" s="33">
        <v>0.14449474118374922</v>
      </c>
      <c r="W110" s="33">
        <v>9.7997777777777788</v>
      </c>
      <c r="X110" s="33">
        <v>7.8048888888888923</v>
      </c>
      <c r="Y110" s="33">
        <v>4.1333333333333337</v>
      </c>
      <c r="Z110" s="33">
        <v>0.20173437822231391</v>
      </c>
      <c r="AA110" s="33">
        <v>0</v>
      </c>
      <c r="AB110" s="33">
        <v>0</v>
      </c>
      <c r="AC110" s="33">
        <v>0</v>
      </c>
      <c r="AD110" s="33">
        <v>0</v>
      </c>
      <c r="AE110" s="33">
        <v>0</v>
      </c>
      <c r="AF110" s="33">
        <v>0</v>
      </c>
      <c r="AG110" s="33">
        <v>0</v>
      </c>
      <c r="AH110" t="s">
        <v>149</v>
      </c>
      <c r="AI110" s="34">
        <v>1</v>
      </c>
    </row>
    <row r="111" spans="1:35" x14ac:dyDescent="0.25">
      <c r="A111" t="s">
        <v>517</v>
      </c>
      <c r="B111" t="s">
        <v>376</v>
      </c>
      <c r="C111" t="s">
        <v>405</v>
      </c>
      <c r="D111" t="s">
        <v>505</v>
      </c>
      <c r="E111" s="33">
        <v>73.62222222222222</v>
      </c>
      <c r="F111" s="33">
        <v>5.5111111111111111</v>
      </c>
      <c r="G111" s="33">
        <v>0.87777777777777777</v>
      </c>
      <c r="H111" s="33">
        <v>0.40488888888888896</v>
      </c>
      <c r="I111" s="33">
        <v>1.6777777777777778</v>
      </c>
      <c r="J111" s="33">
        <v>0</v>
      </c>
      <c r="K111" s="33">
        <v>5.8111111111111109</v>
      </c>
      <c r="L111" s="33">
        <v>4.6306666666666674</v>
      </c>
      <c r="M111" s="33">
        <v>4.5333333333333332</v>
      </c>
      <c r="N111" s="33">
        <v>0</v>
      </c>
      <c r="O111" s="33">
        <v>6.157561122849381E-2</v>
      </c>
      <c r="P111" s="33">
        <v>0</v>
      </c>
      <c r="Q111" s="33">
        <v>8.1673333333333336</v>
      </c>
      <c r="R111" s="33">
        <v>0.1109357078176879</v>
      </c>
      <c r="S111" s="33">
        <v>4.5825555555555555</v>
      </c>
      <c r="T111" s="33">
        <v>4.3537777777777782</v>
      </c>
      <c r="U111" s="33">
        <v>0</v>
      </c>
      <c r="V111" s="33">
        <v>0.12138092363416844</v>
      </c>
      <c r="W111" s="33">
        <v>9.7734444444444435</v>
      </c>
      <c r="X111" s="33">
        <v>3.4073333333333329</v>
      </c>
      <c r="Y111" s="33">
        <v>0</v>
      </c>
      <c r="Z111" s="33">
        <v>0.17903259885300332</v>
      </c>
      <c r="AA111" s="33">
        <v>0</v>
      </c>
      <c r="AB111" s="33">
        <v>0.26666666666666666</v>
      </c>
      <c r="AC111" s="33">
        <v>0</v>
      </c>
      <c r="AD111" s="33">
        <v>0</v>
      </c>
      <c r="AE111" s="33">
        <v>0.46666666666666667</v>
      </c>
      <c r="AF111" s="33">
        <v>0</v>
      </c>
      <c r="AG111" s="33">
        <v>0</v>
      </c>
      <c r="AH111" t="s">
        <v>174</v>
      </c>
      <c r="AI111" s="34">
        <v>1</v>
      </c>
    </row>
    <row r="112" spans="1:35" x14ac:dyDescent="0.25">
      <c r="A112" t="s">
        <v>517</v>
      </c>
      <c r="B112" t="s">
        <v>375</v>
      </c>
      <c r="C112" t="s">
        <v>414</v>
      </c>
      <c r="D112" t="s">
        <v>503</v>
      </c>
      <c r="E112" s="33">
        <v>121.94444444444444</v>
      </c>
      <c r="F112" s="33">
        <v>4.9333333333333336</v>
      </c>
      <c r="G112" s="33">
        <v>0.13333333333333333</v>
      </c>
      <c r="H112" s="33">
        <v>0</v>
      </c>
      <c r="I112" s="33">
        <v>3.1444444444444444</v>
      </c>
      <c r="J112" s="33">
        <v>0.37777777777777777</v>
      </c>
      <c r="K112" s="33">
        <v>2.2999999999999998</v>
      </c>
      <c r="L112" s="33">
        <v>4.4833333333333334</v>
      </c>
      <c r="M112" s="33">
        <v>14.697222222222223</v>
      </c>
      <c r="N112" s="33">
        <v>0</v>
      </c>
      <c r="O112" s="33">
        <v>0.12052391799544419</v>
      </c>
      <c r="P112" s="33">
        <v>5.3944444444444448</v>
      </c>
      <c r="Q112" s="33">
        <v>21.477777777777778</v>
      </c>
      <c r="R112" s="33">
        <v>0.22036446469248294</v>
      </c>
      <c r="S112" s="33">
        <v>9.2249999999999996</v>
      </c>
      <c r="T112" s="33">
        <v>5.1722222222222225</v>
      </c>
      <c r="U112" s="33">
        <v>0</v>
      </c>
      <c r="V112" s="33">
        <v>0.11806378132118452</v>
      </c>
      <c r="W112" s="33">
        <v>12.216666666666667</v>
      </c>
      <c r="X112" s="33">
        <v>6.052777777777778</v>
      </c>
      <c r="Y112" s="33">
        <v>5.2222222222222223</v>
      </c>
      <c r="Z112" s="33">
        <v>0.19264236902050114</v>
      </c>
      <c r="AA112" s="33">
        <v>0</v>
      </c>
      <c r="AB112" s="33">
        <v>0</v>
      </c>
      <c r="AC112" s="33">
        <v>0</v>
      </c>
      <c r="AD112" s="33">
        <v>0</v>
      </c>
      <c r="AE112" s="33">
        <v>0</v>
      </c>
      <c r="AF112" s="33">
        <v>0</v>
      </c>
      <c r="AG112" s="33">
        <v>5.1555555555555559</v>
      </c>
      <c r="AH112" t="s">
        <v>173</v>
      </c>
      <c r="AI112" s="34">
        <v>1</v>
      </c>
    </row>
    <row r="113" spans="1:35" x14ac:dyDescent="0.25">
      <c r="A113" t="s">
        <v>517</v>
      </c>
      <c r="B113" t="s">
        <v>323</v>
      </c>
      <c r="C113" t="s">
        <v>415</v>
      </c>
      <c r="D113" t="s">
        <v>504</v>
      </c>
      <c r="E113" s="33">
        <v>108.14444444444445</v>
      </c>
      <c r="F113" s="33">
        <v>3.8222222222222224</v>
      </c>
      <c r="G113" s="33">
        <v>0.13333333333333333</v>
      </c>
      <c r="H113" s="33">
        <v>0.32222222222222224</v>
      </c>
      <c r="I113" s="33">
        <v>5.0555555555555554</v>
      </c>
      <c r="J113" s="33">
        <v>0</v>
      </c>
      <c r="K113" s="33">
        <v>0</v>
      </c>
      <c r="L113" s="33">
        <v>2.3602222222222213</v>
      </c>
      <c r="M113" s="33">
        <v>7.9722222222222223</v>
      </c>
      <c r="N113" s="33">
        <v>0</v>
      </c>
      <c r="O113" s="33">
        <v>7.371827802321998E-2</v>
      </c>
      <c r="P113" s="33">
        <v>21.766666666666666</v>
      </c>
      <c r="Q113" s="33">
        <v>0</v>
      </c>
      <c r="R113" s="33">
        <v>0.20127401623343263</v>
      </c>
      <c r="S113" s="33">
        <v>8.3350000000000026</v>
      </c>
      <c r="T113" s="33">
        <v>11.777444444444445</v>
      </c>
      <c r="U113" s="33">
        <v>0</v>
      </c>
      <c r="V113" s="33">
        <v>0.18597760197267033</v>
      </c>
      <c r="W113" s="33">
        <v>5.4803333333333333</v>
      </c>
      <c r="X113" s="33">
        <v>10.262777777777778</v>
      </c>
      <c r="Y113" s="33">
        <v>0</v>
      </c>
      <c r="Z113" s="33">
        <v>0.14557484845371418</v>
      </c>
      <c r="AA113" s="33">
        <v>0</v>
      </c>
      <c r="AB113" s="33">
        <v>0</v>
      </c>
      <c r="AC113" s="33">
        <v>0</v>
      </c>
      <c r="AD113" s="33">
        <v>0</v>
      </c>
      <c r="AE113" s="33">
        <v>0</v>
      </c>
      <c r="AF113" s="33">
        <v>0</v>
      </c>
      <c r="AG113" s="33">
        <v>0.3</v>
      </c>
      <c r="AH113" t="s">
        <v>121</v>
      </c>
      <c r="AI113" s="34">
        <v>1</v>
      </c>
    </row>
    <row r="114" spans="1:35" x14ac:dyDescent="0.25">
      <c r="A114" t="s">
        <v>517</v>
      </c>
      <c r="B114" t="s">
        <v>373</v>
      </c>
      <c r="C114" t="s">
        <v>496</v>
      </c>
      <c r="D114" t="s">
        <v>510</v>
      </c>
      <c r="E114" s="33">
        <v>46.288888888888891</v>
      </c>
      <c r="F114" s="33">
        <v>46.788888888888891</v>
      </c>
      <c r="G114" s="33">
        <v>0.31111111111111112</v>
      </c>
      <c r="H114" s="33">
        <v>0</v>
      </c>
      <c r="I114" s="33">
        <v>0</v>
      </c>
      <c r="J114" s="33">
        <v>0</v>
      </c>
      <c r="K114" s="33">
        <v>0</v>
      </c>
      <c r="L114" s="33">
        <v>0</v>
      </c>
      <c r="M114" s="33">
        <v>5.2888888888888888</v>
      </c>
      <c r="N114" s="33">
        <v>0</v>
      </c>
      <c r="O114" s="33">
        <v>0.11425828132501199</v>
      </c>
      <c r="P114" s="33">
        <v>2.8083333333333331</v>
      </c>
      <c r="Q114" s="33">
        <v>7.2222222222222223</v>
      </c>
      <c r="R114" s="33">
        <v>0.21669467114738356</v>
      </c>
      <c r="S114" s="33">
        <v>4.1166666666666663</v>
      </c>
      <c r="T114" s="33">
        <v>8.2750000000000004</v>
      </c>
      <c r="U114" s="33">
        <v>0</v>
      </c>
      <c r="V114" s="33">
        <v>0.26770283245319249</v>
      </c>
      <c r="W114" s="33">
        <v>12.675000000000001</v>
      </c>
      <c r="X114" s="33">
        <v>3.5333333333333332</v>
      </c>
      <c r="Y114" s="33">
        <v>0</v>
      </c>
      <c r="Z114" s="33">
        <v>0.35015602496399428</v>
      </c>
      <c r="AA114" s="33">
        <v>0</v>
      </c>
      <c r="AB114" s="33">
        <v>7.9888888888888889</v>
      </c>
      <c r="AC114" s="33">
        <v>0</v>
      </c>
      <c r="AD114" s="33">
        <v>78.05</v>
      </c>
      <c r="AE114" s="33">
        <v>0</v>
      </c>
      <c r="AF114" s="33">
        <v>0</v>
      </c>
      <c r="AG114" s="33">
        <v>0</v>
      </c>
      <c r="AH114" t="s">
        <v>171</v>
      </c>
      <c r="AI114" s="34">
        <v>1</v>
      </c>
    </row>
    <row r="115" spans="1:35" x14ac:dyDescent="0.25">
      <c r="A115" t="s">
        <v>517</v>
      </c>
      <c r="B115" t="s">
        <v>264</v>
      </c>
      <c r="C115" t="s">
        <v>448</v>
      </c>
      <c r="D115" t="s">
        <v>504</v>
      </c>
      <c r="E115" s="33">
        <v>101.46666666666667</v>
      </c>
      <c r="F115" s="33">
        <v>5.4222222222222225</v>
      </c>
      <c r="G115" s="33">
        <v>0.74444444444444446</v>
      </c>
      <c r="H115" s="33">
        <v>0.63888888888888884</v>
      </c>
      <c r="I115" s="33">
        <v>2.0222222222222221</v>
      </c>
      <c r="J115" s="33">
        <v>0</v>
      </c>
      <c r="K115" s="33">
        <v>0</v>
      </c>
      <c r="L115" s="33">
        <v>4.6722222222222225</v>
      </c>
      <c r="M115" s="33">
        <v>6.4</v>
      </c>
      <c r="N115" s="33">
        <v>0</v>
      </c>
      <c r="O115" s="33">
        <v>6.30749014454665E-2</v>
      </c>
      <c r="P115" s="33">
        <v>5.0666666666666664</v>
      </c>
      <c r="Q115" s="33">
        <v>6.4444444444444446</v>
      </c>
      <c r="R115" s="33">
        <v>0.11344721857205431</v>
      </c>
      <c r="S115" s="33">
        <v>7.2444444444444445</v>
      </c>
      <c r="T115" s="33">
        <v>6.2527777777777782</v>
      </c>
      <c r="U115" s="33">
        <v>0</v>
      </c>
      <c r="V115" s="33">
        <v>0.13302124397722295</v>
      </c>
      <c r="W115" s="33">
        <v>8.6666666666666661</v>
      </c>
      <c r="X115" s="33">
        <v>8.4277777777777771</v>
      </c>
      <c r="Y115" s="33">
        <v>0</v>
      </c>
      <c r="Z115" s="33">
        <v>0.16847349978098988</v>
      </c>
      <c r="AA115" s="33">
        <v>0</v>
      </c>
      <c r="AB115" s="33">
        <v>3.9222222222222221</v>
      </c>
      <c r="AC115" s="33">
        <v>0</v>
      </c>
      <c r="AD115" s="33">
        <v>0</v>
      </c>
      <c r="AE115" s="33">
        <v>0</v>
      </c>
      <c r="AF115" s="33">
        <v>0</v>
      </c>
      <c r="AG115" s="33">
        <v>0.51111111111111107</v>
      </c>
      <c r="AH115" t="s">
        <v>62</v>
      </c>
      <c r="AI115" s="34">
        <v>1</v>
      </c>
    </row>
    <row r="116" spans="1:35" x14ac:dyDescent="0.25">
      <c r="A116" t="s">
        <v>517</v>
      </c>
      <c r="B116" t="s">
        <v>361</v>
      </c>
      <c r="C116" t="s">
        <v>493</v>
      </c>
      <c r="D116" t="s">
        <v>504</v>
      </c>
      <c r="E116" s="33">
        <v>92.788888888888891</v>
      </c>
      <c r="F116" s="33">
        <v>5.0666666666666664</v>
      </c>
      <c r="G116" s="33">
        <v>1.1888888888888889</v>
      </c>
      <c r="H116" s="33">
        <v>0.6657777777777778</v>
      </c>
      <c r="I116" s="33">
        <v>1.8555555555555556</v>
      </c>
      <c r="J116" s="33">
        <v>0</v>
      </c>
      <c r="K116" s="33">
        <v>0</v>
      </c>
      <c r="L116" s="33">
        <v>2.4888888888888889</v>
      </c>
      <c r="M116" s="33">
        <v>4.8833333333333337</v>
      </c>
      <c r="N116" s="33">
        <v>0</v>
      </c>
      <c r="O116" s="33">
        <v>5.2628427733205606E-2</v>
      </c>
      <c r="P116" s="33">
        <v>0</v>
      </c>
      <c r="Q116" s="33">
        <v>12.233333333333333</v>
      </c>
      <c r="R116" s="33">
        <v>0.13184049814393484</v>
      </c>
      <c r="S116" s="33">
        <v>6.0305555555555559</v>
      </c>
      <c r="T116" s="33">
        <v>5.4574444444444437</v>
      </c>
      <c r="U116" s="33">
        <v>0</v>
      </c>
      <c r="V116" s="33">
        <v>0.12380792719434798</v>
      </c>
      <c r="W116" s="33">
        <v>3.3916666666666666</v>
      </c>
      <c r="X116" s="33">
        <v>7.5444444444444443</v>
      </c>
      <c r="Y116" s="33">
        <v>0</v>
      </c>
      <c r="Z116" s="33">
        <v>0.11786013651059751</v>
      </c>
      <c r="AA116" s="33">
        <v>0</v>
      </c>
      <c r="AB116" s="33">
        <v>5.0666666666666664</v>
      </c>
      <c r="AC116" s="33">
        <v>0</v>
      </c>
      <c r="AD116" s="33">
        <v>0</v>
      </c>
      <c r="AE116" s="33">
        <v>0.22222222222222221</v>
      </c>
      <c r="AF116" s="33">
        <v>0</v>
      </c>
      <c r="AG116" s="33">
        <v>0</v>
      </c>
      <c r="AH116" t="s">
        <v>159</v>
      </c>
      <c r="AI116" s="34">
        <v>1</v>
      </c>
    </row>
    <row r="117" spans="1:35" x14ac:dyDescent="0.25">
      <c r="A117" t="s">
        <v>517</v>
      </c>
      <c r="B117" t="s">
        <v>316</v>
      </c>
      <c r="C117" t="s">
        <v>468</v>
      </c>
      <c r="D117" t="s">
        <v>505</v>
      </c>
      <c r="E117" s="33">
        <v>82.922222222222217</v>
      </c>
      <c r="F117" s="33">
        <v>5.6</v>
      </c>
      <c r="G117" s="33">
        <v>0.62222222222222223</v>
      </c>
      <c r="H117" s="33">
        <v>0.27555555555555555</v>
      </c>
      <c r="I117" s="33">
        <v>3.4777777777777779</v>
      </c>
      <c r="J117" s="33">
        <v>0</v>
      </c>
      <c r="K117" s="33">
        <v>0</v>
      </c>
      <c r="L117" s="33">
        <v>4.8347777777777781</v>
      </c>
      <c r="M117" s="33">
        <v>6.2722222222222221</v>
      </c>
      <c r="N117" s="33">
        <v>0</v>
      </c>
      <c r="O117" s="33">
        <v>7.5639823127428646E-2</v>
      </c>
      <c r="P117" s="33">
        <v>0</v>
      </c>
      <c r="Q117" s="33">
        <v>10.852777777777778</v>
      </c>
      <c r="R117" s="33">
        <v>0.13087900308187056</v>
      </c>
      <c r="S117" s="33">
        <v>5.535222222222222</v>
      </c>
      <c r="T117" s="33">
        <v>5.8554444444444442</v>
      </c>
      <c r="U117" s="33">
        <v>0</v>
      </c>
      <c r="V117" s="33">
        <v>0.13736567064183305</v>
      </c>
      <c r="W117" s="33">
        <v>4.8455555555555563</v>
      </c>
      <c r="X117" s="33">
        <v>3.6958888888888883</v>
      </c>
      <c r="Y117" s="33">
        <v>0</v>
      </c>
      <c r="Z117" s="33">
        <v>0.1030054937692617</v>
      </c>
      <c r="AA117" s="33">
        <v>0</v>
      </c>
      <c r="AB117" s="33">
        <v>4.822222222222222</v>
      </c>
      <c r="AC117" s="33">
        <v>0</v>
      </c>
      <c r="AD117" s="33">
        <v>0</v>
      </c>
      <c r="AE117" s="33">
        <v>5.4222222222222225</v>
      </c>
      <c r="AF117" s="33">
        <v>0</v>
      </c>
      <c r="AG117" s="33">
        <v>0</v>
      </c>
      <c r="AH117" t="s">
        <v>114</v>
      </c>
      <c r="AI117" s="34">
        <v>1</v>
      </c>
    </row>
    <row r="118" spans="1:35" x14ac:dyDescent="0.25">
      <c r="A118" t="s">
        <v>517</v>
      </c>
      <c r="B118" t="s">
        <v>229</v>
      </c>
      <c r="C118" t="s">
        <v>421</v>
      </c>
      <c r="D118" t="s">
        <v>505</v>
      </c>
      <c r="E118" s="33">
        <v>238.54444444444445</v>
      </c>
      <c r="F118" s="33">
        <v>5.1555555555555559</v>
      </c>
      <c r="G118" s="33">
        <v>0</v>
      </c>
      <c r="H118" s="33">
        <v>0</v>
      </c>
      <c r="I118" s="33">
        <v>14.122222222222222</v>
      </c>
      <c r="J118" s="33">
        <v>0</v>
      </c>
      <c r="K118" s="33">
        <v>0</v>
      </c>
      <c r="L118" s="33">
        <v>0</v>
      </c>
      <c r="M118" s="33">
        <v>28.941666666666666</v>
      </c>
      <c r="N118" s="33">
        <v>0</v>
      </c>
      <c r="O118" s="33">
        <v>0.12132609809492756</v>
      </c>
      <c r="P118" s="33">
        <v>0</v>
      </c>
      <c r="Q118" s="33">
        <v>0</v>
      </c>
      <c r="R118" s="33">
        <v>0</v>
      </c>
      <c r="S118" s="33">
        <v>0</v>
      </c>
      <c r="T118" s="33">
        <v>0</v>
      </c>
      <c r="U118" s="33">
        <v>0</v>
      </c>
      <c r="V118" s="33">
        <v>0</v>
      </c>
      <c r="W118" s="33">
        <v>0</v>
      </c>
      <c r="X118" s="33">
        <v>0</v>
      </c>
      <c r="Y118" s="33">
        <v>0</v>
      </c>
      <c r="Z118" s="33">
        <v>0</v>
      </c>
      <c r="AA118" s="33">
        <v>0</v>
      </c>
      <c r="AB118" s="33">
        <v>31.855555555555554</v>
      </c>
      <c r="AC118" s="33">
        <v>0</v>
      </c>
      <c r="AD118" s="33">
        <v>0</v>
      </c>
      <c r="AE118" s="33">
        <v>4.7444444444444445</v>
      </c>
      <c r="AF118" s="33">
        <v>0</v>
      </c>
      <c r="AG118" s="33">
        <v>5.5111111111111111</v>
      </c>
      <c r="AH118" t="s">
        <v>27</v>
      </c>
      <c r="AI118" s="34">
        <v>1</v>
      </c>
    </row>
    <row r="119" spans="1:35" x14ac:dyDescent="0.25">
      <c r="A119" t="s">
        <v>517</v>
      </c>
      <c r="B119" t="s">
        <v>394</v>
      </c>
      <c r="C119" t="s">
        <v>430</v>
      </c>
      <c r="D119" t="s">
        <v>505</v>
      </c>
      <c r="E119" s="33">
        <v>38.81111111111111</v>
      </c>
      <c r="F119" s="33">
        <v>2.8888888888888888</v>
      </c>
      <c r="G119" s="33">
        <v>0.43333333333333335</v>
      </c>
      <c r="H119" s="33">
        <v>0</v>
      </c>
      <c r="I119" s="33">
        <v>0.15555555555555556</v>
      </c>
      <c r="J119" s="33">
        <v>0</v>
      </c>
      <c r="K119" s="33">
        <v>0</v>
      </c>
      <c r="L119" s="33">
        <v>0</v>
      </c>
      <c r="M119" s="33">
        <v>1.1388888888888888</v>
      </c>
      <c r="N119" s="33">
        <v>0</v>
      </c>
      <c r="O119" s="33">
        <v>2.9344403091898081E-2</v>
      </c>
      <c r="P119" s="33">
        <v>0</v>
      </c>
      <c r="Q119" s="33">
        <v>0</v>
      </c>
      <c r="R119" s="33">
        <v>0</v>
      </c>
      <c r="S119" s="33">
        <v>0</v>
      </c>
      <c r="T119" s="33">
        <v>0</v>
      </c>
      <c r="U119" s="33">
        <v>0</v>
      </c>
      <c r="V119" s="33">
        <v>0</v>
      </c>
      <c r="W119" s="33">
        <v>0.2388888888888889</v>
      </c>
      <c r="X119" s="33">
        <v>0</v>
      </c>
      <c r="Y119" s="33">
        <v>0</v>
      </c>
      <c r="Z119" s="33">
        <v>6.155167477812769E-3</v>
      </c>
      <c r="AA119" s="33">
        <v>0</v>
      </c>
      <c r="AB119" s="33">
        <v>4.2666666666666666</v>
      </c>
      <c r="AC119" s="33">
        <v>0</v>
      </c>
      <c r="AD119" s="33">
        <v>0</v>
      </c>
      <c r="AE119" s="33">
        <v>0</v>
      </c>
      <c r="AF119" s="33">
        <v>0</v>
      </c>
      <c r="AG119" s="33">
        <v>0</v>
      </c>
      <c r="AH119" t="s">
        <v>192</v>
      </c>
      <c r="AI119" s="34">
        <v>1</v>
      </c>
    </row>
    <row r="120" spans="1:35" x14ac:dyDescent="0.25">
      <c r="A120" t="s">
        <v>517</v>
      </c>
      <c r="B120" t="s">
        <v>380</v>
      </c>
      <c r="C120" t="s">
        <v>497</v>
      </c>
      <c r="D120" t="s">
        <v>507</v>
      </c>
      <c r="E120" s="33">
        <v>82.488888888888894</v>
      </c>
      <c r="F120" s="33">
        <v>5.333333333333333</v>
      </c>
      <c r="G120" s="33">
        <v>0.8</v>
      </c>
      <c r="H120" s="33">
        <v>0.44144444444444442</v>
      </c>
      <c r="I120" s="33">
        <v>1.6444444444444444</v>
      </c>
      <c r="J120" s="33">
        <v>0</v>
      </c>
      <c r="K120" s="33">
        <v>0.28888888888888886</v>
      </c>
      <c r="L120" s="33">
        <v>2.9861111111111112</v>
      </c>
      <c r="M120" s="33">
        <v>4.75</v>
      </c>
      <c r="N120" s="33">
        <v>4.7583333333333337</v>
      </c>
      <c r="O120" s="33">
        <v>0.1152680495689655</v>
      </c>
      <c r="P120" s="33">
        <v>4.333333333333333</v>
      </c>
      <c r="Q120" s="33">
        <v>9.1333333333333329</v>
      </c>
      <c r="R120" s="33">
        <v>0.16325431034482757</v>
      </c>
      <c r="S120" s="33">
        <v>3.559333333333333</v>
      </c>
      <c r="T120" s="33">
        <v>4.2944444444444443</v>
      </c>
      <c r="U120" s="33">
        <v>0</v>
      </c>
      <c r="V120" s="33">
        <v>9.521012931034481E-2</v>
      </c>
      <c r="W120" s="33">
        <v>1.0722222222222222</v>
      </c>
      <c r="X120" s="33">
        <v>8.4250000000000007</v>
      </c>
      <c r="Y120" s="33">
        <v>0</v>
      </c>
      <c r="Z120" s="33">
        <v>0.11513335129310345</v>
      </c>
      <c r="AA120" s="33">
        <v>0.48888888888888887</v>
      </c>
      <c r="AB120" s="33">
        <v>0</v>
      </c>
      <c r="AC120" s="33">
        <v>0</v>
      </c>
      <c r="AD120" s="33">
        <v>0</v>
      </c>
      <c r="AE120" s="33">
        <v>0</v>
      </c>
      <c r="AF120" s="33">
        <v>0</v>
      </c>
      <c r="AG120" s="33">
        <v>8.8888888888888892E-2</v>
      </c>
      <c r="AH120" t="s">
        <v>178</v>
      </c>
      <c r="AI120" s="34">
        <v>1</v>
      </c>
    </row>
    <row r="121" spans="1:35" x14ac:dyDescent="0.25">
      <c r="A121" t="s">
        <v>517</v>
      </c>
      <c r="B121" t="s">
        <v>252</v>
      </c>
      <c r="C121" t="s">
        <v>450</v>
      </c>
      <c r="D121" t="s">
        <v>504</v>
      </c>
      <c r="E121" s="33">
        <v>68.166666666666671</v>
      </c>
      <c r="F121" s="33">
        <v>4.9777777777777779</v>
      </c>
      <c r="G121" s="33">
        <v>0.14444444444444443</v>
      </c>
      <c r="H121" s="33">
        <v>0.40555555555555561</v>
      </c>
      <c r="I121" s="33">
        <v>4.8</v>
      </c>
      <c r="J121" s="33">
        <v>0</v>
      </c>
      <c r="K121" s="33">
        <v>0</v>
      </c>
      <c r="L121" s="33">
        <v>1.165</v>
      </c>
      <c r="M121" s="33">
        <v>7.3805555555555555</v>
      </c>
      <c r="N121" s="33">
        <v>0</v>
      </c>
      <c r="O121" s="33">
        <v>0.1082722086389568</v>
      </c>
      <c r="P121" s="33">
        <v>12.247222222222222</v>
      </c>
      <c r="Q121" s="33">
        <v>5.5388888888888888</v>
      </c>
      <c r="R121" s="33">
        <v>0.260920945395273</v>
      </c>
      <c r="S121" s="33">
        <v>5.0805555555555557</v>
      </c>
      <c r="T121" s="33">
        <v>8.0111111111111111</v>
      </c>
      <c r="U121" s="33">
        <v>0</v>
      </c>
      <c r="V121" s="33">
        <v>0.19205378973105133</v>
      </c>
      <c r="W121" s="33">
        <v>13.75</v>
      </c>
      <c r="X121" s="33">
        <v>5.0944444444444441</v>
      </c>
      <c r="Y121" s="33">
        <v>0</v>
      </c>
      <c r="Z121" s="33">
        <v>0.27644661776691115</v>
      </c>
      <c r="AA121" s="33">
        <v>0</v>
      </c>
      <c r="AB121" s="33">
        <v>2.6666666666666665</v>
      </c>
      <c r="AC121" s="33">
        <v>0</v>
      </c>
      <c r="AD121" s="33">
        <v>0</v>
      </c>
      <c r="AE121" s="33">
        <v>0</v>
      </c>
      <c r="AF121" s="33">
        <v>0</v>
      </c>
      <c r="AG121" s="33">
        <v>0</v>
      </c>
      <c r="AH121" t="s">
        <v>50</v>
      </c>
      <c r="AI121" s="34">
        <v>1</v>
      </c>
    </row>
    <row r="122" spans="1:35" x14ac:dyDescent="0.25">
      <c r="A122" t="s">
        <v>517</v>
      </c>
      <c r="B122" t="s">
        <v>349</v>
      </c>
      <c r="C122" t="s">
        <v>488</v>
      </c>
      <c r="D122" t="s">
        <v>504</v>
      </c>
      <c r="E122" s="33">
        <v>79.7</v>
      </c>
      <c r="F122" s="33">
        <v>3.3111111111111109</v>
      </c>
      <c r="G122" s="33">
        <v>0.28888888888888886</v>
      </c>
      <c r="H122" s="33">
        <v>0.53611111111111109</v>
      </c>
      <c r="I122" s="33">
        <v>3.1222222222222222</v>
      </c>
      <c r="J122" s="33">
        <v>0</v>
      </c>
      <c r="K122" s="33">
        <v>3.2222222222222223</v>
      </c>
      <c r="L122" s="33">
        <v>8.1444444444444439</v>
      </c>
      <c r="M122" s="33">
        <v>11.338888888888889</v>
      </c>
      <c r="N122" s="33">
        <v>0</v>
      </c>
      <c r="O122" s="33">
        <v>0.14226962219433989</v>
      </c>
      <c r="P122" s="33">
        <v>4.3472222222222223</v>
      </c>
      <c r="Q122" s="33">
        <v>17.372222222222224</v>
      </c>
      <c r="R122" s="33">
        <v>0.27251498675589014</v>
      </c>
      <c r="S122" s="33">
        <v>9.7472222222222218</v>
      </c>
      <c r="T122" s="33">
        <v>12.741666666666667</v>
      </c>
      <c r="U122" s="33">
        <v>0</v>
      </c>
      <c r="V122" s="33">
        <v>0.28216924578279656</v>
      </c>
      <c r="W122" s="33">
        <v>22.032444444444444</v>
      </c>
      <c r="X122" s="33">
        <v>5.9805555555555552</v>
      </c>
      <c r="Y122" s="33">
        <v>5.6333333333333337</v>
      </c>
      <c r="Z122" s="33">
        <v>0.42216227519866162</v>
      </c>
      <c r="AA122" s="33">
        <v>0</v>
      </c>
      <c r="AB122" s="33">
        <v>0</v>
      </c>
      <c r="AC122" s="33">
        <v>0</v>
      </c>
      <c r="AD122" s="33">
        <v>0</v>
      </c>
      <c r="AE122" s="33">
        <v>0</v>
      </c>
      <c r="AF122" s="33">
        <v>0</v>
      </c>
      <c r="AG122" s="33">
        <v>0.73333333333333328</v>
      </c>
      <c r="AH122" t="s">
        <v>147</v>
      </c>
      <c r="AI122" s="34">
        <v>1</v>
      </c>
    </row>
    <row r="123" spans="1:35" x14ac:dyDescent="0.25">
      <c r="A123" t="s">
        <v>517</v>
      </c>
      <c r="B123" t="s">
        <v>232</v>
      </c>
      <c r="C123" t="s">
        <v>436</v>
      </c>
      <c r="D123" t="s">
        <v>505</v>
      </c>
      <c r="E123" s="33">
        <v>43.588888888888889</v>
      </c>
      <c r="F123" s="33">
        <v>5.322222222222222</v>
      </c>
      <c r="G123" s="33">
        <v>1.4444444444444444</v>
      </c>
      <c r="H123" s="33">
        <v>0.25</v>
      </c>
      <c r="I123" s="33">
        <v>0.94444444444444442</v>
      </c>
      <c r="J123" s="33">
        <v>0</v>
      </c>
      <c r="K123" s="33">
        <v>0</v>
      </c>
      <c r="L123" s="33">
        <v>1.2352222222222222</v>
      </c>
      <c r="M123" s="33">
        <v>3.2277777777777779</v>
      </c>
      <c r="N123" s="33">
        <v>0</v>
      </c>
      <c r="O123" s="33">
        <v>7.4050471577874075E-2</v>
      </c>
      <c r="P123" s="33">
        <v>10.175000000000001</v>
      </c>
      <c r="Q123" s="33">
        <v>0</v>
      </c>
      <c r="R123" s="33">
        <v>0.23343104766760134</v>
      </c>
      <c r="S123" s="33">
        <v>3.1766666666666672</v>
      </c>
      <c r="T123" s="33">
        <v>0</v>
      </c>
      <c r="U123" s="33">
        <v>0</v>
      </c>
      <c r="V123" s="33">
        <v>7.2877899566658189E-2</v>
      </c>
      <c r="W123" s="33">
        <v>1.8302222222222222</v>
      </c>
      <c r="X123" s="33">
        <v>1.4056666666666666</v>
      </c>
      <c r="Y123" s="33">
        <v>0</v>
      </c>
      <c r="Z123" s="33">
        <v>7.4236553657914858E-2</v>
      </c>
      <c r="AA123" s="33">
        <v>0</v>
      </c>
      <c r="AB123" s="33">
        <v>0</v>
      </c>
      <c r="AC123" s="33">
        <v>0</v>
      </c>
      <c r="AD123" s="33">
        <v>0</v>
      </c>
      <c r="AE123" s="33">
        <v>0</v>
      </c>
      <c r="AF123" s="33">
        <v>0</v>
      </c>
      <c r="AG123" s="33">
        <v>0</v>
      </c>
      <c r="AH123" t="s">
        <v>30</v>
      </c>
      <c r="AI123" s="34">
        <v>1</v>
      </c>
    </row>
    <row r="124" spans="1:35" x14ac:dyDescent="0.25">
      <c r="A124" t="s">
        <v>517</v>
      </c>
      <c r="B124" t="s">
        <v>224</v>
      </c>
      <c r="C124" t="s">
        <v>429</v>
      </c>
      <c r="D124" t="s">
        <v>506</v>
      </c>
      <c r="E124" s="33">
        <v>113.85555555555555</v>
      </c>
      <c r="F124" s="33">
        <v>0</v>
      </c>
      <c r="G124" s="33">
        <v>0.82222222222222219</v>
      </c>
      <c r="H124" s="33">
        <v>0.53333333333333333</v>
      </c>
      <c r="I124" s="33">
        <v>2.2777777777777777</v>
      </c>
      <c r="J124" s="33">
        <v>0</v>
      </c>
      <c r="K124" s="33">
        <v>6.5888888888888886</v>
      </c>
      <c r="L124" s="33">
        <v>6.541666666666667</v>
      </c>
      <c r="M124" s="33">
        <v>15.707777777777778</v>
      </c>
      <c r="N124" s="33">
        <v>0</v>
      </c>
      <c r="O124" s="33">
        <v>0.13796233043817704</v>
      </c>
      <c r="P124" s="33">
        <v>3.6194444444444445</v>
      </c>
      <c r="Q124" s="33">
        <v>16.81388888888889</v>
      </c>
      <c r="R124" s="33">
        <v>0.1794671611203279</v>
      </c>
      <c r="S124" s="33">
        <v>8.5138888888888893</v>
      </c>
      <c r="T124" s="33">
        <v>7.7888888888888888</v>
      </c>
      <c r="U124" s="33">
        <v>0</v>
      </c>
      <c r="V124" s="33">
        <v>0.14318825021957646</v>
      </c>
      <c r="W124" s="33">
        <v>21.172222222222221</v>
      </c>
      <c r="X124" s="33">
        <v>4.4916666666666663</v>
      </c>
      <c r="Y124" s="33">
        <v>5.333333333333333</v>
      </c>
      <c r="Z124" s="33">
        <v>0.27225041475553818</v>
      </c>
      <c r="AA124" s="33">
        <v>1.3666666666666667</v>
      </c>
      <c r="AB124" s="33">
        <v>0</v>
      </c>
      <c r="AC124" s="33">
        <v>0</v>
      </c>
      <c r="AD124" s="33">
        <v>0</v>
      </c>
      <c r="AE124" s="33">
        <v>0</v>
      </c>
      <c r="AF124" s="33">
        <v>0</v>
      </c>
      <c r="AG124" s="33">
        <v>0.61111111111111116</v>
      </c>
      <c r="AH124" t="s">
        <v>22</v>
      </c>
      <c r="AI124" s="34">
        <v>1</v>
      </c>
    </row>
    <row r="125" spans="1:35" x14ac:dyDescent="0.25">
      <c r="A125" t="s">
        <v>517</v>
      </c>
      <c r="B125" t="s">
        <v>213</v>
      </c>
      <c r="C125" t="s">
        <v>423</v>
      </c>
      <c r="D125" t="s">
        <v>505</v>
      </c>
      <c r="E125" s="33">
        <v>108.72222222222223</v>
      </c>
      <c r="F125" s="33">
        <v>5.6888888888888891</v>
      </c>
      <c r="G125" s="33">
        <v>0.32222222222222224</v>
      </c>
      <c r="H125" s="33">
        <v>0.80555555555555558</v>
      </c>
      <c r="I125" s="33">
        <v>2.0666666666666669</v>
      </c>
      <c r="J125" s="33">
        <v>0</v>
      </c>
      <c r="K125" s="33">
        <v>0</v>
      </c>
      <c r="L125" s="33">
        <v>4.4694444444444441</v>
      </c>
      <c r="M125" s="33">
        <v>4.8888888888888893</v>
      </c>
      <c r="N125" s="33">
        <v>4.9361111111111109</v>
      </c>
      <c r="O125" s="33">
        <v>9.0367910066428192E-2</v>
      </c>
      <c r="P125" s="33">
        <v>9.6194444444444436</v>
      </c>
      <c r="Q125" s="33">
        <v>0</v>
      </c>
      <c r="R125" s="33">
        <v>8.8477261113949907E-2</v>
      </c>
      <c r="S125" s="33">
        <v>11.472222222222221</v>
      </c>
      <c r="T125" s="33">
        <v>5.4388888888888891</v>
      </c>
      <c r="U125" s="33">
        <v>0</v>
      </c>
      <c r="V125" s="33">
        <v>0.15554420030659172</v>
      </c>
      <c r="W125" s="33">
        <v>13.438888888888888</v>
      </c>
      <c r="X125" s="33">
        <v>10.147222222222222</v>
      </c>
      <c r="Y125" s="33">
        <v>0</v>
      </c>
      <c r="Z125" s="33">
        <v>0.21693919264179864</v>
      </c>
      <c r="AA125" s="33">
        <v>0</v>
      </c>
      <c r="AB125" s="33">
        <v>0</v>
      </c>
      <c r="AC125" s="33">
        <v>0</v>
      </c>
      <c r="AD125" s="33">
        <v>0</v>
      </c>
      <c r="AE125" s="33">
        <v>0</v>
      </c>
      <c r="AF125" s="33">
        <v>0</v>
      </c>
      <c r="AG125" s="33">
        <v>0</v>
      </c>
      <c r="AH125" t="s">
        <v>11</v>
      </c>
      <c r="AI125" s="34">
        <v>1</v>
      </c>
    </row>
    <row r="126" spans="1:35" x14ac:dyDescent="0.25">
      <c r="A126" t="s">
        <v>517</v>
      </c>
      <c r="B126" t="s">
        <v>295</v>
      </c>
      <c r="C126" t="s">
        <v>440</v>
      </c>
      <c r="D126" t="s">
        <v>505</v>
      </c>
      <c r="E126" s="33">
        <v>62.855555555555554</v>
      </c>
      <c r="F126" s="33">
        <v>22.466666666666665</v>
      </c>
      <c r="G126" s="33">
        <v>0.52222222222222225</v>
      </c>
      <c r="H126" s="33">
        <v>0.30555555555555558</v>
      </c>
      <c r="I126" s="33">
        <v>0.73333333333333328</v>
      </c>
      <c r="J126" s="33">
        <v>0</v>
      </c>
      <c r="K126" s="33">
        <v>1.0333333333333334</v>
      </c>
      <c r="L126" s="33">
        <v>2.1930000000000001</v>
      </c>
      <c r="M126" s="33">
        <v>4.1244444444444408</v>
      </c>
      <c r="N126" s="33">
        <v>0</v>
      </c>
      <c r="O126" s="33">
        <v>6.5617818631783578E-2</v>
      </c>
      <c r="P126" s="33">
        <v>0</v>
      </c>
      <c r="Q126" s="33">
        <v>5.2972222222222225</v>
      </c>
      <c r="R126" s="33">
        <v>8.427611808379E-2</v>
      </c>
      <c r="S126" s="33">
        <v>7.363333333333336</v>
      </c>
      <c r="T126" s="33">
        <v>3.1914444444444445</v>
      </c>
      <c r="U126" s="33">
        <v>0</v>
      </c>
      <c r="V126" s="33">
        <v>0.16792115962524309</v>
      </c>
      <c r="W126" s="33">
        <v>5.0392222222222225</v>
      </c>
      <c r="X126" s="33">
        <v>0.47577777777777785</v>
      </c>
      <c r="Y126" s="33">
        <v>0</v>
      </c>
      <c r="Z126" s="33">
        <v>8.7740852041718234E-2</v>
      </c>
      <c r="AA126" s="33">
        <v>0.43333333333333335</v>
      </c>
      <c r="AB126" s="33">
        <v>9.8666666666666671</v>
      </c>
      <c r="AC126" s="33">
        <v>0</v>
      </c>
      <c r="AD126" s="33">
        <v>57.444444444444443</v>
      </c>
      <c r="AE126" s="33">
        <v>0</v>
      </c>
      <c r="AF126" s="33">
        <v>0</v>
      </c>
      <c r="AG126" s="33">
        <v>0</v>
      </c>
      <c r="AH126" t="s">
        <v>93</v>
      </c>
      <c r="AI126" s="34">
        <v>1</v>
      </c>
    </row>
    <row r="127" spans="1:35" x14ac:dyDescent="0.25">
      <c r="A127" t="s">
        <v>517</v>
      </c>
      <c r="B127" t="s">
        <v>205</v>
      </c>
      <c r="C127" t="s">
        <v>416</v>
      </c>
      <c r="D127" t="s">
        <v>505</v>
      </c>
      <c r="E127" s="33">
        <v>103.02222222222223</v>
      </c>
      <c r="F127" s="33">
        <v>2.6777777777777776</v>
      </c>
      <c r="G127" s="33">
        <v>0.68888888888888888</v>
      </c>
      <c r="H127" s="33">
        <v>0</v>
      </c>
      <c r="I127" s="33">
        <v>5.0999999999999996</v>
      </c>
      <c r="J127" s="33">
        <v>0</v>
      </c>
      <c r="K127" s="33">
        <v>4.3</v>
      </c>
      <c r="L127" s="33">
        <v>10.488888888888889</v>
      </c>
      <c r="M127" s="33">
        <v>37.091666666666669</v>
      </c>
      <c r="N127" s="33">
        <v>0</v>
      </c>
      <c r="O127" s="33">
        <v>0.3600355910267472</v>
      </c>
      <c r="P127" s="33">
        <v>4.25</v>
      </c>
      <c r="Q127" s="33">
        <v>12.775</v>
      </c>
      <c r="R127" s="33">
        <v>0.16525560828300256</v>
      </c>
      <c r="S127" s="33">
        <v>35.755555555555553</v>
      </c>
      <c r="T127" s="33">
        <v>28.238888888888887</v>
      </c>
      <c r="U127" s="33">
        <v>0</v>
      </c>
      <c r="V127" s="33">
        <v>0.62117126833477132</v>
      </c>
      <c r="W127" s="33">
        <v>36.702777777777776</v>
      </c>
      <c r="X127" s="33">
        <v>20.316666666666666</v>
      </c>
      <c r="Y127" s="33">
        <v>12.422222222222222</v>
      </c>
      <c r="Z127" s="33">
        <v>0.67404551337359786</v>
      </c>
      <c r="AA127" s="33">
        <v>1.8666666666666667</v>
      </c>
      <c r="AB127" s="33">
        <v>0</v>
      </c>
      <c r="AC127" s="33">
        <v>0</v>
      </c>
      <c r="AD127" s="33">
        <v>0</v>
      </c>
      <c r="AE127" s="33">
        <v>0</v>
      </c>
      <c r="AF127" s="33">
        <v>0</v>
      </c>
      <c r="AG127" s="33">
        <v>1.2555555555555555</v>
      </c>
      <c r="AH127" t="s">
        <v>3</v>
      </c>
      <c r="AI127" s="34">
        <v>1</v>
      </c>
    </row>
    <row r="128" spans="1:35" x14ac:dyDescent="0.25">
      <c r="A128" t="s">
        <v>517</v>
      </c>
      <c r="B128" t="s">
        <v>282</v>
      </c>
      <c r="C128" t="s">
        <v>467</v>
      </c>
      <c r="D128" t="s">
        <v>508</v>
      </c>
      <c r="E128" s="33">
        <v>75.544444444444451</v>
      </c>
      <c r="F128" s="33">
        <v>5.0333333333333332</v>
      </c>
      <c r="G128" s="33">
        <v>0</v>
      </c>
      <c r="H128" s="33">
        <v>0</v>
      </c>
      <c r="I128" s="33">
        <v>0</v>
      </c>
      <c r="J128" s="33">
        <v>0</v>
      </c>
      <c r="K128" s="33">
        <v>0</v>
      </c>
      <c r="L128" s="33">
        <v>1.8527777777777779</v>
      </c>
      <c r="M128" s="33">
        <v>5</v>
      </c>
      <c r="N128" s="33">
        <v>0</v>
      </c>
      <c r="O128" s="33">
        <v>6.6186203853507861E-2</v>
      </c>
      <c r="P128" s="33">
        <v>6.3194444444444446</v>
      </c>
      <c r="Q128" s="33">
        <v>0</v>
      </c>
      <c r="R128" s="33">
        <v>8.3652007648183549E-2</v>
      </c>
      <c r="S128" s="33">
        <v>10.872111111111112</v>
      </c>
      <c r="T128" s="33">
        <v>5.4324444444444442</v>
      </c>
      <c r="U128" s="33">
        <v>0</v>
      </c>
      <c r="V128" s="33">
        <v>0.21582732754816883</v>
      </c>
      <c r="W128" s="33">
        <v>5.1848888888888895</v>
      </c>
      <c r="X128" s="33">
        <v>9.2111111111111121</v>
      </c>
      <c r="Y128" s="33">
        <v>0</v>
      </c>
      <c r="Z128" s="33">
        <v>0.19056331813501984</v>
      </c>
      <c r="AA128" s="33">
        <v>0</v>
      </c>
      <c r="AB128" s="33">
        <v>0</v>
      </c>
      <c r="AC128" s="33">
        <v>0</v>
      </c>
      <c r="AD128" s="33">
        <v>0</v>
      </c>
      <c r="AE128" s="33">
        <v>0</v>
      </c>
      <c r="AF128" s="33">
        <v>0</v>
      </c>
      <c r="AG128" s="33">
        <v>0</v>
      </c>
      <c r="AH128" t="s">
        <v>80</v>
      </c>
      <c r="AI128" s="34">
        <v>1</v>
      </c>
    </row>
    <row r="129" spans="1:35" x14ac:dyDescent="0.25">
      <c r="A129" t="s">
        <v>517</v>
      </c>
      <c r="B129" t="s">
        <v>228</v>
      </c>
      <c r="C129" t="s">
        <v>433</v>
      </c>
      <c r="D129" t="s">
        <v>503</v>
      </c>
      <c r="E129" s="33">
        <v>176.3111111111111</v>
      </c>
      <c r="F129" s="33">
        <v>4.8</v>
      </c>
      <c r="G129" s="33">
        <v>0</v>
      </c>
      <c r="H129" s="33">
        <v>0.2974444444444444</v>
      </c>
      <c r="I129" s="33">
        <v>11.377777777777778</v>
      </c>
      <c r="J129" s="33">
        <v>0</v>
      </c>
      <c r="K129" s="33">
        <v>0</v>
      </c>
      <c r="L129" s="33">
        <v>5.5171111111111122</v>
      </c>
      <c r="M129" s="33">
        <v>17.177777777777777</v>
      </c>
      <c r="N129" s="33">
        <v>0</v>
      </c>
      <c r="O129" s="33">
        <v>9.7428787496849009E-2</v>
      </c>
      <c r="P129" s="33">
        <v>0</v>
      </c>
      <c r="Q129" s="33">
        <v>7.0305555555555559</v>
      </c>
      <c r="R129" s="33">
        <v>3.9875850768842959E-2</v>
      </c>
      <c r="S129" s="33">
        <v>14.729555555555557</v>
      </c>
      <c r="T129" s="33">
        <v>8.8351111111111127</v>
      </c>
      <c r="U129" s="33">
        <v>0</v>
      </c>
      <c r="V129" s="33">
        <v>0.13365389463070332</v>
      </c>
      <c r="W129" s="33">
        <v>9.4709999999999983</v>
      </c>
      <c r="X129" s="33">
        <v>12.957222222222223</v>
      </c>
      <c r="Y129" s="33">
        <v>0</v>
      </c>
      <c r="Z129" s="33">
        <v>0.12720821779682379</v>
      </c>
      <c r="AA129" s="33">
        <v>0</v>
      </c>
      <c r="AB129" s="33">
        <v>15.411111111111111</v>
      </c>
      <c r="AC129" s="33">
        <v>0</v>
      </c>
      <c r="AD129" s="33">
        <v>0</v>
      </c>
      <c r="AE129" s="33">
        <v>5.4333333333333336</v>
      </c>
      <c r="AF129" s="33">
        <v>0</v>
      </c>
      <c r="AG129" s="33">
        <v>0</v>
      </c>
      <c r="AH129" t="s">
        <v>26</v>
      </c>
      <c r="AI129" s="34">
        <v>1</v>
      </c>
    </row>
    <row r="130" spans="1:35" x14ac:dyDescent="0.25">
      <c r="A130" t="s">
        <v>517</v>
      </c>
      <c r="B130" t="s">
        <v>234</v>
      </c>
      <c r="C130" t="s">
        <v>432</v>
      </c>
      <c r="D130" t="s">
        <v>508</v>
      </c>
      <c r="E130" s="33">
        <v>86.222222222222229</v>
      </c>
      <c r="F130" s="33">
        <v>5.6888888888888891</v>
      </c>
      <c r="G130" s="33">
        <v>0</v>
      </c>
      <c r="H130" s="33">
        <v>0</v>
      </c>
      <c r="I130" s="33">
        <v>1.3888888888888888</v>
      </c>
      <c r="J130" s="33">
        <v>0</v>
      </c>
      <c r="K130" s="33">
        <v>2.3888888888888888</v>
      </c>
      <c r="L130" s="33">
        <v>0</v>
      </c>
      <c r="M130" s="33">
        <v>6.95</v>
      </c>
      <c r="N130" s="33">
        <v>0</v>
      </c>
      <c r="O130" s="33">
        <v>8.0605670103092775E-2</v>
      </c>
      <c r="P130" s="33">
        <v>0</v>
      </c>
      <c r="Q130" s="33">
        <v>13.611111111111111</v>
      </c>
      <c r="R130" s="33">
        <v>0.15786082474226804</v>
      </c>
      <c r="S130" s="33">
        <v>3.1470000000000002</v>
      </c>
      <c r="T130" s="33">
        <v>0.41866666666666669</v>
      </c>
      <c r="U130" s="33">
        <v>0</v>
      </c>
      <c r="V130" s="33">
        <v>4.135438144329897E-2</v>
      </c>
      <c r="W130" s="33">
        <v>2.8173333333333335</v>
      </c>
      <c r="X130" s="33">
        <v>3.2647777777777782</v>
      </c>
      <c r="Y130" s="33">
        <v>0</v>
      </c>
      <c r="Z130" s="33">
        <v>7.0539948453608253E-2</v>
      </c>
      <c r="AA130" s="33">
        <v>0</v>
      </c>
      <c r="AB130" s="33">
        <v>5.177777777777778</v>
      </c>
      <c r="AC130" s="33">
        <v>0</v>
      </c>
      <c r="AD130" s="33">
        <v>0</v>
      </c>
      <c r="AE130" s="33">
        <v>0</v>
      </c>
      <c r="AF130" s="33">
        <v>0</v>
      </c>
      <c r="AG130" s="33">
        <v>0</v>
      </c>
      <c r="AH130" t="s">
        <v>32</v>
      </c>
      <c r="AI130" s="34">
        <v>1</v>
      </c>
    </row>
    <row r="131" spans="1:35" x14ac:dyDescent="0.25">
      <c r="A131" t="s">
        <v>517</v>
      </c>
      <c r="B131" t="s">
        <v>289</v>
      </c>
      <c r="C131" t="s">
        <v>470</v>
      </c>
      <c r="D131" t="s">
        <v>504</v>
      </c>
      <c r="E131" s="33">
        <v>122.23333333333333</v>
      </c>
      <c r="F131" s="33">
        <v>4</v>
      </c>
      <c r="G131" s="33">
        <v>0.46666666666666667</v>
      </c>
      <c r="H131" s="33">
        <v>0</v>
      </c>
      <c r="I131" s="33">
        <v>0</v>
      </c>
      <c r="J131" s="33">
        <v>0</v>
      </c>
      <c r="K131" s="33">
        <v>6.0555555555555554</v>
      </c>
      <c r="L131" s="33">
        <v>5.5284444444444443</v>
      </c>
      <c r="M131" s="33">
        <v>9.6</v>
      </c>
      <c r="N131" s="33">
        <v>3.7333333333333334</v>
      </c>
      <c r="O131" s="33">
        <v>0.10908099263703298</v>
      </c>
      <c r="P131" s="33">
        <v>4.3555555555555552</v>
      </c>
      <c r="Q131" s="33">
        <v>10.105555555555556</v>
      </c>
      <c r="R131" s="33">
        <v>0.11830742659758205</v>
      </c>
      <c r="S131" s="33">
        <v>11.209888888888887</v>
      </c>
      <c r="T131" s="33">
        <v>5.7818888888888891</v>
      </c>
      <c r="U131" s="33">
        <v>0</v>
      </c>
      <c r="V131" s="33">
        <v>0.1390109990000909</v>
      </c>
      <c r="W131" s="33">
        <v>5.8461111111111119</v>
      </c>
      <c r="X131" s="33">
        <v>4.7555555555555564</v>
      </c>
      <c r="Y131" s="33">
        <v>0</v>
      </c>
      <c r="Z131" s="33">
        <v>8.6733024270520875E-2</v>
      </c>
      <c r="AA131" s="33">
        <v>0</v>
      </c>
      <c r="AB131" s="33">
        <v>0</v>
      </c>
      <c r="AC131" s="33">
        <v>0</v>
      </c>
      <c r="AD131" s="33">
        <v>0</v>
      </c>
      <c r="AE131" s="33">
        <v>0</v>
      </c>
      <c r="AF131" s="33">
        <v>0</v>
      </c>
      <c r="AG131" s="33">
        <v>0</v>
      </c>
      <c r="AH131" t="s">
        <v>87</v>
      </c>
      <c r="AI131" s="34">
        <v>1</v>
      </c>
    </row>
    <row r="132" spans="1:35" x14ac:dyDescent="0.25">
      <c r="A132" t="s">
        <v>517</v>
      </c>
      <c r="B132" t="s">
        <v>341</v>
      </c>
      <c r="C132" t="s">
        <v>483</v>
      </c>
      <c r="D132" t="s">
        <v>503</v>
      </c>
      <c r="E132" s="33">
        <v>121.12222222222222</v>
      </c>
      <c r="F132" s="33">
        <v>6.6</v>
      </c>
      <c r="G132" s="33">
        <v>0.85555555555555551</v>
      </c>
      <c r="H132" s="33">
        <v>0</v>
      </c>
      <c r="I132" s="33">
        <v>5.4666666666666668</v>
      </c>
      <c r="J132" s="33">
        <v>0</v>
      </c>
      <c r="K132" s="33">
        <v>2.1666666666666665</v>
      </c>
      <c r="L132" s="33">
        <v>8.8166666666666664</v>
      </c>
      <c r="M132" s="33">
        <v>20.983333333333334</v>
      </c>
      <c r="N132" s="33">
        <v>0</v>
      </c>
      <c r="O132" s="33">
        <v>0.17324098706540686</v>
      </c>
      <c r="P132" s="33">
        <v>4.958333333333333</v>
      </c>
      <c r="Q132" s="33">
        <v>16.455555555555556</v>
      </c>
      <c r="R132" s="33">
        <v>0.17679570681588844</v>
      </c>
      <c r="S132" s="33">
        <v>15.633333333333333</v>
      </c>
      <c r="T132" s="33">
        <v>8.9722222222222214</v>
      </c>
      <c r="U132" s="33">
        <v>0</v>
      </c>
      <c r="V132" s="33">
        <v>0.20314650032107145</v>
      </c>
      <c r="W132" s="33">
        <v>13.702777777777778</v>
      </c>
      <c r="X132" s="33">
        <v>18.038888888888888</v>
      </c>
      <c r="Y132" s="33">
        <v>5.0111111111111111</v>
      </c>
      <c r="Z132" s="33">
        <v>0.30343546463627191</v>
      </c>
      <c r="AA132" s="33">
        <v>0</v>
      </c>
      <c r="AB132" s="33">
        <v>0</v>
      </c>
      <c r="AC132" s="33">
        <v>0</v>
      </c>
      <c r="AD132" s="33">
        <v>0</v>
      </c>
      <c r="AE132" s="33">
        <v>0</v>
      </c>
      <c r="AF132" s="33">
        <v>0</v>
      </c>
      <c r="AG132" s="33">
        <v>0</v>
      </c>
      <c r="AH132" t="s">
        <v>139</v>
      </c>
      <c r="AI132" s="34">
        <v>1</v>
      </c>
    </row>
    <row r="133" spans="1:35" x14ac:dyDescent="0.25">
      <c r="A133" t="s">
        <v>517</v>
      </c>
      <c r="B133" t="s">
        <v>262</v>
      </c>
      <c r="C133" t="s">
        <v>457</v>
      </c>
      <c r="D133" t="s">
        <v>509</v>
      </c>
      <c r="E133" s="33">
        <v>63.12222222222222</v>
      </c>
      <c r="F133" s="33">
        <v>4.177777777777778</v>
      </c>
      <c r="G133" s="33">
        <v>0.98888888888888893</v>
      </c>
      <c r="H133" s="33">
        <v>0.34422222222222221</v>
      </c>
      <c r="I133" s="33">
        <v>1.8111111111111111</v>
      </c>
      <c r="J133" s="33">
        <v>0</v>
      </c>
      <c r="K133" s="33">
        <v>0</v>
      </c>
      <c r="L133" s="33">
        <v>0.65</v>
      </c>
      <c r="M133" s="33">
        <v>0.53333333333333333</v>
      </c>
      <c r="N133" s="33">
        <v>0</v>
      </c>
      <c r="O133" s="33">
        <v>8.4492166872029567E-3</v>
      </c>
      <c r="P133" s="33">
        <v>0</v>
      </c>
      <c r="Q133" s="33">
        <v>15.866777777777786</v>
      </c>
      <c r="R133" s="33">
        <v>0.25136595669776463</v>
      </c>
      <c r="S133" s="33">
        <v>2.3688888888888902</v>
      </c>
      <c r="T133" s="33">
        <v>5.3906666666666654</v>
      </c>
      <c r="U133" s="33">
        <v>0</v>
      </c>
      <c r="V133" s="33">
        <v>0.12292906178489704</v>
      </c>
      <c r="W133" s="33">
        <v>4.220666666666669</v>
      </c>
      <c r="X133" s="33">
        <v>7.4623333333333326</v>
      </c>
      <c r="Y133" s="33">
        <v>0</v>
      </c>
      <c r="Z133" s="33">
        <v>0.1850853722936103</v>
      </c>
      <c r="AA133" s="33">
        <v>0</v>
      </c>
      <c r="AB133" s="33">
        <v>4.8111111111111109</v>
      </c>
      <c r="AC133" s="33">
        <v>0</v>
      </c>
      <c r="AD133" s="33">
        <v>0</v>
      </c>
      <c r="AE133" s="33">
        <v>0</v>
      </c>
      <c r="AF133" s="33">
        <v>0</v>
      </c>
      <c r="AG133" s="33">
        <v>0</v>
      </c>
      <c r="AH133" t="s">
        <v>60</v>
      </c>
      <c r="AI133" s="34">
        <v>1</v>
      </c>
    </row>
    <row r="134" spans="1:35" x14ac:dyDescent="0.25">
      <c r="A134" t="s">
        <v>517</v>
      </c>
      <c r="B134" t="s">
        <v>382</v>
      </c>
      <c r="C134" t="s">
        <v>408</v>
      </c>
      <c r="D134" t="s">
        <v>503</v>
      </c>
      <c r="E134" s="33">
        <v>131.03333333333333</v>
      </c>
      <c r="F134" s="33">
        <v>2.8</v>
      </c>
      <c r="G134" s="33">
        <v>0</v>
      </c>
      <c r="H134" s="33">
        <v>0</v>
      </c>
      <c r="I134" s="33">
        <v>0</v>
      </c>
      <c r="J134" s="33">
        <v>0</v>
      </c>
      <c r="K134" s="33">
        <v>0</v>
      </c>
      <c r="L134" s="33">
        <v>4.4111111111111114</v>
      </c>
      <c r="M134" s="33">
        <v>10.036111111111111</v>
      </c>
      <c r="N134" s="33">
        <v>0</v>
      </c>
      <c r="O134" s="33">
        <v>7.6592046129059621E-2</v>
      </c>
      <c r="P134" s="33">
        <v>3.0750000000000002</v>
      </c>
      <c r="Q134" s="33">
        <v>20.077777777777779</v>
      </c>
      <c r="R134" s="33">
        <v>0.1766938014076147</v>
      </c>
      <c r="S134" s="33">
        <v>14.080555555555556</v>
      </c>
      <c r="T134" s="33">
        <v>2.1833333333333331</v>
      </c>
      <c r="U134" s="33">
        <v>0</v>
      </c>
      <c r="V134" s="33">
        <v>0.12412024082082591</v>
      </c>
      <c r="W134" s="33">
        <v>20.088888888888889</v>
      </c>
      <c r="X134" s="33">
        <v>4.3055555555555554</v>
      </c>
      <c r="Y134" s="33">
        <v>11.488888888888889</v>
      </c>
      <c r="Z134" s="33">
        <v>0.27384889341134572</v>
      </c>
      <c r="AA134" s="33">
        <v>0</v>
      </c>
      <c r="AB134" s="33">
        <v>0</v>
      </c>
      <c r="AC134" s="33">
        <v>0</v>
      </c>
      <c r="AD134" s="33">
        <v>0</v>
      </c>
      <c r="AE134" s="33">
        <v>0</v>
      </c>
      <c r="AF134" s="33">
        <v>0</v>
      </c>
      <c r="AG134" s="33">
        <v>0</v>
      </c>
      <c r="AH134" t="s">
        <v>180</v>
      </c>
      <c r="AI134" s="34">
        <v>1</v>
      </c>
    </row>
    <row r="135" spans="1:35" x14ac:dyDescent="0.25">
      <c r="A135" t="s">
        <v>517</v>
      </c>
      <c r="B135" t="s">
        <v>217</v>
      </c>
      <c r="C135" t="s">
        <v>426</v>
      </c>
      <c r="D135" t="s">
        <v>508</v>
      </c>
      <c r="E135" s="33">
        <v>88.86666666666666</v>
      </c>
      <c r="F135" s="33">
        <v>11.2</v>
      </c>
      <c r="G135" s="33">
        <v>0.2</v>
      </c>
      <c r="H135" s="33">
        <v>0</v>
      </c>
      <c r="I135" s="33">
        <v>5.5555555555555554</v>
      </c>
      <c r="J135" s="33">
        <v>0</v>
      </c>
      <c r="K135" s="33">
        <v>5.0555555555555554</v>
      </c>
      <c r="L135" s="33">
        <v>0</v>
      </c>
      <c r="M135" s="33">
        <v>6.9972222222222218</v>
      </c>
      <c r="N135" s="33">
        <v>0</v>
      </c>
      <c r="O135" s="33">
        <v>7.8738434608652166E-2</v>
      </c>
      <c r="P135" s="33">
        <v>4.8055555555555554</v>
      </c>
      <c r="Q135" s="33">
        <v>11.719444444444445</v>
      </c>
      <c r="R135" s="33">
        <v>0.18595273818454613</v>
      </c>
      <c r="S135" s="33">
        <v>4.2185555555555556</v>
      </c>
      <c r="T135" s="33">
        <v>6.4145555555555553</v>
      </c>
      <c r="U135" s="33">
        <v>0</v>
      </c>
      <c r="V135" s="33">
        <v>0.11965241310327583</v>
      </c>
      <c r="W135" s="33">
        <v>3.3641111111111104</v>
      </c>
      <c r="X135" s="33">
        <v>4.1293333333333342</v>
      </c>
      <c r="Y135" s="33">
        <v>0</v>
      </c>
      <c r="Z135" s="33">
        <v>8.4322330582645669E-2</v>
      </c>
      <c r="AA135" s="33">
        <v>0</v>
      </c>
      <c r="AB135" s="33">
        <v>0</v>
      </c>
      <c r="AC135" s="33">
        <v>0</v>
      </c>
      <c r="AD135" s="33">
        <v>0</v>
      </c>
      <c r="AE135" s="33">
        <v>0</v>
      </c>
      <c r="AF135" s="33">
        <v>0</v>
      </c>
      <c r="AG135" s="33">
        <v>0</v>
      </c>
      <c r="AH135" t="s">
        <v>15</v>
      </c>
      <c r="AI135" s="34">
        <v>1</v>
      </c>
    </row>
    <row r="136" spans="1:35" x14ac:dyDescent="0.25">
      <c r="A136" t="s">
        <v>517</v>
      </c>
      <c r="B136" t="s">
        <v>342</v>
      </c>
      <c r="C136" t="s">
        <v>412</v>
      </c>
      <c r="D136" t="s">
        <v>503</v>
      </c>
      <c r="E136" s="33">
        <v>39.222222222222221</v>
      </c>
      <c r="F136" s="33">
        <v>4.4444444444444446</v>
      </c>
      <c r="G136" s="33">
        <v>0.37777777777777777</v>
      </c>
      <c r="H136" s="33">
        <v>0.28888888888888886</v>
      </c>
      <c r="I136" s="33">
        <v>0.43333333333333335</v>
      </c>
      <c r="J136" s="33">
        <v>0</v>
      </c>
      <c r="K136" s="33">
        <v>0</v>
      </c>
      <c r="L136" s="33">
        <v>1.4213333333333333</v>
      </c>
      <c r="M136" s="33">
        <v>9.5250000000000004</v>
      </c>
      <c r="N136" s="33">
        <v>0</v>
      </c>
      <c r="O136" s="33">
        <v>0.24284702549575071</v>
      </c>
      <c r="P136" s="33">
        <v>0</v>
      </c>
      <c r="Q136" s="33">
        <v>0</v>
      </c>
      <c r="R136" s="33">
        <v>0</v>
      </c>
      <c r="S136" s="33">
        <v>5.3575555555555558</v>
      </c>
      <c r="T136" s="33">
        <v>1.4845555555555554</v>
      </c>
      <c r="U136" s="33">
        <v>0</v>
      </c>
      <c r="V136" s="33">
        <v>0.17444475920679889</v>
      </c>
      <c r="W136" s="33">
        <v>4.29788888888889</v>
      </c>
      <c r="X136" s="33">
        <v>0.10444444444444445</v>
      </c>
      <c r="Y136" s="33">
        <v>0</v>
      </c>
      <c r="Z136" s="33">
        <v>0.11224079320113318</v>
      </c>
      <c r="AA136" s="33">
        <v>0</v>
      </c>
      <c r="AB136" s="33">
        <v>11.155555555555555</v>
      </c>
      <c r="AC136" s="33">
        <v>0</v>
      </c>
      <c r="AD136" s="33">
        <v>0</v>
      </c>
      <c r="AE136" s="33">
        <v>0</v>
      </c>
      <c r="AF136" s="33">
        <v>0</v>
      </c>
      <c r="AG136" s="33">
        <v>1.4555555555555555</v>
      </c>
      <c r="AH136" t="s">
        <v>140</v>
      </c>
      <c r="AI136" s="34">
        <v>1</v>
      </c>
    </row>
    <row r="137" spans="1:35" x14ac:dyDescent="0.25">
      <c r="A137" t="s">
        <v>517</v>
      </c>
      <c r="B137" t="s">
        <v>395</v>
      </c>
      <c r="C137" t="s">
        <v>411</v>
      </c>
      <c r="D137" t="s">
        <v>505</v>
      </c>
      <c r="E137" s="33">
        <v>48.166666666666664</v>
      </c>
      <c r="F137" s="33">
        <v>5.6</v>
      </c>
      <c r="G137" s="33">
        <v>0</v>
      </c>
      <c r="H137" s="33">
        <v>0</v>
      </c>
      <c r="I137" s="33">
        <v>0</v>
      </c>
      <c r="J137" s="33">
        <v>0</v>
      </c>
      <c r="K137" s="33">
        <v>0</v>
      </c>
      <c r="L137" s="33">
        <v>1.5611111111111111</v>
      </c>
      <c r="M137" s="33">
        <v>4.0666666666666664</v>
      </c>
      <c r="N137" s="33">
        <v>0</v>
      </c>
      <c r="O137" s="33">
        <v>8.442906574394464E-2</v>
      </c>
      <c r="P137" s="33">
        <v>0</v>
      </c>
      <c r="Q137" s="33">
        <v>0.27555555555555555</v>
      </c>
      <c r="R137" s="33">
        <v>5.7208765859284895E-3</v>
      </c>
      <c r="S137" s="33">
        <v>6.177777777777778</v>
      </c>
      <c r="T137" s="33">
        <v>5.6749999999999998</v>
      </c>
      <c r="U137" s="33">
        <v>0</v>
      </c>
      <c r="V137" s="33">
        <v>0.24607843137254903</v>
      </c>
      <c r="W137" s="33">
        <v>7.625</v>
      </c>
      <c r="X137" s="33">
        <v>0.83611111111111114</v>
      </c>
      <c r="Y137" s="33">
        <v>0</v>
      </c>
      <c r="Z137" s="33">
        <v>0.1756632064590542</v>
      </c>
      <c r="AA137" s="33">
        <v>0</v>
      </c>
      <c r="AB137" s="33">
        <v>4.8888888888888893</v>
      </c>
      <c r="AC137" s="33">
        <v>0</v>
      </c>
      <c r="AD137" s="33">
        <v>0.34166666666666667</v>
      </c>
      <c r="AE137" s="33">
        <v>0</v>
      </c>
      <c r="AF137" s="33">
        <v>0</v>
      </c>
      <c r="AG137" s="33">
        <v>0</v>
      </c>
      <c r="AH137" t="s">
        <v>193</v>
      </c>
      <c r="AI137" s="34">
        <v>1</v>
      </c>
    </row>
    <row r="138" spans="1:35" x14ac:dyDescent="0.25">
      <c r="A138" t="s">
        <v>517</v>
      </c>
      <c r="B138" t="s">
        <v>270</v>
      </c>
      <c r="C138" t="s">
        <v>407</v>
      </c>
      <c r="D138" t="s">
        <v>504</v>
      </c>
      <c r="E138" s="33">
        <v>116.9</v>
      </c>
      <c r="F138" s="33">
        <v>5.7222222222222223</v>
      </c>
      <c r="G138" s="33">
        <v>0.81111111111111112</v>
      </c>
      <c r="H138" s="33">
        <v>0.52500000000000002</v>
      </c>
      <c r="I138" s="33">
        <v>0</v>
      </c>
      <c r="J138" s="33">
        <v>0</v>
      </c>
      <c r="K138" s="33">
        <v>0</v>
      </c>
      <c r="L138" s="33">
        <v>0.68666666666666665</v>
      </c>
      <c r="M138" s="33">
        <v>10.938888888888888</v>
      </c>
      <c r="N138" s="33">
        <v>0</v>
      </c>
      <c r="O138" s="33">
        <v>9.357475525140195E-2</v>
      </c>
      <c r="P138" s="33">
        <v>5.3666666666666663</v>
      </c>
      <c r="Q138" s="33">
        <v>11.824999999999999</v>
      </c>
      <c r="R138" s="33">
        <v>0.14706301682349585</v>
      </c>
      <c r="S138" s="33">
        <v>8.7333333333333332E-2</v>
      </c>
      <c r="T138" s="33">
        <v>3.1645555555555558</v>
      </c>
      <c r="U138" s="33">
        <v>0</v>
      </c>
      <c r="V138" s="33">
        <v>2.7817697937458419E-2</v>
      </c>
      <c r="W138" s="33">
        <v>1.7398888888888888</v>
      </c>
      <c r="X138" s="33">
        <v>2.1856666666666666</v>
      </c>
      <c r="Y138" s="33">
        <v>0</v>
      </c>
      <c r="Z138" s="33">
        <v>3.3580458131356329E-2</v>
      </c>
      <c r="AA138" s="33">
        <v>0</v>
      </c>
      <c r="AB138" s="33">
        <v>0</v>
      </c>
      <c r="AC138" s="33">
        <v>0</v>
      </c>
      <c r="AD138" s="33">
        <v>0</v>
      </c>
      <c r="AE138" s="33">
        <v>0</v>
      </c>
      <c r="AF138" s="33">
        <v>0</v>
      </c>
      <c r="AG138" s="33">
        <v>0</v>
      </c>
      <c r="AH138" t="s">
        <v>68</v>
      </c>
      <c r="AI138" s="34">
        <v>1</v>
      </c>
    </row>
    <row r="139" spans="1:35" x14ac:dyDescent="0.25">
      <c r="A139" t="s">
        <v>517</v>
      </c>
      <c r="B139" t="s">
        <v>241</v>
      </c>
      <c r="C139" t="s">
        <v>441</v>
      </c>
      <c r="D139" t="s">
        <v>504</v>
      </c>
      <c r="E139" s="33">
        <v>115.21111111111111</v>
      </c>
      <c r="F139" s="33">
        <v>5.4222222222222225</v>
      </c>
      <c r="G139" s="33">
        <v>0.57777777777777772</v>
      </c>
      <c r="H139" s="33">
        <v>0.96666666666666667</v>
      </c>
      <c r="I139" s="33">
        <v>1.6222222222222222</v>
      </c>
      <c r="J139" s="33">
        <v>0</v>
      </c>
      <c r="K139" s="33">
        <v>2.2222222222222223</v>
      </c>
      <c r="L139" s="33">
        <v>2.9890000000000003</v>
      </c>
      <c r="M139" s="33">
        <v>5.0222222222222221</v>
      </c>
      <c r="N139" s="33">
        <v>3.2666666666666666</v>
      </c>
      <c r="O139" s="33">
        <v>7.194522133281897E-2</v>
      </c>
      <c r="P139" s="33">
        <v>5.25</v>
      </c>
      <c r="Q139" s="33">
        <v>9.5194444444444439</v>
      </c>
      <c r="R139" s="33">
        <v>0.12819461857459735</v>
      </c>
      <c r="S139" s="33">
        <v>7.2118888888888897</v>
      </c>
      <c r="T139" s="33">
        <v>5.3814444444444449</v>
      </c>
      <c r="U139" s="33">
        <v>0</v>
      </c>
      <c r="V139" s="33">
        <v>0.10930658694184589</v>
      </c>
      <c r="W139" s="33">
        <v>10.295777777777779</v>
      </c>
      <c r="X139" s="33">
        <v>9.0537777777777766</v>
      </c>
      <c r="Y139" s="33">
        <v>0.37777777777777777</v>
      </c>
      <c r="Z139" s="33">
        <v>0.17122769794579995</v>
      </c>
      <c r="AA139" s="33">
        <v>1.2444444444444445</v>
      </c>
      <c r="AB139" s="33">
        <v>0</v>
      </c>
      <c r="AC139" s="33">
        <v>0</v>
      </c>
      <c r="AD139" s="33">
        <v>0</v>
      </c>
      <c r="AE139" s="33">
        <v>0</v>
      </c>
      <c r="AF139" s="33">
        <v>0</v>
      </c>
      <c r="AG139" s="33">
        <v>0.8666666666666667</v>
      </c>
      <c r="AH139" t="s">
        <v>39</v>
      </c>
      <c r="AI139" s="34">
        <v>1</v>
      </c>
    </row>
    <row r="140" spans="1:35" x14ac:dyDescent="0.25">
      <c r="A140" t="s">
        <v>517</v>
      </c>
      <c r="B140" t="s">
        <v>330</v>
      </c>
      <c r="C140" t="s">
        <v>467</v>
      </c>
      <c r="D140" t="s">
        <v>508</v>
      </c>
      <c r="E140" s="33">
        <v>85.188888888888883</v>
      </c>
      <c r="F140" s="33">
        <v>5.5111111111111111</v>
      </c>
      <c r="G140" s="33">
        <v>0.28888888888888886</v>
      </c>
      <c r="H140" s="33">
        <v>0.47055555555555556</v>
      </c>
      <c r="I140" s="33">
        <v>2.2777777777777777</v>
      </c>
      <c r="J140" s="33">
        <v>0</v>
      </c>
      <c r="K140" s="33">
        <v>0</v>
      </c>
      <c r="L140" s="33">
        <v>2.8981111111111115</v>
      </c>
      <c r="M140" s="33">
        <v>11.111111111111111</v>
      </c>
      <c r="N140" s="33">
        <v>0</v>
      </c>
      <c r="O140" s="33">
        <v>0.1304291117777488</v>
      </c>
      <c r="P140" s="33">
        <v>0</v>
      </c>
      <c r="Q140" s="33">
        <v>0</v>
      </c>
      <c r="R140" s="33">
        <v>0</v>
      </c>
      <c r="S140" s="33">
        <v>10.108444444444444</v>
      </c>
      <c r="T140" s="33">
        <v>10.741777777777774</v>
      </c>
      <c r="U140" s="33">
        <v>0</v>
      </c>
      <c r="V140" s="33">
        <v>0.24475283683318114</v>
      </c>
      <c r="W140" s="33">
        <v>17.725777777777783</v>
      </c>
      <c r="X140" s="33">
        <v>7.5457777777777775</v>
      </c>
      <c r="Y140" s="33">
        <v>0</v>
      </c>
      <c r="Z140" s="33">
        <v>0.296653188991783</v>
      </c>
      <c r="AA140" s="33">
        <v>0</v>
      </c>
      <c r="AB140" s="33">
        <v>0</v>
      </c>
      <c r="AC140" s="33">
        <v>0</v>
      </c>
      <c r="AD140" s="33">
        <v>0</v>
      </c>
      <c r="AE140" s="33">
        <v>0</v>
      </c>
      <c r="AF140" s="33">
        <v>0</v>
      </c>
      <c r="AG140" s="33">
        <v>0</v>
      </c>
      <c r="AH140" t="s">
        <v>128</v>
      </c>
      <c r="AI140" s="34">
        <v>1</v>
      </c>
    </row>
    <row r="141" spans="1:35" x14ac:dyDescent="0.25">
      <c r="A141" t="s">
        <v>517</v>
      </c>
      <c r="B141" t="s">
        <v>267</v>
      </c>
      <c r="C141" t="s">
        <v>460</v>
      </c>
      <c r="D141" t="s">
        <v>507</v>
      </c>
      <c r="E141" s="33">
        <v>52.611111111111114</v>
      </c>
      <c r="F141" s="33">
        <v>4.9777777777777779</v>
      </c>
      <c r="G141" s="33">
        <v>0.18888888888888888</v>
      </c>
      <c r="H141" s="33">
        <v>0</v>
      </c>
      <c r="I141" s="33">
        <v>1.2777777777777777</v>
      </c>
      <c r="J141" s="33">
        <v>0</v>
      </c>
      <c r="K141" s="33">
        <v>0</v>
      </c>
      <c r="L141" s="33">
        <v>1.1187777777777779</v>
      </c>
      <c r="M141" s="33">
        <v>4.8250000000000002</v>
      </c>
      <c r="N141" s="33">
        <v>0</v>
      </c>
      <c r="O141" s="33">
        <v>9.1710665258711715E-2</v>
      </c>
      <c r="P141" s="33">
        <v>0</v>
      </c>
      <c r="Q141" s="33">
        <v>0</v>
      </c>
      <c r="R141" s="33">
        <v>0</v>
      </c>
      <c r="S141" s="33">
        <v>5.1544444444444446</v>
      </c>
      <c r="T141" s="33">
        <v>4.0185555555555554</v>
      </c>
      <c r="U141" s="33">
        <v>0</v>
      </c>
      <c r="V141" s="33">
        <v>0.1743548046462513</v>
      </c>
      <c r="W141" s="33">
        <v>3.0501111111111117</v>
      </c>
      <c r="X141" s="33">
        <v>3.6331111111111114</v>
      </c>
      <c r="Y141" s="33">
        <v>0</v>
      </c>
      <c r="Z141" s="33">
        <v>0.12703062302006338</v>
      </c>
      <c r="AA141" s="33">
        <v>0</v>
      </c>
      <c r="AB141" s="33">
        <v>5.4333333333333336</v>
      </c>
      <c r="AC141" s="33">
        <v>0</v>
      </c>
      <c r="AD141" s="33">
        <v>0</v>
      </c>
      <c r="AE141" s="33">
        <v>0</v>
      </c>
      <c r="AF141" s="33">
        <v>0</v>
      </c>
      <c r="AG141" s="33">
        <v>0</v>
      </c>
      <c r="AH141" t="s">
        <v>65</v>
      </c>
      <c r="AI141" s="34">
        <v>1</v>
      </c>
    </row>
    <row r="142" spans="1:35" x14ac:dyDescent="0.25">
      <c r="A142" t="s">
        <v>517</v>
      </c>
      <c r="B142" t="s">
        <v>300</v>
      </c>
      <c r="C142" t="s">
        <v>465</v>
      </c>
      <c r="D142" t="s">
        <v>506</v>
      </c>
      <c r="E142" s="33">
        <v>52.222222222222221</v>
      </c>
      <c r="F142" s="33">
        <v>4.0555555555555554</v>
      </c>
      <c r="G142" s="33">
        <v>0.52222222222222225</v>
      </c>
      <c r="H142" s="33">
        <v>0.26111111111111113</v>
      </c>
      <c r="I142" s="33">
        <v>4</v>
      </c>
      <c r="J142" s="33">
        <v>0</v>
      </c>
      <c r="K142" s="33">
        <v>0</v>
      </c>
      <c r="L142" s="33">
        <v>1.5258888888888886</v>
      </c>
      <c r="M142" s="33">
        <v>5.6255555555555548</v>
      </c>
      <c r="N142" s="33">
        <v>0</v>
      </c>
      <c r="O142" s="33">
        <v>0.10772340425531914</v>
      </c>
      <c r="P142" s="33">
        <v>0</v>
      </c>
      <c r="Q142" s="33">
        <v>9.3599999999999977</v>
      </c>
      <c r="R142" s="33">
        <v>0.17923404255319145</v>
      </c>
      <c r="S142" s="33">
        <v>2.8314444444444451</v>
      </c>
      <c r="T142" s="33">
        <v>3.2461111111111114</v>
      </c>
      <c r="U142" s="33">
        <v>0</v>
      </c>
      <c r="V142" s="33">
        <v>0.11637872340425534</v>
      </c>
      <c r="W142" s="33">
        <v>4.049888888888888</v>
      </c>
      <c r="X142" s="33">
        <v>5.5408888888888885</v>
      </c>
      <c r="Y142" s="33">
        <v>0</v>
      </c>
      <c r="Z142" s="33">
        <v>0.18365319148936171</v>
      </c>
      <c r="AA142" s="33">
        <v>0</v>
      </c>
      <c r="AB142" s="33">
        <v>0</v>
      </c>
      <c r="AC142" s="33">
        <v>0</v>
      </c>
      <c r="AD142" s="33">
        <v>0</v>
      </c>
      <c r="AE142" s="33">
        <v>0</v>
      </c>
      <c r="AF142" s="33">
        <v>0</v>
      </c>
      <c r="AG142" s="33">
        <v>0</v>
      </c>
      <c r="AH142" t="s">
        <v>98</v>
      </c>
      <c r="AI142" s="34">
        <v>1</v>
      </c>
    </row>
    <row r="143" spans="1:35" x14ac:dyDescent="0.25">
      <c r="A143" t="s">
        <v>517</v>
      </c>
      <c r="B143" t="s">
        <v>254</v>
      </c>
      <c r="C143" t="s">
        <v>451</v>
      </c>
      <c r="D143" t="s">
        <v>504</v>
      </c>
      <c r="E143" s="33">
        <v>119.5</v>
      </c>
      <c r="F143" s="33">
        <v>0</v>
      </c>
      <c r="G143" s="33">
        <v>0.27777777777777779</v>
      </c>
      <c r="H143" s="33">
        <v>0.56388888888888888</v>
      </c>
      <c r="I143" s="33">
        <v>2.3111111111111109</v>
      </c>
      <c r="J143" s="33">
        <v>0</v>
      </c>
      <c r="K143" s="33">
        <v>0</v>
      </c>
      <c r="L143" s="33">
        <v>3.2583333333333333</v>
      </c>
      <c r="M143" s="33">
        <v>0</v>
      </c>
      <c r="N143" s="33">
        <v>9.9555555555555557</v>
      </c>
      <c r="O143" s="33">
        <v>8.3310088331008836E-2</v>
      </c>
      <c r="P143" s="33">
        <v>4.8888888888888893</v>
      </c>
      <c r="Q143" s="33">
        <v>5.8472222222222223</v>
      </c>
      <c r="R143" s="33">
        <v>8.9841933984193392E-2</v>
      </c>
      <c r="S143" s="33">
        <v>9.1277777777777782</v>
      </c>
      <c r="T143" s="33">
        <v>4.850888888888889</v>
      </c>
      <c r="U143" s="33">
        <v>0</v>
      </c>
      <c r="V143" s="33">
        <v>0.11697629009762901</v>
      </c>
      <c r="W143" s="33">
        <v>10.338888888888889</v>
      </c>
      <c r="X143" s="33">
        <v>4.7694444444444448</v>
      </c>
      <c r="Y143" s="33">
        <v>0</v>
      </c>
      <c r="Z143" s="33">
        <v>0.12642956764295676</v>
      </c>
      <c r="AA143" s="33">
        <v>0</v>
      </c>
      <c r="AB143" s="33">
        <v>4.9000000000000004</v>
      </c>
      <c r="AC143" s="33">
        <v>0</v>
      </c>
      <c r="AD143" s="33">
        <v>0</v>
      </c>
      <c r="AE143" s="33">
        <v>0</v>
      </c>
      <c r="AF143" s="33">
        <v>0</v>
      </c>
      <c r="AG143" s="33">
        <v>0</v>
      </c>
      <c r="AH143" t="s">
        <v>52</v>
      </c>
      <c r="AI143" s="34">
        <v>1</v>
      </c>
    </row>
    <row r="144" spans="1:35" x14ac:dyDescent="0.25">
      <c r="A144" t="s">
        <v>517</v>
      </c>
      <c r="B144" t="s">
        <v>309</v>
      </c>
      <c r="C144" t="s">
        <v>459</v>
      </c>
      <c r="D144" t="s">
        <v>505</v>
      </c>
      <c r="E144" s="33">
        <v>23.955555555555556</v>
      </c>
      <c r="F144" s="33">
        <v>4.2222222222222223</v>
      </c>
      <c r="G144" s="33">
        <v>0.28888888888888886</v>
      </c>
      <c r="H144" s="33">
        <v>0.14233333333333334</v>
      </c>
      <c r="I144" s="33">
        <v>0.52222222222222225</v>
      </c>
      <c r="J144" s="33">
        <v>0</v>
      </c>
      <c r="K144" s="33">
        <v>0</v>
      </c>
      <c r="L144" s="33">
        <v>0.74344444444444424</v>
      </c>
      <c r="M144" s="33">
        <v>0</v>
      </c>
      <c r="N144" s="33">
        <v>4.75</v>
      </c>
      <c r="O144" s="33">
        <v>0.19828385899814471</v>
      </c>
      <c r="P144" s="33">
        <v>0</v>
      </c>
      <c r="Q144" s="33">
        <v>5.166666666666667</v>
      </c>
      <c r="R144" s="33">
        <v>0.21567717996289426</v>
      </c>
      <c r="S144" s="33">
        <v>3.6862222222222232</v>
      </c>
      <c r="T144" s="33">
        <v>0.59533333333333338</v>
      </c>
      <c r="U144" s="33">
        <v>0</v>
      </c>
      <c r="V144" s="33">
        <v>0.17872912801484234</v>
      </c>
      <c r="W144" s="33">
        <v>2.1534444444444443</v>
      </c>
      <c r="X144" s="33">
        <v>2.2889999999999997</v>
      </c>
      <c r="Y144" s="33">
        <v>0</v>
      </c>
      <c r="Z144" s="33">
        <v>0.18544526901669756</v>
      </c>
      <c r="AA144" s="33">
        <v>0</v>
      </c>
      <c r="AB144" s="33">
        <v>0</v>
      </c>
      <c r="AC144" s="33">
        <v>0</v>
      </c>
      <c r="AD144" s="33">
        <v>0</v>
      </c>
      <c r="AE144" s="33">
        <v>0</v>
      </c>
      <c r="AF144" s="33">
        <v>0</v>
      </c>
      <c r="AG144" s="33">
        <v>0</v>
      </c>
      <c r="AH144" t="s">
        <v>107</v>
      </c>
      <c r="AI144" s="34">
        <v>1</v>
      </c>
    </row>
    <row r="145" spans="1:35" x14ac:dyDescent="0.25">
      <c r="A145" t="s">
        <v>517</v>
      </c>
      <c r="B145" t="s">
        <v>251</v>
      </c>
      <c r="C145" t="s">
        <v>449</v>
      </c>
      <c r="D145" t="s">
        <v>506</v>
      </c>
      <c r="E145" s="33">
        <v>58.655555555555559</v>
      </c>
      <c r="F145" s="33">
        <v>4.2666666666666666</v>
      </c>
      <c r="G145" s="33">
        <v>0.83333333333333337</v>
      </c>
      <c r="H145" s="33">
        <v>0</v>
      </c>
      <c r="I145" s="33">
        <v>0.88888888888888884</v>
      </c>
      <c r="J145" s="33">
        <v>0</v>
      </c>
      <c r="K145" s="33">
        <v>0</v>
      </c>
      <c r="L145" s="33">
        <v>0.81400000000000017</v>
      </c>
      <c r="M145" s="33">
        <v>0</v>
      </c>
      <c r="N145" s="33">
        <v>0</v>
      </c>
      <c r="O145" s="33">
        <v>0</v>
      </c>
      <c r="P145" s="33">
        <v>0</v>
      </c>
      <c r="Q145" s="33">
        <v>0</v>
      </c>
      <c r="R145" s="33">
        <v>0</v>
      </c>
      <c r="S145" s="33">
        <v>13.380111111111114</v>
      </c>
      <c r="T145" s="33">
        <v>0</v>
      </c>
      <c r="U145" s="33">
        <v>0</v>
      </c>
      <c r="V145" s="33">
        <v>0.22811327903011938</v>
      </c>
      <c r="W145" s="33">
        <v>12.753888888888891</v>
      </c>
      <c r="X145" s="33">
        <v>0</v>
      </c>
      <c r="Y145" s="33">
        <v>0</v>
      </c>
      <c r="Z145" s="33">
        <v>0.21743701458609588</v>
      </c>
      <c r="AA145" s="33">
        <v>0</v>
      </c>
      <c r="AB145" s="33">
        <v>14.088888888888889</v>
      </c>
      <c r="AC145" s="33">
        <v>0</v>
      </c>
      <c r="AD145" s="33">
        <v>0</v>
      </c>
      <c r="AE145" s="33">
        <v>0</v>
      </c>
      <c r="AF145" s="33">
        <v>0</v>
      </c>
      <c r="AG145" s="33">
        <v>0</v>
      </c>
      <c r="AH145" t="s">
        <v>49</v>
      </c>
      <c r="AI145" s="34">
        <v>1</v>
      </c>
    </row>
    <row r="146" spans="1:35" x14ac:dyDescent="0.25">
      <c r="A146" t="s">
        <v>517</v>
      </c>
      <c r="B146" t="s">
        <v>260</v>
      </c>
      <c r="C146" t="s">
        <v>421</v>
      </c>
      <c r="D146" t="s">
        <v>505</v>
      </c>
      <c r="E146" s="33">
        <v>85.522222222222226</v>
      </c>
      <c r="F146" s="33">
        <v>8</v>
      </c>
      <c r="G146" s="33">
        <v>0.24444444444444444</v>
      </c>
      <c r="H146" s="33">
        <v>0.34111111111111114</v>
      </c>
      <c r="I146" s="33">
        <v>2</v>
      </c>
      <c r="J146" s="33">
        <v>0</v>
      </c>
      <c r="K146" s="33">
        <v>3.2</v>
      </c>
      <c r="L146" s="33">
        <v>3.7516666666666669</v>
      </c>
      <c r="M146" s="33">
        <v>14.133888888888894</v>
      </c>
      <c r="N146" s="33">
        <v>5.0666666666666664</v>
      </c>
      <c r="O146" s="33">
        <v>0.22450954917500329</v>
      </c>
      <c r="P146" s="33">
        <v>0</v>
      </c>
      <c r="Q146" s="33">
        <v>7.2296666666666658</v>
      </c>
      <c r="R146" s="33">
        <v>8.4535533324671938E-2</v>
      </c>
      <c r="S146" s="33">
        <v>3.6098888888888898</v>
      </c>
      <c r="T146" s="33">
        <v>4.2255555555555553</v>
      </c>
      <c r="U146" s="33">
        <v>0</v>
      </c>
      <c r="V146" s="33">
        <v>9.1618812524360133E-2</v>
      </c>
      <c r="W146" s="33">
        <v>3.7082222222222234</v>
      </c>
      <c r="X146" s="33">
        <v>5.2783333333333333</v>
      </c>
      <c r="Y146" s="33">
        <v>0</v>
      </c>
      <c r="Z146" s="33">
        <v>0.10507860205274783</v>
      </c>
      <c r="AA146" s="33">
        <v>0</v>
      </c>
      <c r="AB146" s="33">
        <v>4.9111111111111114</v>
      </c>
      <c r="AC146" s="33">
        <v>0</v>
      </c>
      <c r="AD146" s="33">
        <v>0</v>
      </c>
      <c r="AE146" s="33">
        <v>0.28888888888888886</v>
      </c>
      <c r="AF146" s="33">
        <v>0</v>
      </c>
      <c r="AG146" s="33">
        <v>0</v>
      </c>
      <c r="AH146" t="s">
        <v>58</v>
      </c>
      <c r="AI146" s="34">
        <v>1</v>
      </c>
    </row>
    <row r="147" spans="1:35" x14ac:dyDescent="0.25">
      <c r="A147" t="s">
        <v>517</v>
      </c>
      <c r="B147" t="s">
        <v>371</v>
      </c>
      <c r="C147" t="s">
        <v>468</v>
      </c>
      <c r="D147" t="s">
        <v>505</v>
      </c>
      <c r="E147" s="33">
        <v>136.51111111111112</v>
      </c>
      <c r="F147" s="33">
        <v>0</v>
      </c>
      <c r="G147" s="33">
        <v>1.6888888888888889</v>
      </c>
      <c r="H147" s="33">
        <v>0.78888888888888886</v>
      </c>
      <c r="I147" s="33">
        <v>5.1444444444444448</v>
      </c>
      <c r="J147" s="33">
        <v>0</v>
      </c>
      <c r="K147" s="33">
        <v>0</v>
      </c>
      <c r="L147" s="33">
        <v>1.8096666666666668</v>
      </c>
      <c r="M147" s="33">
        <v>6.2666666666666666</v>
      </c>
      <c r="N147" s="33">
        <v>0</v>
      </c>
      <c r="O147" s="33">
        <v>4.5905909164903141E-2</v>
      </c>
      <c r="P147" s="33">
        <v>0</v>
      </c>
      <c r="Q147" s="33">
        <v>0</v>
      </c>
      <c r="R147" s="33">
        <v>0</v>
      </c>
      <c r="S147" s="33">
        <v>5.5111111111111111</v>
      </c>
      <c r="T147" s="33">
        <v>0</v>
      </c>
      <c r="U147" s="33">
        <v>0</v>
      </c>
      <c r="V147" s="33">
        <v>4.0371154159205599E-2</v>
      </c>
      <c r="W147" s="33">
        <v>1.9333333333333333</v>
      </c>
      <c r="X147" s="33">
        <v>5.3555555555555552</v>
      </c>
      <c r="Y147" s="33">
        <v>3.6222222222222222</v>
      </c>
      <c r="Z147" s="33">
        <v>7.9928373758749796E-2</v>
      </c>
      <c r="AA147" s="33">
        <v>0</v>
      </c>
      <c r="AB147" s="33">
        <v>0</v>
      </c>
      <c r="AC147" s="33">
        <v>0</v>
      </c>
      <c r="AD147" s="33">
        <v>0</v>
      </c>
      <c r="AE147" s="33">
        <v>0</v>
      </c>
      <c r="AF147" s="33">
        <v>0</v>
      </c>
      <c r="AG147" s="33">
        <v>0</v>
      </c>
      <c r="AH147" t="s">
        <v>169</v>
      </c>
      <c r="AI147" s="34">
        <v>1</v>
      </c>
    </row>
    <row r="148" spans="1:35" x14ac:dyDescent="0.25">
      <c r="A148" t="s">
        <v>517</v>
      </c>
      <c r="B148" t="s">
        <v>276</v>
      </c>
      <c r="C148" t="s">
        <v>421</v>
      </c>
      <c r="D148" t="s">
        <v>505</v>
      </c>
      <c r="E148" s="33">
        <v>122.2</v>
      </c>
      <c r="F148" s="33">
        <v>4.9777777777777779</v>
      </c>
      <c r="G148" s="33">
        <v>0.28888888888888886</v>
      </c>
      <c r="H148" s="33">
        <v>0.69444444444444442</v>
      </c>
      <c r="I148" s="33">
        <v>2.2888888888888888</v>
      </c>
      <c r="J148" s="33">
        <v>0</v>
      </c>
      <c r="K148" s="33">
        <v>0</v>
      </c>
      <c r="L148" s="33">
        <v>4.4861111111111107</v>
      </c>
      <c r="M148" s="33">
        <v>5.8388888888888886</v>
      </c>
      <c r="N148" s="33">
        <v>1.0833333333333333</v>
      </c>
      <c r="O148" s="33">
        <v>5.6646663029641747E-2</v>
      </c>
      <c r="P148" s="33">
        <v>4.458333333333333</v>
      </c>
      <c r="Q148" s="33">
        <v>9.2138888888888886</v>
      </c>
      <c r="R148" s="33">
        <v>0.11188397890525549</v>
      </c>
      <c r="S148" s="33">
        <v>8.5333333333333332</v>
      </c>
      <c r="T148" s="33">
        <v>4.7750000000000004</v>
      </c>
      <c r="U148" s="33">
        <v>0</v>
      </c>
      <c r="V148" s="33">
        <v>0.10890616475722859</v>
      </c>
      <c r="W148" s="33">
        <v>10.161111111111111</v>
      </c>
      <c r="X148" s="33">
        <v>6.5611111111111109</v>
      </c>
      <c r="Y148" s="33">
        <v>0</v>
      </c>
      <c r="Z148" s="33">
        <v>0.13684306237497726</v>
      </c>
      <c r="AA148" s="33">
        <v>0</v>
      </c>
      <c r="AB148" s="33">
        <v>3.4666666666666668</v>
      </c>
      <c r="AC148" s="33">
        <v>0</v>
      </c>
      <c r="AD148" s="33">
        <v>0</v>
      </c>
      <c r="AE148" s="33">
        <v>0</v>
      </c>
      <c r="AF148" s="33">
        <v>0</v>
      </c>
      <c r="AG148" s="33">
        <v>0</v>
      </c>
      <c r="AH148" t="s">
        <v>74</v>
      </c>
      <c r="AI148" s="34">
        <v>1</v>
      </c>
    </row>
    <row r="149" spans="1:35" x14ac:dyDescent="0.25">
      <c r="A149" t="s">
        <v>517</v>
      </c>
      <c r="B149" t="s">
        <v>392</v>
      </c>
      <c r="C149" t="s">
        <v>500</v>
      </c>
      <c r="D149" t="s">
        <v>503</v>
      </c>
      <c r="E149" s="33">
        <v>41.111111111111114</v>
      </c>
      <c r="F149" s="33">
        <v>5.6</v>
      </c>
      <c r="G149" s="33">
        <v>0</v>
      </c>
      <c r="H149" s="33">
        <v>0.2</v>
      </c>
      <c r="I149" s="33">
        <v>3.2</v>
      </c>
      <c r="J149" s="33">
        <v>0</v>
      </c>
      <c r="K149" s="33">
        <v>0</v>
      </c>
      <c r="L149" s="33">
        <v>1.0146666666666668</v>
      </c>
      <c r="M149" s="33">
        <v>6.8638888888888889</v>
      </c>
      <c r="N149" s="33">
        <v>0</v>
      </c>
      <c r="O149" s="33">
        <v>0.16695945945945945</v>
      </c>
      <c r="P149" s="33">
        <v>0</v>
      </c>
      <c r="Q149" s="33">
        <v>0</v>
      </c>
      <c r="R149" s="33">
        <v>0</v>
      </c>
      <c r="S149" s="33">
        <v>4.7605555555555563</v>
      </c>
      <c r="T149" s="33">
        <v>10.686444444444442</v>
      </c>
      <c r="U149" s="33">
        <v>0</v>
      </c>
      <c r="V149" s="33">
        <v>0.37573783783783776</v>
      </c>
      <c r="W149" s="33">
        <v>8.2956666666666639</v>
      </c>
      <c r="X149" s="33">
        <v>14.349333333333327</v>
      </c>
      <c r="Y149" s="33">
        <v>3.5222222222222221</v>
      </c>
      <c r="Z149" s="33">
        <v>0.63649999999999973</v>
      </c>
      <c r="AA149" s="33">
        <v>0</v>
      </c>
      <c r="AB149" s="33">
        <v>10.044444444444444</v>
      </c>
      <c r="AC149" s="33">
        <v>2.4555555555555557</v>
      </c>
      <c r="AD149" s="33">
        <v>0</v>
      </c>
      <c r="AE149" s="33">
        <v>0</v>
      </c>
      <c r="AF149" s="33">
        <v>0</v>
      </c>
      <c r="AG149" s="33">
        <v>0</v>
      </c>
      <c r="AH149" t="s">
        <v>190</v>
      </c>
      <c r="AI149" s="34">
        <v>1</v>
      </c>
    </row>
    <row r="150" spans="1:35" x14ac:dyDescent="0.25">
      <c r="A150" t="s">
        <v>517</v>
      </c>
      <c r="B150" t="s">
        <v>266</v>
      </c>
      <c r="C150" t="s">
        <v>459</v>
      </c>
      <c r="D150" t="s">
        <v>505</v>
      </c>
      <c r="E150" s="33">
        <v>86.611111111111114</v>
      </c>
      <c r="F150" s="33">
        <v>5.5111111111111111</v>
      </c>
      <c r="G150" s="33">
        <v>0.26666666666666666</v>
      </c>
      <c r="H150" s="33">
        <v>0</v>
      </c>
      <c r="I150" s="33">
        <v>4.1333333333333337</v>
      </c>
      <c r="J150" s="33">
        <v>0</v>
      </c>
      <c r="K150" s="33">
        <v>0</v>
      </c>
      <c r="L150" s="33">
        <v>3.7055555555555557</v>
      </c>
      <c r="M150" s="33">
        <v>5.1222222222222218</v>
      </c>
      <c r="N150" s="33">
        <v>0.16388888888888889</v>
      </c>
      <c r="O150" s="33">
        <v>6.103271327774213E-2</v>
      </c>
      <c r="P150" s="33">
        <v>5.2444444444444445</v>
      </c>
      <c r="Q150" s="33">
        <v>19.81388888888889</v>
      </c>
      <c r="R150" s="33">
        <v>0.28932007697241818</v>
      </c>
      <c r="S150" s="33">
        <v>14.877777777777778</v>
      </c>
      <c r="T150" s="33">
        <v>8.6138888888888889</v>
      </c>
      <c r="U150" s="33">
        <v>0</v>
      </c>
      <c r="V150" s="33">
        <v>0.27123155869146887</v>
      </c>
      <c r="W150" s="33">
        <v>13.875</v>
      </c>
      <c r="X150" s="33">
        <v>8.9305555555555554</v>
      </c>
      <c r="Y150" s="33">
        <v>0</v>
      </c>
      <c r="Z150" s="33">
        <v>0.26330981398332265</v>
      </c>
      <c r="AA150" s="33">
        <v>0</v>
      </c>
      <c r="AB150" s="33">
        <v>0</v>
      </c>
      <c r="AC150" s="33">
        <v>0</v>
      </c>
      <c r="AD150" s="33">
        <v>0</v>
      </c>
      <c r="AE150" s="33">
        <v>4.0444444444444443</v>
      </c>
      <c r="AF150" s="33">
        <v>0</v>
      </c>
      <c r="AG150" s="33">
        <v>0</v>
      </c>
      <c r="AH150" t="s">
        <v>64</v>
      </c>
      <c r="AI150" s="34">
        <v>1</v>
      </c>
    </row>
    <row r="151" spans="1:35" x14ac:dyDescent="0.25">
      <c r="A151" t="s">
        <v>517</v>
      </c>
      <c r="B151" t="s">
        <v>274</v>
      </c>
      <c r="C151" t="s">
        <v>463</v>
      </c>
      <c r="D151" t="s">
        <v>504</v>
      </c>
      <c r="E151" s="33">
        <v>292.32222222222219</v>
      </c>
      <c r="F151" s="33">
        <v>15.911111111111111</v>
      </c>
      <c r="G151" s="33">
        <v>0.94444444444444442</v>
      </c>
      <c r="H151" s="33">
        <v>1.4638888888888888</v>
      </c>
      <c r="I151" s="33">
        <v>11.888888888888889</v>
      </c>
      <c r="J151" s="33">
        <v>0</v>
      </c>
      <c r="K151" s="33">
        <v>0</v>
      </c>
      <c r="L151" s="33">
        <v>15.638888888888889</v>
      </c>
      <c r="M151" s="33">
        <v>22.888888888888889</v>
      </c>
      <c r="N151" s="33">
        <v>0</v>
      </c>
      <c r="O151" s="33">
        <v>7.8300201451974624E-2</v>
      </c>
      <c r="P151" s="33">
        <v>26.675000000000001</v>
      </c>
      <c r="Q151" s="33">
        <v>10.919444444444444</v>
      </c>
      <c r="R151" s="33">
        <v>0.12860618039454183</v>
      </c>
      <c r="S151" s="33">
        <v>20.238</v>
      </c>
      <c r="T151" s="33">
        <v>20.247222222222224</v>
      </c>
      <c r="U151" s="33">
        <v>0</v>
      </c>
      <c r="V151" s="33">
        <v>0.13849519175947395</v>
      </c>
      <c r="W151" s="33">
        <v>10.530555555555555</v>
      </c>
      <c r="X151" s="33">
        <v>9.5777777777777775</v>
      </c>
      <c r="Y151" s="33">
        <v>0</v>
      </c>
      <c r="Z151" s="33">
        <v>6.8788247367820909E-2</v>
      </c>
      <c r="AA151" s="33">
        <v>0</v>
      </c>
      <c r="AB151" s="33">
        <v>5.322222222222222</v>
      </c>
      <c r="AC151" s="33">
        <v>0</v>
      </c>
      <c r="AD151" s="33">
        <v>0</v>
      </c>
      <c r="AE151" s="33">
        <v>13.966666666666667</v>
      </c>
      <c r="AF151" s="33">
        <v>0</v>
      </c>
      <c r="AG151" s="33">
        <v>0</v>
      </c>
      <c r="AH151" t="s">
        <v>72</v>
      </c>
      <c r="AI151" s="34">
        <v>1</v>
      </c>
    </row>
    <row r="152" spans="1:35" x14ac:dyDescent="0.25">
      <c r="A152" t="s">
        <v>517</v>
      </c>
      <c r="B152" t="s">
        <v>340</v>
      </c>
      <c r="C152" t="s">
        <v>418</v>
      </c>
      <c r="D152" t="s">
        <v>503</v>
      </c>
      <c r="E152" s="33">
        <v>123.4</v>
      </c>
      <c r="F152" s="33">
        <v>5.333333333333333</v>
      </c>
      <c r="G152" s="33">
        <v>8.8888888888888892E-2</v>
      </c>
      <c r="H152" s="33">
        <v>0.47811111111111126</v>
      </c>
      <c r="I152" s="33">
        <v>2.7555555555555555</v>
      </c>
      <c r="J152" s="33">
        <v>0</v>
      </c>
      <c r="K152" s="33">
        <v>0</v>
      </c>
      <c r="L152" s="33">
        <v>5.4387777777777782</v>
      </c>
      <c r="M152" s="33">
        <v>9.3637777777777771</v>
      </c>
      <c r="N152" s="33">
        <v>5.5111111111111111</v>
      </c>
      <c r="O152" s="33">
        <v>0.12054204934269763</v>
      </c>
      <c r="P152" s="33">
        <v>0</v>
      </c>
      <c r="Q152" s="33">
        <v>23.169444444444444</v>
      </c>
      <c r="R152" s="33">
        <v>0.18775886907977668</v>
      </c>
      <c r="S152" s="33">
        <v>5.0248888888888894</v>
      </c>
      <c r="T152" s="33">
        <v>4.8968888888888884</v>
      </c>
      <c r="U152" s="33">
        <v>0</v>
      </c>
      <c r="V152" s="33">
        <v>8.0403385557356377E-2</v>
      </c>
      <c r="W152" s="33">
        <v>6.5544444444444458</v>
      </c>
      <c r="X152" s="33">
        <v>5.2595555555555542</v>
      </c>
      <c r="Y152" s="33">
        <v>0</v>
      </c>
      <c r="Z152" s="33">
        <v>9.5737439222042142E-2</v>
      </c>
      <c r="AA152" s="33">
        <v>0</v>
      </c>
      <c r="AB152" s="33">
        <v>3.1888888888888891</v>
      </c>
      <c r="AC152" s="33">
        <v>0</v>
      </c>
      <c r="AD152" s="33">
        <v>0</v>
      </c>
      <c r="AE152" s="33">
        <v>1.1111111111111112E-2</v>
      </c>
      <c r="AF152" s="33">
        <v>0</v>
      </c>
      <c r="AG152" s="33">
        <v>0</v>
      </c>
      <c r="AH152" t="s">
        <v>138</v>
      </c>
      <c r="AI152" s="34">
        <v>1</v>
      </c>
    </row>
    <row r="153" spans="1:35" x14ac:dyDescent="0.25">
      <c r="A153" t="s">
        <v>517</v>
      </c>
      <c r="B153" t="s">
        <v>360</v>
      </c>
      <c r="C153" t="s">
        <v>434</v>
      </c>
      <c r="D153" t="s">
        <v>504</v>
      </c>
      <c r="E153" s="33">
        <v>57.488888888888887</v>
      </c>
      <c r="F153" s="33">
        <v>5.6</v>
      </c>
      <c r="G153" s="33">
        <v>0.27777777777777779</v>
      </c>
      <c r="H153" s="33">
        <v>0.2</v>
      </c>
      <c r="I153" s="33">
        <v>1.1444444444444444</v>
      </c>
      <c r="J153" s="33">
        <v>0</v>
      </c>
      <c r="K153" s="33">
        <v>3.5666666666666669</v>
      </c>
      <c r="L153" s="33">
        <v>3.8585555555555566</v>
      </c>
      <c r="M153" s="33">
        <v>4.2666666666666666</v>
      </c>
      <c r="N153" s="33">
        <v>0</v>
      </c>
      <c r="O153" s="33">
        <v>7.4217240046385774E-2</v>
      </c>
      <c r="P153" s="33">
        <v>0</v>
      </c>
      <c r="Q153" s="33">
        <v>4.1368888888888886</v>
      </c>
      <c r="R153" s="33">
        <v>7.1959798994974872E-2</v>
      </c>
      <c r="S153" s="33">
        <v>4.4108888888888886</v>
      </c>
      <c r="T153" s="33">
        <v>10.872222222222229</v>
      </c>
      <c r="U153" s="33">
        <v>0</v>
      </c>
      <c r="V153" s="33">
        <v>0.26584460765365303</v>
      </c>
      <c r="W153" s="33">
        <v>3.9811111111111117</v>
      </c>
      <c r="X153" s="33">
        <v>6.453999999999998</v>
      </c>
      <c r="Y153" s="33">
        <v>0</v>
      </c>
      <c r="Z153" s="33">
        <v>0.181515268650947</v>
      </c>
      <c r="AA153" s="33">
        <v>0</v>
      </c>
      <c r="AB153" s="33">
        <v>8.7111111111111104</v>
      </c>
      <c r="AC153" s="33">
        <v>0</v>
      </c>
      <c r="AD153" s="33">
        <v>8.8343333333333351</v>
      </c>
      <c r="AE153" s="33">
        <v>0</v>
      </c>
      <c r="AF153" s="33">
        <v>0</v>
      </c>
      <c r="AG153" s="33">
        <v>0</v>
      </c>
      <c r="AH153" t="s">
        <v>158</v>
      </c>
      <c r="AI153" s="34">
        <v>1</v>
      </c>
    </row>
    <row r="154" spans="1:35" x14ac:dyDescent="0.25">
      <c r="A154" t="s">
        <v>517</v>
      </c>
      <c r="B154" t="s">
        <v>362</v>
      </c>
      <c r="C154" t="s">
        <v>494</v>
      </c>
      <c r="D154" t="s">
        <v>505</v>
      </c>
      <c r="E154" s="33">
        <v>114.93333333333334</v>
      </c>
      <c r="F154" s="33">
        <v>3.0666666666666669</v>
      </c>
      <c r="G154" s="33">
        <v>0.57777777777777772</v>
      </c>
      <c r="H154" s="33">
        <v>0.45999999999999996</v>
      </c>
      <c r="I154" s="33">
        <v>1.9888888888888889</v>
      </c>
      <c r="J154" s="33">
        <v>0.12222222222222222</v>
      </c>
      <c r="K154" s="33">
        <v>0</v>
      </c>
      <c r="L154" s="33">
        <v>4.75</v>
      </c>
      <c r="M154" s="33">
        <v>8.8333333333333339</v>
      </c>
      <c r="N154" s="33">
        <v>0</v>
      </c>
      <c r="O154" s="33">
        <v>7.6856148491879356E-2</v>
      </c>
      <c r="P154" s="33">
        <v>3.0777777777777779</v>
      </c>
      <c r="Q154" s="33">
        <v>13.852777777777778</v>
      </c>
      <c r="R154" s="33">
        <v>0.14730761794276875</v>
      </c>
      <c r="S154" s="33">
        <v>17.780555555555555</v>
      </c>
      <c r="T154" s="33">
        <v>1.1194444444444445</v>
      </c>
      <c r="U154" s="33">
        <v>0</v>
      </c>
      <c r="V154" s="33">
        <v>0.16444315545243618</v>
      </c>
      <c r="W154" s="33">
        <v>18.730555555555554</v>
      </c>
      <c r="X154" s="33">
        <v>8.2166666666666668</v>
      </c>
      <c r="Y154" s="33">
        <v>9.4555555555555557</v>
      </c>
      <c r="Z154" s="33">
        <v>0.31672950502706881</v>
      </c>
      <c r="AA154" s="33">
        <v>1.0777777777777777</v>
      </c>
      <c r="AB154" s="33">
        <v>0</v>
      </c>
      <c r="AC154" s="33">
        <v>0</v>
      </c>
      <c r="AD154" s="33">
        <v>0</v>
      </c>
      <c r="AE154" s="33">
        <v>0</v>
      </c>
      <c r="AF154" s="33">
        <v>0</v>
      </c>
      <c r="AG154" s="33">
        <v>1.711111111111111</v>
      </c>
      <c r="AH154" t="s">
        <v>160</v>
      </c>
      <c r="AI154" s="34">
        <v>1</v>
      </c>
    </row>
    <row r="155" spans="1:35" x14ac:dyDescent="0.25">
      <c r="A155" t="s">
        <v>517</v>
      </c>
      <c r="B155" t="s">
        <v>356</v>
      </c>
      <c r="C155" t="s">
        <v>491</v>
      </c>
      <c r="D155" t="s">
        <v>509</v>
      </c>
      <c r="E155" s="33">
        <v>75.322222222222223</v>
      </c>
      <c r="F155" s="33">
        <v>4.677777777777778</v>
      </c>
      <c r="G155" s="33">
        <v>0</v>
      </c>
      <c r="H155" s="33">
        <v>0</v>
      </c>
      <c r="I155" s="33">
        <v>0</v>
      </c>
      <c r="J155" s="33">
        <v>0</v>
      </c>
      <c r="K155" s="33">
        <v>0</v>
      </c>
      <c r="L155" s="33">
        <v>3.75</v>
      </c>
      <c r="M155" s="33">
        <v>8.3361111111111104</v>
      </c>
      <c r="N155" s="33">
        <v>0</v>
      </c>
      <c r="O155" s="33">
        <v>0.11067266558489451</v>
      </c>
      <c r="P155" s="33">
        <v>4.8722222222222218</v>
      </c>
      <c r="Q155" s="33">
        <v>13.863888888888889</v>
      </c>
      <c r="R155" s="33">
        <v>0.24874612774745536</v>
      </c>
      <c r="S155" s="33">
        <v>9.0972222222222214</v>
      </c>
      <c r="T155" s="33">
        <v>3.963888888888889</v>
      </c>
      <c r="U155" s="33">
        <v>0</v>
      </c>
      <c r="V155" s="33">
        <v>0.17340315680778876</v>
      </c>
      <c r="W155" s="33">
        <v>17.044444444444444</v>
      </c>
      <c r="X155" s="33">
        <v>3.9166666666666665</v>
      </c>
      <c r="Y155" s="33">
        <v>11.888888888888889</v>
      </c>
      <c r="Z155" s="33">
        <v>0.43612627231155038</v>
      </c>
      <c r="AA155" s="33">
        <v>0</v>
      </c>
      <c r="AB155" s="33">
        <v>0</v>
      </c>
      <c r="AC155" s="33">
        <v>0</v>
      </c>
      <c r="AD155" s="33">
        <v>0</v>
      </c>
      <c r="AE155" s="33">
        <v>0</v>
      </c>
      <c r="AF155" s="33">
        <v>0</v>
      </c>
      <c r="AG155" s="33">
        <v>0</v>
      </c>
      <c r="AH155" t="s">
        <v>154</v>
      </c>
      <c r="AI155" s="34">
        <v>1</v>
      </c>
    </row>
    <row r="156" spans="1:35" x14ac:dyDescent="0.25">
      <c r="A156" t="s">
        <v>517</v>
      </c>
      <c r="B156" t="s">
        <v>336</v>
      </c>
      <c r="C156" t="s">
        <v>451</v>
      </c>
      <c r="D156" t="s">
        <v>504</v>
      </c>
      <c r="E156" s="33">
        <v>133.6</v>
      </c>
      <c r="F156" s="33">
        <v>5.4888888888888889</v>
      </c>
      <c r="G156" s="33">
        <v>0.55555555555555558</v>
      </c>
      <c r="H156" s="33">
        <v>0.84222222222222221</v>
      </c>
      <c r="I156" s="33">
        <v>4.2</v>
      </c>
      <c r="J156" s="33">
        <v>0</v>
      </c>
      <c r="K156" s="33">
        <v>0</v>
      </c>
      <c r="L156" s="33">
        <v>4.802777777777778</v>
      </c>
      <c r="M156" s="33">
        <v>22.794444444444444</v>
      </c>
      <c r="N156" s="33">
        <v>0</v>
      </c>
      <c r="O156" s="33">
        <v>0.1706170991350632</v>
      </c>
      <c r="P156" s="33">
        <v>6.3611111111111107</v>
      </c>
      <c r="Q156" s="33">
        <v>14.580555555555556</v>
      </c>
      <c r="R156" s="33">
        <v>0.156749001996008</v>
      </c>
      <c r="S156" s="33">
        <v>10.375</v>
      </c>
      <c r="T156" s="33">
        <v>9.5361111111111114</v>
      </c>
      <c r="U156" s="33">
        <v>0</v>
      </c>
      <c r="V156" s="33">
        <v>0.14903526280771789</v>
      </c>
      <c r="W156" s="33">
        <v>18.947222222222223</v>
      </c>
      <c r="X156" s="33">
        <v>4.7611111111111111</v>
      </c>
      <c r="Y156" s="33">
        <v>11.422222222222222</v>
      </c>
      <c r="Z156" s="33">
        <v>0.26295326014637399</v>
      </c>
      <c r="AA156" s="33">
        <v>0</v>
      </c>
      <c r="AB156" s="33">
        <v>0</v>
      </c>
      <c r="AC156" s="33">
        <v>0</v>
      </c>
      <c r="AD156" s="33">
        <v>0</v>
      </c>
      <c r="AE156" s="33">
        <v>0</v>
      </c>
      <c r="AF156" s="33">
        <v>0</v>
      </c>
      <c r="AG156" s="33">
        <v>0</v>
      </c>
      <c r="AH156" t="s">
        <v>134</v>
      </c>
      <c r="AI156" s="34">
        <v>1</v>
      </c>
    </row>
    <row r="157" spans="1:35" x14ac:dyDescent="0.25">
      <c r="A157" t="s">
        <v>517</v>
      </c>
      <c r="B157" t="s">
        <v>327</v>
      </c>
      <c r="C157" t="s">
        <v>440</v>
      </c>
      <c r="D157" t="s">
        <v>505</v>
      </c>
      <c r="E157" s="33">
        <v>142.83333333333334</v>
      </c>
      <c r="F157" s="33">
        <v>5.2444444444444445</v>
      </c>
      <c r="G157" s="33">
        <v>0.37777777777777777</v>
      </c>
      <c r="H157" s="33">
        <v>0.7055555555555556</v>
      </c>
      <c r="I157" s="33">
        <v>1.1555555555555554</v>
      </c>
      <c r="J157" s="33">
        <v>0</v>
      </c>
      <c r="K157" s="33">
        <v>0</v>
      </c>
      <c r="L157" s="33">
        <v>1.4465555555555556</v>
      </c>
      <c r="M157" s="33">
        <v>9.866888888888889</v>
      </c>
      <c r="N157" s="33">
        <v>0</v>
      </c>
      <c r="O157" s="33">
        <v>6.907973551147413E-2</v>
      </c>
      <c r="P157" s="33">
        <v>5.1555555555555559</v>
      </c>
      <c r="Q157" s="33">
        <v>13.030555555555555</v>
      </c>
      <c r="R157" s="33">
        <v>0.12732399844418513</v>
      </c>
      <c r="S157" s="33">
        <v>4.7353333333333323</v>
      </c>
      <c r="T157" s="33">
        <v>5.3663333333333334</v>
      </c>
      <c r="U157" s="33">
        <v>0</v>
      </c>
      <c r="V157" s="33">
        <v>7.0723453908984824E-2</v>
      </c>
      <c r="W157" s="33">
        <v>1.7179999999999997</v>
      </c>
      <c r="X157" s="33">
        <v>2.1925555555555563</v>
      </c>
      <c r="Y157" s="33">
        <v>0</v>
      </c>
      <c r="Z157" s="33">
        <v>2.7378451964216257E-2</v>
      </c>
      <c r="AA157" s="33">
        <v>0</v>
      </c>
      <c r="AB157" s="33">
        <v>0</v>
      </c>
      <c r="AC157" s="33">
        <v>0</v>
      </c>
      <c r="AD157" s="33">
        <v>0</v>
      </c>
      <c r="AE157" s="33">
        <v>8.8888888888888892E-2</v>
      </c>
      <c r="AF157" s="33">
        <v>0</v>
      </c>
      <c r="AG157" s="33">
        <v>0</v>
      </c>
      <c r="AH157" t="s">
        <v>125</v>
      </c>
      <c r="AI157" s="34">
        <v>1</v>
      </c>
    </row>
    <row r="158" spans="1:35" x14ac:dyDescent="0.25">
      <c r="A158" t="s">
        <v>517</v>
      </c>
      <c r="B158" t="s">
        <v>210</v>
      </c>
      <c r="C158" t="s">
        <v>421</v>
      </c>
      <c r="D158" t="s">
        <v>505</v>
      </c>
      <c r="E158" s="33">
        <v>86.611111111111114</v>
      </c>
      <c r="F158" s="33">
        <v>5.6888888888888891</v>
      </c>
      <c r="G158" s="33">
        <v>0</v>
      </c>
      <c r="H158" s="33">
        <v>0</v>
      </c>
      <c r="I158" s="33">
        <v>0.2</v>
      </c>
      <c r="J158" s="33">
        <v>0</v>
      </c>
      <c r="K158" s="33">
        <v>0</v>
      </c>
      <c r="L158" s="33">
        <v>0</v>
      </c>
      <c r="M158" s="33">
        <v>5.25</v>
      </c>
      <c r="N158" s="33">
        <v>0</v>
      </c>
      <c r="O158" s="33">
        <v>6.0615779345734443E-2</v>
      </c>
      <c r="P158" s="33">
        <v>0</v>
      </c>
      <c r="Q158" s="33">
        <v>4.8194444444444446</v>
      </c>
      <c r="R158" s="33">
        <v>5.5644644002565746E-2</v>
      </c>
      <c r="S158" s="33">
        <v>5.0704444444444423</v>
      </c>
      <c r="T158" s="33">
        <v>0</v>
      </c>
      <c r="U158" s="33">
        <v>0</v>
      </c>
      <c r="V158" s="33">
        <v>5.8542655548428454E-2</v>
      </c>
      <c r="W158" s="33">
        <v>7.5397777777777781</v>
      </c>
      <c r="X158" s="33">
        <v>4.0862222222222231</v>
      </c>
      <c r="Y158" s="33">
        <v>0</v>
      </c>
      <c r="Z158" s="33">
        <v>0.13423220012828738</v>
      </c>
      <c r="AA158" s="33">
        <v>0</v>
      </c>
      <c r="AB158" s="33">
        <v>5.2444444444444445</v>
      </c>
      <c r="AC158" s="33">
        <v>0</v>
      </c>
      <c r="AD158" s="33">
        <v>0</v>
      </c>
      <c r="AE158" s="33">
        <v>0</v>
      </c>
      <c r="AF158" s="33">
        <v>0</v>
      </c>
      <c r="AG158" s="33">
        <v>0</v>
      </c>
      <c r="AH158" t="s">
        <v>8</v>
      </c>
      <c r="AI158" s="34">
        <v>1</v>
      </c>
    </row>
    <row r="159" spans="1:35" x14ac:dyDescent="0.25">
      <c r="A159" t="s">
        <v>517</v>
      </c>
      <c r="B159" t="s">
        <v>326</v>
      </c>
      <c r="C159" t="s">
        <v>479</v>
      </c>
      <c r="D159" t="s">
        <v>504</v>
      </c>
      <c r="E159" s="33">
        <v>114.84444444444445</v>
      </c>
      <c r="F159" s="33">
        <v>5.6888888888888891</v>
      </c>
      <c r="G159" s="33">
        <v>0.65555555555555556</v>
      </c>
      <c r="H159" s="33">
        <v>0.51222222222222213</v>
      </c>
      <c r="I159" s="33">
        <v>5.6</v>
      </c>
      <c r="J159" s="33">
        <v>0</v>
      </c>
      <c r="K159" s="33">
        <v>5.1444444444444448</v>
      </c>
      <c r="L159" s="33">
        <v>2.7536666666666667</v>
      </c>
      <c r="M159" s="33">
        <v>9.5166666666666675</v>
      </c>
      <c r="N159" s="33">
        <v>0</v>
      </c>
      <c r="O159" s="33">
        <v>8.2865712074303405E-2</v>
      </c>
      <c r="P159" s="33">
        <v>11.486111111111111</v>
      </c>
      <c r="Q159" s="33">
        <v>2.5166666666666666</v>
      </c>
      <c r="R159" s="33">
        <v>0.12192821207430339</v>
      </c>
      <c r="S159" s="33">
        <v>15.077777777777778</v>
      </c>
      <c r="T159" s="33">
        <v>8.6694444444444443</v>
      </c>
      <c r="U159" s="33">
        <v>6.8111111111111109</v>
      </c>
      <c r="V159" s="33">
        <v>0.26608455882352938</v>
      </c>
      <c r="W159" s="33">
        <v>11.505555555555556</v>
      </c>
      <c r="X159" s="33">
        <v>10.275</v>
      </c>
      <c r="Y159" s="33">
        <v>5.5777777777777775</v>
      </c>
      <c r="Z159" s="33">
        <v>0.23822078173374614</v>
      </c>
      <c r="AA159" s="33">
        <v>0.1111111111111111</v>
      </c>
      <c r="AB159" s="33">
        <v>5.6888888888888891</v>
      </c>
      <c r="AC159" s="33">
        <v>0</v>
      </c>
      <c r="AD159" s="33">
        <v>0</v>
      </c>
      <c r="AE159" s="33">
        <v>0</v>
      </c>
      <c r="AF159" s="33">
        <v>0</v>
      </c>
      <c r="AG159" s="33">
        <v>0</v>
      </c>
      <c r="AH159" t="s">
        <v>124</v>
      </c>
      <c r="AI159" s="34">
        <v>1</v>
      </c>
    </row>
    <row r="160" spans="1:35" x14ac:dyDescent="0.25">
      <c r="A160" t="s">
        <v>517</v>
      </c>
      <c r="B160" t="s">
        <v>244</v>
      </c>
      <c r="C160" t="s">
        <v>444</v>
      </c>
      <c r="D160" t="s">
        <v>503</v>
      </c>
      <c r="E160" s="33">
        <v>110.12222222222222</v>
      </c>
      <c r="F160" s="33">
        <v>5.6888888888888891</v>
      </c>
      <c r="G160" s="33">
        <v>1.1555555555555554</v>
      </c>
      <c r="H160" s="33">
        <v>0.7</v>
      </c>
      <c r="I160" s="33">
        <v>2.8333333333333335</v>
      </c>
      <c r="J160" s="33">
        <v>0</v>
      </c>
      <c r="K160" s="33">
        <v>0</v>
      </c>
      <c r="L160" s="33">
        <v>5.7833333333333332</v>
      </c>
      <c r="M160" s="33">
        <v>5.7138888888888886</v>
      </c>
      <c r="N160" s="33">
        <v>0</v>
      </c>
      <c r="O160" s="33">
        <v>5.1886792452830184E-2</v>
      </c>
      <c r="P160" s="33">
        <v>9.3972222222222221</v>
      </c>
      <c r="Q160" s="33">
        <v>0</v>
      </c>
      <c r="R160" s="33">
        <v>8.5334476843910809E-2</v>
      </c>
      <c r="S160" s="33">
        <v>5.5333333333333332</v>
      </c>
      <c r="T160" s="33">
        <v>5.4222222222222225</v>
      </c>
      <c r="U160" s="33">
        <v>0</v>
      </c>
      <c r="V160" s="33">
        <v>9.9485420240137221E-2</v>
      </c>
      <c r="W160" s="33">
        <v>5.45</v>
      </c>
      <c r="X160" s="33">
        <v>5.9777777777777779</v>
      </c>
      <c r="Y160" s="33">
        <v>0</v>
      </c>
      <c r="Z160" s="33">
        <v>0.10377358490566037</v>
      </c>
      <c r="AA160" s="33">
        <v>0</v>
      </c>
      <c r="AB160" s="33">
        <v>0</v>
      </c>
      <c r="AC160" s="33">
        <v>0</v>
      </c>
      <c r="AD160" s="33">
        <v>0</v>
      </c>
      <c r="AE160" s="33">
        <v>0</v>
      </c>
      <c r="AF160" s="33">
        <v>0</v>
      </c>
      <c r="AG160" s="33">
        <v>0</v>
      </c>
      <c r="AH160" t="s">
        <v>42</v>
      </c>
      <c r="AI160" s="34">
        <v>1</v>
      </c>
    </row>
    <row r="161" spans="1:35" x14ac:dyDescent="0.25">
      <c r="A161" t="s">
        <v>517</v>
      </c>
      <c r="B161" t="s">
        <v>400</v>
      </c>
      <c r="C161" t="s">
        <v>408</v>
      </c>
      <c r="D161" t="s">
        <v>503</v>
      </c>
      <c r="E161" s="33">
        <v>19.211111111111112</v>
      </c>
      <c r="F161" s="33">
        <v>2.8444444444444446</v>
      </c>
      <c r="G161" s="33">
        <v>0.44444444444444442</v>
      </c>
      <c r="H161" s="33">
        <v>0.15555555555555556</v>
      </c>
      <c r="I161" s="33">
        <v>3.4555555555555557</v>
      </c>
      <c r="J161" s="33">
        <v>0</v>
      </c>
      <c r="K161" s="33">
        <v>0</v>
      </c>
      <c r="L161" s="33">
        <v>1.4228888888888889</v>
      </c>
      <c r="M161" s="33">
        <v>6.4</v>
      </c>
      <c r="N161" s="33">
        <v>0</v>
      </c>
      <c r="O161" s="33">
        <v>0.33314054366685947</v>
      </c>
      <c r="P161" s="33">
        <v>0</v>
      </c>
      <c r="Q161" s="33">
        <v>4.9777777777777779</v>
      </c>
      <c r="R161" s="33">
        <v>0.25910931174089069</v>
      </c>
      <c r="S161" s="33">
        <v>5.5737777777777762</v>
      </c>
      <c r="T161" s="33">
        <v>3.6233333333333335</v>
      </c>
      <c r="U161" s="33">
        <v>0</v>
      </c>
      <c r="V161" s="33">
        <v>0.47873915558126073</v>
      </c>
      <c r="W161" s="33">
        <v>4.6710000000000003</v>
      </c>
      <c r="X161" s="33">
        <v>4.9615555555555568</v>
      </c>
      <c r="Y161" s="33">
        <v>0</v>
      </c>
      <c r="Z161" s="33">
        <v>0.50140543666859461</v>
      </c>
      <c r="AA161" s="33">
        <v>0</v>
      </c>
      <c r="AB161" s="33">
        <v>0</v>
      </c>
      <c r="AC161" s="33">
        <v>0</v>
      </c>
      <c r="AD161" s="33">
        <v>0</v>
      </c>
      <c r="AE161" s="33">
        <v>0</v>
      </c>
      <c r="AF161" s="33">
        <v>0</v>
      </c>
      <c r="AG161" s="33">
        <v>0</v>
      </c>
      <c r="AH161" t="s">
        <v>198</v>
      </c>
      <c r="AI161" s="34">
        <v>1</v>
      </c>
    </row>
    <row r="162" spans="1:35" x14ac:dyDescent="0.25">
      <c r="A162" t="s">
        <v>517</v>
      </c>
      <c r="B162" t="s">
        <v>401</v>
      </c>
      <c r="C162" t="s">
        <v>459</v>
      </c>
      <c r="D162" t="s">
        <v>505</v>
      </c>
      <c r="E162" s="33">
        <v>21.866666666666667</v>
      </c>
      <c r="F162" s="33">
        <v>2.5777777777777779</v>
      </c>
      <c r="G162" s="33">
        <v>0</v>
      </c>
      <c r="H162" s="33">
        <v>0</v>
      </c>
      <c r="I162" s="33">
        <v>0</v>
      </c>
      <c r="J162" s="33">
        <v>0</v>
      </c>
      <c r="K162" s="33">
        <v>0</v>
      </c>
      <c r="L162" s="33">
        <v>1.9068888888888889</v>
      </c>
      <c r="M162" s="33">
        <v>5.645888888888889</v>
      </c>
      <c r="N162" s="33">
        <v>0</v>
      </c>
      <c r="O162" s="33">
        <v>0.2581961382113821</v>
      </c>
      <c r="P162" s="33">
        <v>0</v>
      </c>
      <c r="Q162" s="33">
        <v>4.5898888888888871</v>
      </c>
      <c r="R162" s="33">
        <v>0.20990345528455276</v>
      </c>
      <c r="S162" s="33">
        <v>5.1177777777777766</v>
      </c>
      <c r="T162" s="33">
        <v>6.8216666666666663</v>
      </c>
      <c r="U162" s="33">
        <v>0</v>
      </c>
      <c r="V162" s="33">
        <v>0.54601117886178863</v>
      </c>
      <c r="W162" s="33">
        <v>1.8142222222222222</v>
      </c>
      <c r="X162" s="33">
        <v>6.8053333333333326</v>
      </c>
      <c r="Y162" s="33">
        <v>0</v>
      </c>
      <c r="Z162" s="33">
        <v>0.39418699186991868</v>
      </c>
      <c r="AA162" s="33">
        <v>0</v>
      </c>
      <c r="AB162" s="33">
        <v>0</v>
      </c>
      <c r="AC162" s="33">
        <v>0</v>
      </c>
      <c r="AD162" s="33">
        <v>0</v>
      </c>
      <c r="AE162" s="33">
        <v>0</v>
      </c>
      <c r="AF162" s="33">
        <v>0</v>
      </c>
      <c r="AG162" s="33">
        <v>0</v>
      </c>
      <c r="AH162" t="s">
        <v>199</v>
      </c>
      <c r="AI162" s="34">
        <v>1</v>
      </c>
    </row>
    <row r="163" spans="1:35" x14ac:dyDescent="0.25">
      <c r="A163" t="s">
        <v>517</v>
      </c>
      <c r="B163" t="s">
        <v>202</v>
      </c>
      <c r="C163" t="s">
        <v>414</v>
      </c>
      <c r="D163" t="s">
        <v>503</v>
      </c>
      <c r="E163" s="33">
        <v>175.43333333333334</v>
      </c>
      <c r="F163" s="33">
        <v>4.4444444444444446</v>
      </c>
      <c r="G163" s="33">
        <v>0.41111111111111109</v>
      </c>
      <c r="H163" s="33">
        <v>0.5481111111111111</v>
      </c>
      <c r="I163" s="33">
        <v>6.4222222222222225</v>
      </c>
      <c r="J163" s="33">
        <v>0</v>
      </c>
      <c r="K163" s="33">
        <v>0</v>
      </c>
      <c r="L163" s="33">
        <v>3.7537777777777781</v>
      </c>
      <c r="M163" s="33">
        <v>16.642888888888887</v>
      </c>
      <c r="N163" s="33">
        <v>0</v>
      </c>
      <c r="O163" s="33">
        <v>9.4867312686047242E-2</v>
      </c>
      <c r="P163" s="33">
        <v>5.333333333333333</v>
      </c>
      <c r="Q163" s="33">
        <v>28.343333333333341</v>
      </c>
      <c r="R163" s="33">
        <v>0.19196275888276654</v>
      </c>
      <c r="S163" s="33">
        <v>9.9585555555555541</v>
      </c>
      <c r="T163" s="33">
        <v>6.4638888888888886</v>
      </c>
      <c r="U163" s="33">
        <v>0</v>
      </c>
      <c r="V163" s="33">
        <v>9.3610741655583002E-2</v>
      </c>
      <c r="W163" s="33">
        <v>5.1736666666666675</v>
      </c>
      <c r="X163" s="33">
        <v>10.186000000000002</v>
      </c>
      <c r="Y163" s="33">
        <v>0</v>
      </c>
      <c r="Z163" s="33">
        <v>8.7552726581797469E-2</v>
      </c>
      <c r="AA163" s="33">
        <v>0</v>
      </c>
      <c r="AB163" s="33">
        <v>0</v>
      </c>
      <c r="AC163" s="33">
        <v>0</v>
      </c>
      <c r="AD163" s="33">
        <v>0</v>
      </c>
      <c r="AE163" s="33">
        <v>0.24444444444444444</v>
      </c>
      <c r="AF163" s="33">
        <v>0</v>
      </c>
      <c r="AG163" s="33">
        <v>0</v>
      </c>
      <c r="AH163" t="s">
        <v>0</v>
      </c>
      <c r="AI163" s="34">
        <v>1</v>
      </c>
    </row>
    <row r="164" spans="1:35" x14ac:dyDescent="0.25">
      <c r="A164" t="s">
        <v>517</v>
      </c>
      <c r="B164" t="s">
        <v>312</v>
      </c>
      <c r="C164" t="s">
        <v>464</v>
      </c>
      <c r="D164" t="s">
        <v>507</v>
      </c>
      <c r="E164" s="33">
        <v>84.077777777777783</v>
      </c>
      <c r="F164" s="33">
        <v>0</v>
      </c>
      <c r="G164" s="33">
        <v>0</v>
      </c>
      <c r="H164" s="33">
        <v>0</v>
      </c>
      <c r="I164" s="33">
        <v>0</v>
      </c>
      <c r="J164" s="33">
        <v>0</v>
      </c>
      <c r="K164" s="33">
        <v>0</v>
      </c>
      <c r="L164" s="33">
        <v>1.3694444444444445</v>
      </c>
      <c r="M164" s="33">
        <v>0</v>
      </c>
      <c r="N164" s="33">
        <v>0</v>
      </c>
      <c r="O164" s="33">
        <v>0</v>
      </c>
      <c r="P164" s="33">
        <v>0</v>
      </c>
      <c r="Q164" s="33">
        <v>10.25</v>
      </c>
      <c r="R164" s="33">
        <v>0.12191092903396325</v>
      </c>
      <c r="S164" s="33">
        <v>5.5888888888888886</v>
      </c>
      <c r="T164" s="33">
        <v>10.897222222222222</v>
      </c>
      <c r="U164" s="33">
        <v>0</v>
      </c>
      <c r="V164" s="33">
        <v>0.19608167041099508</v>
      </c>
      <c r="W164" s="33">
        <v>5.2777777777777778E-2</v>
      </c>
      <c r="X164" s="33">
        <v>8.8555555555555561</v>
      </c>
      <c r="Y164" s="33">
        <v>0</v>
      </c>
      <c r="Z164" s="33">
        <v>0.10595348222545262</v>
      </c>
      <c r="AA164" s="33">
        <v>0</v>
      </c>
      <c r="AB164" s="33">
        <v>0</v>
      </c>
      <c r="AC164" s="33">
        <v>0</v>
      </c>
      <c r="AD164" s="33">
        <v>0</v>
      </c>
      <c r="AE164" s="33">
        <v>0</v>
      </c>
      <c r="AF164" s="33">
        <v>0</v>
      </c>
      <c r="AG164" s="33">
        <v>0</v>
      </c>
      <c r="AH164" t="s">
        <v>110</v>
      </c>
      <c r="AI164" s="34">
        <v>1</v>
      </c>
    </row>
    <row r="165" spans="1:35" x14ac:dyDescent="0.25">
      <c r="A165" t="s">
        <v>517</v>
      </c>
      <c r="B165" t="s">
        <v>283</v>
      </c>
      <c r="C165" t="s">
        <v>441</v>
      </c>
      <c r="D165" t="s">
        <v>504</v>
      </c>
      <c r="E165" s="33">
        <v>24.522222222222222</v>
      </c>
      <c r="F165" s="33">
        <v>6.0777777777777775</v>
      </c>
      <c r="G165" s="33">
        <v>0.25555555555555554</v>
      </c>
      <c r="H165" s="33">
        <v>0</v>
      </c>
      <c r="I165" s="33">
        <v>0.31111111111111112</v>
      </c>
      <c r="J165" s="33">
        <v>0</v>
      </c>
      <c r="K165" s="33">
        <v>0</v>
      </c>
      <c r="L165" s="33">
        <v>3.5777777777777783E-2</v>
      </c>
      <c r="M165" s="33">
        <v>0</v>
      </c>
      <c r="N165" s="33">
        <v>0.72222222222222221</v>
      </c>
      <c r="O165" s="33">
        <v>2.9451744449478932E-2</v>
      </c>
      <c r="P165" s="33">
        <v>5.0055555555555555</v>
      </c>
      <c r="Q165" s="33">
        <v>32.652777777777779</v>
      </c>
      <c r="R165" s="33">
        <v>1.5356819211599455</v>
      </c>
      <c r="S165" s="33">
        <v>0.4250000000000001</v>
      </c>
      <c r="T165" s="33">
        <v>4.0924444444444443</v>
      </c>
      <c r="U165" s="33">
        <v>0</v>
      </c>
      <c r="V165" s="33">
        <v>0.18421839601268689</v>
      </c>
      <c r="W165" s="33">
        <v>1.4330000000000003</v>
      </c>
      <c r="X165" s="33">
        <v>0.12422222222222222</v>
      </c>
      <c r="Y165" s="33">
        <v>0</v>
      </c>
      <c r="Z165" s="33">
        <v>6.3502492070684202E-2</v>
      </c>
      <c r="AA165" s="33">
        <v>0</v>
      </c>
      <c r="AB165" s="33">
        <v>0</v>
      </c>
      <c r="AC165" s="33">
        <v>0</v>
      </c>
      <c r="AD165" s="33">
        <v>0</v>
      </c>
      <c r="AE165" s="33">
        <v>0</v>
      </c>
      <c r="AF165" s="33">
        <v>0</v>
      </c>
      <c r="AG165" s="33">
        <v>0</v>
      </c>
      <c r="AH165" t="s">
        <v>81</v>
      </c>
      <c r="AI165" s="34">
        <v>1</v>
      </c>
    </row>
    <row r="166" spans="1:35" x14ac:dyDescent="0.25">
      <c r="A166" t="s">
        <v>517</v>
      </c>
      <c r="B166" t="s">
        <v>220</v>
      </c>
      <c r="C166" t="s">
        <v>427</v>
      </c>
      <c r="D166" t="s">
        <v>504</v>
      </c>
      <c r="E166" s="33">
        <v>151.01111111111112</v>
      </c>
      <c r="F166" s="33">
        <v>5.6888888888888891</v>
      </c>
      <c r="G166" s="33">
        <v>0</v>
      </c>
      <c r="H166" s="33">
        <v>0.83277777777777784</v>
      </c>
      <c r="I166" s="33">
        <v>5.3777777777777782</v>
      </c>
      <c r="J166" s="33">
        <v>0</v>
      </c>
      <c r="K166" s="33">
        <v>0</v>
      </c>
      <c r="L166" s="33">
        <v>5.5710000000000015</v>
      </c>
      <c r="M166" s="33">
        <v>14.822222222222223</v>
      </c>
      <c r="N166" s="33">
        <v>9.4133333333333358</v>
      </c>
      <c r="O166" s="33">
        <v>0.16048855860495917</v>
      </c>
      <c r="P166" s="33">
        <v>5.333333333333333</v>
      </c>
      <c r="Q166" s="33">
        <v>0</v>
      </c>
      <c r="R166" s="33">
        <v>3.5317489515120294E-2</v>
      </c>
      <c r="S166" s="33">
        <v>14.243333333333334</v>
      </c>
      <c r="T166" s="33">
        <v>7.6731111111111101</v>
      </c>
      <c r="U166" s="33">
        <v>0</v>
      </c>
      <c r="V166" s="33">
        <v>0.14513133691413435</v>
      </c>
      <c r="W166" s="33">
        <v>11.314000000000002</v>
      </c>
      <c r="X166" s="33">
        <v>9.7542222222222215</v>
      </c>
      <c r="Y166" s="33">
        <v>4.5111111111111111</v>
      </c>
      <c r="Z166" s="33">
        <v>0.16938709440070637</v>
      </c>
      <c r="AA166" s="33">
        <v>0</v>
      </c>
      <c r="AB166" s="33">
        <v>15.688888888888888</v>
      </c>
      <c r="AC166" s="33">
        <v>0</v>
      </c>
      <c r="AD166" s="33">
        <v>0</v>
      </c>
      <c r="AE166" s="33">
        <v>0</v>
      </c>
      <c r="AF166" s="33">
        <v>0</v>
      </c>
      <c r="AG166" s="33">
        <v>0</v>
      </c>
      <c r="AH166" t="s">
        <v>18</v>
      </c>
      <c r="AI166" s="34">
        <v>1</v>
      </c>
    </row>
    <row r="167" spans="1:35" x14ac:dyDescent="0.25">
      <c r="A167" t="s">
        <v>517</v>
      </c>
      <c r="B167" t="s">
        <v>333</v>
      </c>
      <c r="C167" t="s">
        <v>481</v>
      </c>
      <c r="D167" t="s">
        <v>504</v>
      </c>
      <c r="E167" s="33">
        <v>120.96666666666667</v>
      </c>
      <c r="F167" s="33">
        <v>9.7444444444444436</v>
      </c>
      <c r="G167" s="33">
        <v>0.33333333333333331</v>
      </c>
      <c r="H167" s="33">
        <v>0.53333333333333333</v>
      </c>
      <c r="I167" s="33">
        <v>2.4444444444444446</v>
      </c>
      <c r="J167" s="33">
        <v>0</v>
      </c>
      <c r="K167" s="33">
        <v>0</v>
      </c>
      <c r="L167" s="33">
        <v>1.3055555555555556</v>
      </c>
      <c r="M167" s="33">
        <v>7.8388888888888886</v>
      </c>
      <c r="N167" s="33">
        <v>3.9527777777777779</v>
      </c>
      <c r="O167" s="33">
        <v>9.7478644254615596E-2</v>
      </c>
      <c r="P167" s="33">
        <v>0</v>
      </c>
      <c r="Q167" s="33">
        <v>0</v>
      </c>
      <c r="R167" s="33">
        <v>0</v>
      </c>
      <c r="S167" s="33">
        <v>8.7527777777777782</v>
      </c>
      <c r="T167" s="33">
        <v>12.847222222222221</v>
      </c>
      <c r="U167" s="33">
        <v>0</v>
      </c>
      <c r="V167" s="33">
        <v>0.17856158721410859</v>
      </c>
      <c r="W167" s="33">
        <v>17.391666666666666</v>
      </c>
      <c r="X167" s="33">
        <v>15.916666666666666</v>
      </c>
      <c r="Y167" s="33">
        <v>0</v>
      </c>
      <c r="Z167" s="33">
        <v>0.27535133645632404</v>
      </c>
      <c r="AA167" s="33">
        <v>0</v>
      </c>
      <c r="AB167" s="33">
        <v>14.966666666666667</v>
      </c>
      <c r="AC167" s="33">
        <v>0</v>
      </c>
      <c r="AD167" s="33">
        <v>0</v>
      </c>
      <c r="AE167" s="33">
        <v>0</v>
      </c>
      <c r="AF167" s="33">
        <v>0</v>
      </c>
      <c r="AG167" s="33">
        <v>0</v>
      </c>
      <c r="AH167" t="s">
        <v>131</v>
      </c>
      <c r="AI167" s="34">
        <v>1</v>
      </c>
    </row>
    <row r="168" spans="1:35" x14ac:dyDescent="0.25">
      <c r="A168" t="s">
        <v>517</v>
      </c>
      <c r="B168" t="s">
        <v>388</v>
      </c>
      <c r="C168" t="s">
        <v>490</v>
      </c>
      <c r="D168" t="s">
        <v>504</v>
      </c>
      <c r="E168" s="33">
        <v>147.98888888888888</v>
      </c>
      <c r="F168" s="33">
        <v>4.9333333333333336</v>
      </c>
      <c r="G168" s="33">
        <v>0.77777777777777779</v>
      </c>
      <c r="H168" s="33">
        <v>0.68611111111111112</v>
      </c>
      <c r="I168" s="33">
        <v>3.4</v>
      </c>
      <c r="J168" s="33">
        <v>0</v>
      </c>
      <c r="K168" s="33">
        <v>3.3777777777777778</v>
      </c>
      <c r="L168" s="33">
        <v>4.3138888888888891</v>
      </c>
      <c r="M168" s="33">
        <v>16.227777777777778</v>
      </c>
      <c r="N168" s="33">
        <v>0</v>
      </c>
      <c r="O168" s="33">
        <v>0.10965537953299798</v>
      </c>
      <c r="P168" s="33">
        <v>3.3333333333333335</v>
      </c>
      <c r="Q168" s="33">
        <v>25.130555555555556</v>
      </c>
      <c r="R168" s="33">
        <v>0.19233801336436671</v>
      </c>
      <c r="S168" s="33">
        <v>16.730555555555554</v>
      </c>
      <c r="T168" s="33">
        <v>2.5194444444444444</v>
      </c>
      <c r="U168" s="33">
        <v>0</v>
      </c>
      <c r="V168" s="33">
        <v>0.13007733313311812</v>
      </c>
      <c r="W168" s="33">
        <v>22.794444444444444</v>
      </c>
      <c r="X168" s="33">
        <v>0</v>
      </c>
      <c r="Y168" s="33">
        <v>0.35555555555555557</v>
      </c>
      <c r="Z168" s="33">
        <v>0.15643066296268487</v>
      </c>
      <c r="AA168" s="33">
        <v>3.8444444444444446</v>
      </c>
      <c r="AB168" s="33">
        <v>0</v>
      </c>
      <c r="AC168" s="33">
        <v>0</v>
      </c>
      <c r="AD168" s="33">
        <v>0</v>
      </c>
      <c r="AE168" s="33">
        <v>0</v>
      </c>
      <c r="AF168" s="33">
        <v>0</v>
      </c>
      <c r="AG168" s="33">
        <v>0</v>
      </c>
      <c r="AH168" t="s">
        <v>186</v>
      </c>
      <c r="AI168" s="34">
        <v>1</v>
      </c>
    </row>
    <row r="169" spans="1:35" x14ac:dyDescent="0.25">
      <c r="A169" t="s">
        <v>517</v>
      </c>
      <c r="B169" t="s">
        <v>377</v>
      </c>
      <c r="C169" t="s">
        <v>427</v>
      </c>
      <c r="D169" t="s">
        <v>504</v>
      </c>
      <c r="E169" s="33">
        <v>60.81111111111111</v>
      </c>
      <c r="F169" s="33">
        <v>4.8888888888888893</v>
      </c>
      <c r="G169" s="33">
        <v>1</v>
      </c>
      <c r="H169" s="33">
        <v>0.34155555555555556</v>
      </c>
      <c r="I169" s="33">
        <v>1.1000000000000001</v>
      </c>
      <c r="J169" s="33">
        <v>0</v>
      </c>
      <c r="K169" s="33">
        <v>3.8222222222222224</v>
      </c>
      <c r="L169" s="33">
        <v>3.3243333333333354</v>
      </c>
      <c r="M169" s="33">
        <v>5.4222222222222225</v>
      </c>
      <c r="N169" s="33">
        <v>0</v>
      </c>
      <c r="O169" s="33">
        <v>8.9164991777818392E-2</v>
      </c>
      <c r="P169" s="33">
        <v>0</v>
      </c>
      <c r="Q169" s="33">
        <v>2.7203333333333335</v>
      </c>
      <c r="R169" s="33">
        <v>4.4734149460990316E-2</v>
      </c>
      <c r="S169" s="33">
        <v>6.1150000000000002</v>
      </c>
      <c r="T169" s="33">
        <v>8.9071111111111101</v>
      </c>
      <c r="U169" s="33">
        <v>0</v>
      </c>
      <c r="V169" s="33">
        <v>0.24702905170838663</v>
      </c>
      <c r="W169" s="33">
        <v>4.6730000000000009</v>
      </c>
      <c r="X169" s="33">
        <v>6.7498888888888899</v>
      </c>
      <c r="Y169" s="33">
        <v>0</v>
      </c>
      <c r="Z169" s="33">
        <v>0.187842134112918</v>
      </c>
      <c r="AA169" s="33">
        <v>0</v>
      </c>
      <c r="AB169" s="33">
        <v>5.2777777777777777</v>
      </c>
      <c r="AC169" s="33">
        <v>0</v>
      </c>
      <c r="AD169" s="33">
        <v>0</v>
      </c>
      <c r="AE169" s="33">
        <v>0.1</v>
      </c>
      <c r="AF169" s="33">
        <v>0</v>
      </c>
      <c r="AG169" s="33">
        <v>0</v>
      </c>
      <c r="AH169" t="s">
        <v>175</v>
      </c>
      <c r="AI169" s="34">
        <v>1</v>
      </c>
    </row>
    <row r="170" spans="1:35" x14ac:dyDescent="0.25">
      <c r="A170" t="s">
        <v>517</v>
      </c>
      <c r="B170" t="s">
        <v>223</v>
      </c>
      <c r="C170" t="s">
        <v>431</v>
      </c>
      <c r="D170" t="s">
        <v>509</v>
      </c>
      <c r="E170" s="33">
        <v>71.7</v>
      </c>
      <c r="F170" s="33">
        <v>5.9555555555555557</v>
      </c>
      <c r="G170" s="33">
        <v>1.1555555555555554</v>
      </c>
      <c r="H170" s="33">
        <v>0.43333333333333335</v>
      </c>
      <c r="I170" s="33">
        <v>2.1111111111111112</v>
      </c>
      <c r="J170" s="33">
        <v>0</v>
      </c>
      <c r="K170" s="33">
        <v>0</v>
      </c>
      <c r="L170" s="33">
        <v>0</v>
      </c>
      <c r="M170" s="33">
        <v>2.4888888888888889</v>
      </c>
      <c r="N170" s="33">
        <v>0</v>
      </c>
      <c r="O170" s="33">
        <v>3.471253680458701E-2</v>
      </c>
      <c r="P170" s="33">
        <v>0</v>
      </c>
      <c r="Q170" s="33">
        <v>8.875</v>
      </c>
      <c r="R170" s="33">
        <v>0.12377963737796373</v>
      </c>
      <c r="S170" s="33">
        <v>0.21388888888888888</v>
      </c>
      <c r="T170" s="33">
        <v>0</v>
      </c>
      <c r="U170" s="33">
        <v>1.3111111111111111</v>
      </c>
      <c r="V170" s="33">
        <v>2.1269177126917709E-2</v>
      </c>
      <c r="W170" s="33">
        <v>5.7222222222222223</v>
      </c>
      <c r="X170" s="33">
        <v>6.0888888888888886</v>
      </c>
      <c r="Y170" s="33">
        <v>7.666666666666667</v>
      </c>
      <c r="Z170" s="33">
        <v>0.27165659383232604</v>
      </c>
      <c r="AA170" s="33">
        <v>0</v>
      </c>
      <c r="AB170" s="33">
        <v>0</v>
      </c>
      <c r="AC170" s="33">
        <v>0</v>
      </c>
      <c r="AD170" s="33">
        <v>0</v>
      </c>
      <c r="AE170" s="33">
        <v>0</v>
      </c>
      <c r="AF170" s="33">
        <v>0</v>
      </c>
      <c r="AG170" s="33">
        <v>0</v>
      </c>
      <c r="AH170" t="s">
        <v>21</v>
      </c>
      <c r="AI170" s="34">
        <v>1</v>
      </c>
    </row>
    <row r="171" spans="1:35" x14ac:dyDescent="0.25">
      <c r="A171" t="s">
        <v>517</v>
      </c>
      <c r="B171" t="s">
        <v>278</v>
      </c>
      <c r="C171" t="s">
        <v>434</v>
      </c>
      <c r="D171" t="s">
        <v>504</v>
      </c>
      <c r="E171" s="33">
        <v>115.22222222222223</v>
      </c>
      <c r="F171" s="33">
        <v>5.6888888888888891</v>
      </c>
      <c r="G171" s="33">
        <v>0.66666666666666663</v>
      </c>
      <c r="H171" s="33">
        <v>0.84444444444444444</v>
      </c>
      <c r="I171" s="33">
        <v>5.6888888888888891</v>
      </c>
      <c r="J171" s="33">
        <v>0</v>
      </c>
      <c r="K171" s="33">
        <v>0</v>
      </c>
      <c r="L171" s="33">
        <v>2.1615555555555557</v>
      </c>
      <c r="M171" s="33">
        <v>7.9111111111111114</v>
      </c>
      <c r="N171" s="33">
        <v>0</v>
      </c>
      <c r="O171" s="33">
        <v>6.8659594985535199E-2</v>
      </c>
      <c r="P171" s="33">
        <v>9.8416666666666668</v>
      </c>
      <c r="Q171" s="33">
        <v>6.9722222222222223</v>
      </c>
      <c r="R171" s="33">
        <v>0.14592574734811958</v>
      </c>
      <c r="S171" s="33">
        <v>7.9046666666666638</v>
      </c>
      <c r="T171" s="33">
        <v>0.54488888888888876</v>
      </c>
      <c r="U171" s="33">
        <v>0</v>
      </c>
      <c r="V171" s="33">
        <v>7.3332690453230431E-2</v>
      </c>
      <c r="W171" s="33">
        <v>5.4741111111111111</v>
      </c>
      <c r="X171" s="33">
        <v>5.6562222222222216</v>
      </c>
      <c r="Y171" s="33">
        <v>0</v>
      </c>
      <c r="Z171" s="33">
        <v>9.6598842815814837E-2</v>
      </c>
      <c r="AA171" s="33">
        <v>0</v>
      </c>
      <c r="AB171" s="33">
        <v>0</v>
      </c>
      <c r="AC171" s="33">
        <v>0</v>
      </c>
      <c r="AD171" s="33">
        <v>0</v>
      </c>
      <c r="AE171" s="33">
        <v>2.6333333333333333</v>
      </c>
      <c r="AF171" s="33">
        <v>0</v>
      </c>
      <c r="AG171" s="33">
        <v>0</v>
      </c>
      <c r="AH171" t="s">
        <v>76</v>
      </c>
      <c r="AI171" s="34">
        <v>1</v>
      </c>
    </row>
    <row r="172" spans="1:35" x14ac:dyDescent="0.25">
      <c r="A172" t="s">
        <v>517</v>
      </c>
      <c r="B172" t="s">
        <v>396</v>
      </c>
      <c r="C172" t="s">
        <v>485</v>
      </c>
      <c r="D172" t="s">
        <v>504</v>
      </c>
      <c r="E172" s="33">
        <v>46.011111111111113</v>
      </c>
      <c r="F172" s="33">
        <v>7.2222222222222223</v>
      </c>
      <c r="G172" s="33">
        <v>0.58888888888888891</v>
      </c>
      <c r="H172" s="33">
        <v>0.39522222222222225</v>
      </c>
      <c r="I172" s="33">
        <v>0</v>
      </c>
      <c r="J172" s="33">
        <v>0</v>
      </c>
      <c r="K172" s="33">
        <v>0</v>
      </c>
      <c r="L172" s="33">
        <v>2.1543333333333332</v>
      </c>
      <c r="M172" s="33">
        <v>5.8666666666666663</v>
      </c>
      <c r="N172" s="33">
        <v>0</v>
      </c>
      <c r="O172" s="33">
        <v>0.12750543347017626</v>
      </c>
      <c r="P172" s="33">
        <v>5.6111111111111107</v>
      </c>
      <c r="Q172" s="33">
        <v>0.43611111111111112</v>
      </c>
      <c r="R172" s="33">
        <v>0.13142960637527165</v>
      </c>
      <c r="S172" s="33">
        <v>2.6774444444444434</v>
      </c>
      <c r="T172" s="33">
        <v>4.9763333333333328</v>
      </c>
      <c r="U172" s="33">
        <v>0</v>
      </c>
      <c r="V172" s="33">
        <v>0.16634629316590191</v>
      </c>
      <c r="W172" s="33">
        <v>2.6135555555555565</v>
      </c>
      <c r="X172" s="33">
        <v>5.3698888888888892</v>
      </c>
      <c r="Y172" s="33">
        <v>0</v>
      </c>
      <c r="Z172" s="33">
        <v>0.1735112291716977</v>
      </c>
      <c r="AA172" s="33">
        <v>0</v>
      </c>
      <c r="AB172" s="33">
        <v>0</v>
      </c>
      <c r="AC172" s="33">
        <v>0</v>
      </c>
      <c r="AD172" s="33">
        <v>0</v>
      </c>
      <c r="AE172" s="33">
        <v>0.84444444444444444</v>
      </c>
      <c r="AF172" s="33">
        <v>0</v>
      </c>
      <c r="AG172" s="33">
        <v>5.5555555555555552E-2</v>
      </c>
      <c r="AH172" t="s">
        <v>194</v>
      </c>
      <c r="AI172" s="34">
        <v>1</v>
      </c>
    </row>
    <row r="173" spans="1:35" x14ac:dyDescent="0.25">
      <c r="A173" t="s">
        <v>517</v>
      </c>
      <c r="B173" t="s">
        <v>271</v>
      </c>
      <c r="C173" t="s">
        <v>462</v>
      </c>
      <c r="D173" t="s">
        <v>504</v>
      </c>
      <c r="E173" s="33">
        <v>81.322222222222223</v>
      </c>
      <c r="F173" s="33">
        <v>5.9666666666666668</v>
      </c>
      <c r="G173" s="33">
        <v>0.8666666666666667</v>
      </c>
      <c r="H173" s="33">
        <v>0.55088888888888887</v>
      </c>
      <c r="I173" s="33">
        <v>0</v>
      </c>
      <c r="J173" s="33">
        <v>0</v>
      </c>
      <c r="K173" s="33">
        <v>0</v>
      </c>
      <c r="L173" s="33">
        <v>1.8931111111111114</v>
      </c>
      <c r="M173" s="33">
        <v>5.2888888888888888</v>
      </c>
      <c r="N173" s="33">
        <v>0</v>
      </c>
      <c r="O173" s="33">
        <v>6.5036207132121868E-2</v>
      </c>
      <c r="P173" s="33">
        <v>9.6416666666666675</v>
      </c>
      <c r="Q173" s="33">
        <v>4.6611111111111114</v>
      </c>
      <c r="R173" s="33">
        <v>0.1758778521655964</v>
      </c>
      <c r="S173" s="33">
        <v>8.0914444444444449</v>
      </c>
      <c r="T173" s="33">
        <v>4.5205555555555552</v>
      </c>
      <c r="U173" s="33">
        <v>0</v>
      </c>
      <c r="V173" s="33">
        <v>0.15508676048640524</v>
      </c>
      <c r="W173" s="33">
        <v>13.403333333333336</v>
      </c>
      <c r="X173" s="33">
        <v>1.7135555555555553</v>
      </c>
      <c r="Y173" s="33">
        <v>0</v>
      </c>
      <c r="Z173" s="33">
        <v>0.18588878262057659</v>
      </c>
      <c r="AA173" s="33">
        <v>0</v>
      </c>
      <c r="AB173" s="33">
        <v>0</v>
      </c>
      <c r="AC173" s="33">
        <v>0</v>
      </c>
      <c r="AD173" s="33">
        <v>0</v>
      </c>
      <c r="AE173" s="33">
        <v>0.94444444444444442</v>
      </c>
      <c r="AF173" s="33">
        <v>0</v>
      </c>
      <c r="AG173" s="33">
        <v>0</v>
      </c>
      <c r="AH173" t="s">
        <v>69</v>
      </c>
      <c r="AI173" s="34">
        <v>1</v>
      </c>
    </row>
    <row r="174" spans="1:35" x14ac:dyDescent="0.25">
      <c r="A174" t="s">
        <v>517</v>
      </c>
      <c r="B174" t="s">
        <v>306</v>
      </c>
      <c r="C174" t="s">
        <v>415</v>
      </c>
      <c r="D174" t="s">
        <v>504</v>
      </c>
      <c r="E174" s="33">
        <v>115.06666666666666</v>
      </c>
      <c r="F174" s="33">
        <v>5.6</v>
      </c>
      <c r="G174" s="33">
        <v>1.2666666666666666</v>
      </c>
      <c r="H174" s="33">
        <v>0.61944444444444446</v>
      </c>
      <c r="I174" s="33">
        <v>5.6888888888888891</v>
      </c>
      <c r="J174" s="33">
        <v>0</v>
      </c>
      <c r="K174" s="33">
        <v>0</v>
      </c>
      <c r="L174" s="33">
        <v>2.2166666666666668</v>
      </c>
      <c r="M174" s="33">
        <v>8.6666666666666661</v>
      </c>
      <c r="N174" s="33">
        <v>0</v>
      </c>
      <c r="O174" s="33">
        <v>7.5318655851680183E-2</v>
      </c>
      <c r="P174" s="33">
        <v>3.1805555555555554</v>
      </c>
      <c r="Q174" s="33">
        <v>1.2</v>
      </c>
      <c r="R174" s="33">
        <v>3.8069718037852453E-2</v>
      </c>
      <c r="S174" s="33">
        <v>5.4913333333333334</v>
      </c>
      <c r="T174" s="33">
        <v>2.071444444444444</v>
      </c>
      <c r="U174" s="33">
        <v>0</v>
      </c>
      <c r="V174" s="33">
        <v>6.5725183468520659E-2</v>
      </c>
      <c r="W174" s="33">
        <v>4.7521111111111107</v>
      </c>
      <c r="X174" s="33">
        <v>4.4846666666666666</v>
      </c>
      <c r="Y174" s="33">
        <v>0</v>
      </c>
      <c r="Z174" s="33">
        <v>8.0273271533410587E-2</v>
      </c>
      <c r="AA174" s="33">
        <v>0</v>
      </c>
      <c r="AB174" s="33">
        <v>0</v>
      </c>
      <c r="AC174" s="33">
        <v>0</v>
      </c>
      <c r="AD174" s="33">
        <v>0</v>
      </c>
      <c r="AE174" s="33">
        <v>0.43333333333333335</v>
      </c>
      <c r="AF174" s="33">
        <v>0</v>
      </c>
      <c r="AG174" s="33">
        <v>0</v>
      </c>
      <c r="AH174" t="s">
        <v>104</v>
      </c>
      <c r="AI174" s="34">
        <v>1</v>
      </c>
    </row>
    <row r="175" spans="1:35" x14ac:dyDescent="0.25">
      <c r="A175" t="s">
        <v>517</v>
      </c>
      <c r="B175" t="s">
        <v>280</v>
      </c>
      <c r="C175" t="s">
        <v>407</v>
      </c>
      <c r="D175" t="s">
        <v>504</v>
      </c>
      <c r="E175" s="33">
        <v>118.6</v>
      </c>
      <c r="F175" s="33">
        <v>5.333333333333333</v>
      </c>
      <c r="G175" s="33">
        <v>1.1444444444444444</v>
      </c>
      <c r="H175" s="33">
        <v>0.53055555555555556</v>
      </c>
      <c r="I175" s="33">
        <v>0</v>
      </c>
      <c r="J175" s="33">
        <v>0</v>
      </c>
      <c r="K175" s="33">
        <v>0</v>
      </c>
      <c r="L175" s="33">
        <v>1.4919999999999998</v>
      </c>
      <c r="M175" s="33">
        <v>16.088888888888889</v>
      </c>
      <c r="N175" s="33">
        <v>0</v>
      </c>
      <c r="O175" s="33">
        <v>0.13565673599400413</v>
      </c>
      <c r="P175" s="33">
        <v>5.2446666666666664</v>
      </c>
      <c r="Q175" s="33">
        <v>12.617444444444446</v>
      </c>
      <c r="R175" s="33">
        <v>0.15060801948660296</v>
      </c>
      <c r="S175" s="33">
        <v>1.657</v>
      </c>
      <c r="T175" s="33">
        <v>2.506222222222223</v>
      </c>
      <c r="U175" s="33">
        <v>0</v>
      </c>
      <c r="V175" s="33">
        <v>3.5103054150271699E-2</v>
      </c>
      <c r="W175" s="33">
        <v>0.19088888888888889</v>
      </c>
      <c r="X175" s="33">
        <v>1.9304444444444451</v>
      </c>
      <c r="Y175" s="33">
        <v>0</v>
      </c>
      <c r="Z175" s="33">
        <v>1.788645306351884E-2</v>
      </c>
      <c r="AA175" s="33">
        <v>0</v>
      </c>
      <c r="AB175" s="33">
        <v>0</v>
      </c>
      <c r="AC175" s="33">
        <v>0</v>
      </c>
      <c r="AD175" s="33">
        <v>0</v>
      </c>
      <c r="AE175" s="33">
        <v>0</v>
      </c>
      <c r="AF175" s="33">
        <v>0</v>
      </c>
      <c r="AG175" s="33">
        <v>0</v>
      </c>
      <c r="AH175" t="s">
        <v>78</v>
      </c>
      <c r="AI175" s="34">
        <v>1</v>
      </c>
    </row>
    <row r="176" spans="1:35" x14ac:dyDescent="0.25">
      <c r="A176" t="s">
        <v>517</v>
      </c>
      <c r="B176" t="s">
        <v>393</v>
      </c>
      <c r="C176" t="s">
        <v>501</v>
      </c>
      <c r="D176" t="s">
        <v>506</v>
      </c>
      <c r="E176" s="33">
        <v>35.68888888888889</v>
      </c>
      <c r="F176" s="33">
        <v>0</v>
      </c>
      <c r="G176" s="33">
        <v>0</v>
      </c>
      <c r="H176" s="33">
        <v>0.14666666666666667</v>
      </c>
      <c r="I176" s="33">
        <v>0.52222222222222225</v>
      </c>
      <c r="J176" s="33">
        <v>0</v>
      </c>
      <c r="K176" s="33">
        <v>0</v>
      </c>
      <c r="L176" s="33">
        <v>0.22811111111111115</v>
      </c>
      <c r="M176" s="33">
        <v>4.5638888888888891</v>
      </c>
      <c r="N176" s="33">
        <v>0</v>
      </c>
      <c r="O176" s="33">
        <v>0.12787982565379827</v>
      </c>
      <c r="P176" s="33">
        <v>4.3555555555555552</v>
      </c>
      <c r="Q176" s="33">
        <v>0</v>
      </c>
      <c r="R176" s="33">
        <v>0.1220423412204234</v>
      </c>
      <c r="S176" s="33">
        <v>0.35055555555555551</v>
      </c>
      <c r="T176" s="33">
        <v>1.2449999999999999</v>
      </c>
      <c r="U176" s="33">
        <v>0</v>
      </c>
      <c r="V176" s="33">
        <v>4.470734744707347E-2</v>
      </c>
      <c r="W176" s="33">
        <v>0.22344444444444445</v>
      </c>
      <c r="X176" s="33">
        <v>1.4244444444444444</v>
      </c>
      <c r="Y176" s="33">
        <v>0</v>
      </c>
      <c r="Z176" s="33">
        <v>4.6173723536737231E-2</v>
      </c>
      <c r="AA176" s="33">
        <v>0</v>
      </c>
      <c r="AB176" s="33">
        <v>4.7666666666666666</v>
      </c>
      <c r="AC176" s="33">
        <v>0</v>
      </c>
      <c r="AD176" s="33">
        <v>0</v>
      </c>
      <c r="AE176" s="33">
        <v>0</v>
      </c>
      <c r="AF176" s="33">
        <v>0</v>
      </c>
      <c r="AG176" s="33">
        <v>0</v>
      </c>
      <c r="AH176" t="s">
        <v>191</v>
      </c>
      <c r="AI176" s="34">
        <v>1</v>
      </c>
    </row>
    <row r="177" spans="1:35" x14ac:dyDescent="0.25">
      <c r="A177" t="s">
        <v>517</v>
      </c>
      <c r="B177" t="s">
        <v>322</v>
      </c>
      <c r="C177" t="s">
        <v>431</v>
      </c>
      <c r="D177" t="s">
        <v>509</v>
      </c>
      <c r="E177" s="33">
        <v>142.01111111111112</v>
      </c>
      <c r="F177" s="33">
        <v>3.7777777777777777</v>
      </c>
      <c r="G177" s="33">
        <v>1.0444444444444445</v>
      </c>
      <c r="H177" s="33">
        <v>0</v>
      </c>
      <c r="I177" s="33">
        <v>0</v>
      </c>
      <c r="J177" s="33">
        <v>0</v>
      </c>
      <c r="K177" s="33">
        <v>2.9777777777777779</v>
      </c>
      <c r="L177" s="33">
        <v>4.7194444444444441</v>
      </c>
      <c r="M177" s="33">
        <v>19.238888888888887</v>
      </c>
      <c r="N177" s="33">
        <v>0</v>
      </c>
      <c r="O177" s="33">
        <v>0.13547453250919331</v>
      </c>
      <c r="P177" s="33">
        <v>4.8972222222222221</v>
      </c>
      <c r="Q177" s="33">
        <v>20.458333333333332</v>
      </c>
      <c r="R177" s="33">
        <v>0.17854627963383146</v>
      </c>
      <c r="S177" s="33">
        <v>15.402777777777779</v>
      </c>
      <c r="T177" s="33">
        <v>4.4694444444444441</v>
      </c>
      <c r="U177" s="33">
        <v>0</v>
      </c>
      <c r="V177" s="33">
        <v>0.13993427744307957</v>
      </c>
      <c r="W177" s="33">
        <v>15.091666666666667</v>
      </c>
      <c r="X177" s="33">
        <v>9.6750000000000007</v>
      </c>
      <c r="Y177" s="33">
        <v>8.2666666666666675</v>
      </c>
      <c r="Z177" s="33">
        <v>0.2326109068148032</v>
      </c>
      <c r="AA177" s="33">
        <v>0.91111111111111109</v>
      </c>
      <c r="AB177" s="33">
        <v>0</v>
      </c>
      <c r="AC177" s="33">
        <v>0</v>
      </c>
      <c r="AD177" s="33">
        <v>0</v>
      </c>
      <c r="AE177" s="33">
        <v>0</v>
      </c>
      <c r="AF177" s="33">
        <v>0</v>
      </c>
      <c r="AG177" s="33">
        <v>0</v>
      </c>
      <c r="AH177" t="s">
        <v>120</v>
      </c>
      <c r="AI177" s="34">
        <v>1</v>
      </c>
    </row>
    <row r="178" spans="1:35" x14ac:dyDescent="0.25">
      <c r="A178" t="s">
        <v>517</v>
      </c>
      <c r="B178" t="s">
        <v>391</v>
      </c>
      <c r="C178" t="s">
        <v>499</v>
      </c>
      <c r="D178" t="s">
        <v>507</v>
      </c>
      <c r="E178" s="33">
        <v>75.87777777777778</v>
      </c>
      <c r="F178" s="33">
        <v>5.0666666666666664</v>
      </c>
      <c r="G178" s="33">
        <v>1.6777777777777778</v>
      </c>
      <c r="H178" s="33">
        <v>0</v>
      </c>
      <c r="I178" s="33">
        <v>2.2333333333333334</v>
      </c>
      <c r="J178" s="33">
        <v>0</v>
      </c>
      <c r="K178" s="33">
        <v>0</v>
      </c>
      <c r="L178" s="33">
        <v>2.25</v>
      </c>
      <c r="M178" s="33">
        <v>2.1333333333333333</v>
      </c>
      <c r="N178" s="33">
        <v>3.2888888888888888</v>
      </c>
      <c r="O178" s="33">
        <v>7.1459950212329773E-2</v>
      </c>
      <c r="P178" s="33">
        <v>4.8444444444444441</v>
      </c>
      <c r="Q178" s="33">
        <v>11.713888888888889</v>
      </c>
      <c r="R178" s="33">
        <v>0.21822375164738614</v>
      </c>
      <c r="S178" s="33">
        <v>0</v>
      </c>
      <c r="T178" s="33">
        <v>3.5222222222222221</v>
      </c>
      <c r="U178" s="33">
        <v>9.2333333333333325</v>
      </c>
      <c r="V178" s="33">
        <v>0.16810660418802165</v>
      </c>
      <c r="W178" s="33">
        <v>3.9277777777777776</v>
      </c>
      <c r="X178" s="33">
        <v>0.69444444444444442</v>
      </c>
      <c r="Y178" s="33">
        <v>4.8</v>
      </c>
      <c r="Z178" s="33">
        <v>0.12417630692634352</v>
      </c>
      <c r="AA178" s="33">
        <v>0</v>
      </c>
      <c r="AB178" s="33">
        <v>0</v>
      </c>
      <c r="AC178" s="33">
        <v>0</v>
      </c>
      <c r="AD178" s="33">
        <v>28.116666666666667</v>
      </c>
      <c r="AE178" s="33">
        <v>0</v>
      </c>
      <c r="AF178" s="33">
        <v>0</v>
      </c>
      <c r="AG178" s="33">
        <v>0</v>
      </c>
      <c r="AH178" t="s">
        <v>189</v>
      </c>
      <c r="AI178" s="34">
        <v>1</v>
      </c>
    </row>
    <row r="179" spans="1:35" x14ac:dyDescent="0.25">
      <c r="A179" t="s">
        <v>517</v>
      </c>
      <c r="B179" t="s">
        <v>324</v>
      </c>
      <c r="C179" t="s">
        <v>406</v>
      </c>
      <c r="D179" t="s">
        <v>510</v>
      </c>
      <c r="E179" s="33">
        <v>101.42222222222222</v>
      </c>
      <c r="F179" s="33">
        <v>3.0222222222222221</v>
      </c>
      <c r="G179" s="33">
        <v>0.16666666666666666</v>
      </c>
      <c r="H179" s="33">
        <v>0.3</v>
      </c>
      <c r="I179" s="33">
        <v>4.4222222222222225</v>
      </c>
      <c r="J179" s="33">
        <v>0</v>
      </c>
      <c r="K179" s="33">
        <v>0</v>
      </c>
      <c r="L179" s="33">
        <v>2.3222222222222215</v>
      </c>
      <c r="M179" s="33">
        <v>8.3277777777777775</v>
      </c>
      <c r="N179" s="33">
        <v>0</v>
      </c>
      <c r="O179" s="33">
        <v>8.2109991235758115E-2</v>
      </c>
      <c r="P179" s="33">
        <v>14.136111111111111</v>
      </c>
      <c r="Q179" s="33">
        <v>0</v>
      </c>
      <c r="R179" s="33">
        <v>0.13937883435582823</v>
      </c>
      <c r="S179" s="33">
        <v>6.3865555555555549</v>
      </c>
      <c r="T179" s="33">
        <v>6.4210000000000012</v>
      </c>
      <c r="U179" s="33">
        <v>0</v>
      </c>
      <c r="V179" s="33">
        <v>0.12627957931638914</v>
      </c>
      <c r="W179" s="33">
        <v>6.0266666666666673</v>
      </c>
      <c r="X179" s="33">
        <v>3.2874444444444451</v>
      </c>
      <c r="Y179" s="33">
        <v>0</v>
      </c>
      <c r="Z179" s="33">
        <v>9.1835013146362846E-2</v>
      </c>
      <c r="AA179" s="33">
        <v>0</v>
      </c>
      <c r="AB179" s="33">
        <v>0</v>
      </c>
      <c r="AC179" s="33">
        <v>0</v>
      </c>
      <c r="AD179" s="33">
        <v>0</v>
      </c>
      <c r="AE179" s="33">
        <v>0</v>
      </c>
      <c r="AF179" s="33">
        <v>0</v>
      </c>
      <c r="AG179" s="33">
        <v>0</v>
      </c>
      <c r="AH179" t="s">
        <v>122</v>
      </c>
      <c r="AI179" s="34">
        <v>1</v>
      </c>
    </row>
    <row r="180" spans="1:35" x14ac:dyDescent="0.25">
      <c r="A180" t="s">
        <v>517</v>
      </c>
      <c r="B180" t="s">
        <v>233</v>
      </c>
      <c r="C180" t="s">
        <v>422</v>
      </c>
      <c r="D180" t="s">
        <v>503</v>
      </c>
      <c r="E180" s="33">
        <v>114.25555555555556</v>
      </c>
      <c r="F180" s="33">
        <v>5.6888888888888891</v>
      </c>
      <c r="G180" s="33">
        <v>0</v>
      </c>
      <c r="H180" s="33">
        <v>0</v>
      </c>
      <c r="I180" s="33">
        <v>4.7333333333333334</v>
      </c>
      <c r="J180" s="33">
        <v>0</v>
      </c>
      <c r="K180" s="33">
        <v>0</v>
      </c>
      <c r="L180" s="33">
        <v>3.8356666666666657</v>
      </c>
      <c r="M180" s="33">
        <v>7.291666666666667</v>
      </c>
      <c r="N180" s="33">
        <v>0</v>
      </c>
      <c r="O180" s="33">
        <v>6.381892443839346E-2</v>
      </c>
      <c r="P180" s="33">
        <v>7.8742222222222216</v>
      </c>
      <c r="Q180" s="33">
        <v>7.092888888888889</v>
      </c>
      <c r="R180" s="33">
        <v>0.13099679081979965</v>
      </c>
      <c r="S180" s="33">
        <v>5.8403333333333354</v>
      </c>
      <c r="T180" s="33">
        <v>12.243111111111112</v>
      </c>
      <c r="U180" s="33">
        <v>1.288888888888889</v>
      </c>
      <c r="V180" s="33">
        <v>0.16955265972965089</v>
      </c>
      <c r="W180" s="33">
        <v>11.113888888888891</v>
      </c>
      <c r="X180" s="33">
        <v>10.582222222222224</v>
      </c>
      <c r="Y180" s="33">
        <v>0</v>
      </c>
      <c r="Z180" s="33">
        <v>0.18989108236895849</v>
      </c>
      <c r="AA180" s="33">
        <v>0</v>
      </c>
      <c r="AB180" s="33">
        <v>0</v>
      </c>
      <c r="AC180" s="33">
        <v>0</v>
      </c>
      <c r="AD180" s="33">
        <v>0</v>
      </c>
      <c r="AE180" s="33">
        <v>3.0222222222222221</v>
      </c>
      <c r="AF180" s="33">
        <v>0</v>
      </c>
      <c r="AG180" s="33">
        <v>1.1111111111111112E-2</v>
      </c>
      <c r="AH180" t="s">
        <v>31</v>
      </c>
      <c r="AI180" s="34">
        <v>1</v>
      </c>
    </row>
    <row r="181" spans="1:35" x14ac:dyDescent="0.25">
      <c r="A181" t="s">
        <v>517</v>
      </c>
      <c r="B181" t="s">
        <v>219</v>
      </c>
      <c r="C181" t="s">
        <v>428</v>
      </c>
      <c r="D181" t="s">
        <v>507</v>
      </c>
      <c r="E181" s="33">
        <v>48.93333333333333</v>
      </c>
      <c r="F181" s="33">
        <v>5.4222222222222225</v>
      </c>
      <c r="G181" s="33">
        <v>1.0666666666666667</v>
      </c>
      <c r="H181" s="33">
        <v>0.18055555555555555</v>
      </c>
      <c r="I181" s="33">
        <v>1.3888888888888888</v>
      </c>
      <c r="J181" s="33">
        <v>0</v>
      </c>
      <c r="K181" s="33">
        <v>0</v>
      </c>
      <c r="L181" s="33">
        <v>0.50844444444444448</v>
      </c>
      <c r="M181" s="33">
        <v>4.9666666666666668</v>
      </c>
      <c r="N181" s="33">
        <v>0</v>
      </c>
      <c r="O181" s="33">
        <v>0.10149863760217985</v>
      </c>
      <c r="P181" s="33">
        <v>3.5416666666666665</v>
      </c>
      <c r="Q181" s="33">
        <v>0.31666666666666665</v>
      </c>
      <c r="R181" s="33">
        <v>7.8848773841961858E-2</v>
      </c>
      <c r="S181" s="33">
        <v>3.5193333333333339</v>
      </c>
      <c r="T181" s="33">
        <v>8.9614444444444423</v>
      </c>
      <c r="U181" s="33">
        <v>0</v>
      </c>
      <c r="V181" s="33">
        <v>0.25505676657584014</v>
      </c>
      <c r="W181" s="33">
        <v>2.8048888888888888</v>
      </c>
      <c r="X181" s="33">
        <v>5.2601111111111098</v>
      </c>
      <c r="Y181" s="33">
        <v>5.5555555555555552E-2</v>
      </c>
      <c r="Z181" s="33">
        <v>0.16595140781108081</v>
      </c>
      <c r="AA181" s="33">
        <v>1.1555555555555554</v>
      </c>
      <c r="AB181" s="33">
        <v>0</v>
      </c>
      <c r="AC181" s="33">
        <v>0</v>
      </c>
      <c r="AD181" s="33">
        <v>0</v>
      </c>
      <c r="AE181" s="33">
        <v>0</v>
      </c>
      <c r="AF181" s="33">
        <v>0</v>
      </c>
      <c r="AG181" s="33">
        <v>1.4</v>
      </c>
      <c r="AH181" t="s">
        <v>17</v>
      </c>
      <c r="AI181" s="34">
        <v>1</v>
      </c>
    </row>
    <row r="182" spans="1:35" x14ac:dyDescent="0.25">
      <c r="A182" t="s">
        <v>517</v>
      </c>
      <c r="B182" t="s">
        <v>247</v>
      </c>
      <c r="C182" t="s">
        <v>447</v>
      </c>
      <c r="D182" t="s">
        <v>509</v>
      </c>
      <c r="E182" s="33">
        <v>79.733333333333334</v>
      </c>
      <c r="F182" s="33">
        <v>5.7777777777777777</v>
      </c>
      <c r="G182" s="33">
        <v>0.52222222222222225</v>
      </c>
      <c r="H182" s="33">
        <v>0.58333333333333337</v>
      </c>
      <c r="I182" s="33">
        <v>0.58888888888888891</v>
      </c>
      <c r="J182" s="33">
        <v>0</v>
      </c>
      <c r="K182" s="33">
        <v>0</v>
      </c>
      <c r="L182" s="33">
        <v>3.1194444444444445</v>
      </c>
      <c r="M182" s="33">
        <v>8.0805555555555557</v>
      </c>
      <c r="N182" s="33">
        <v>0</v>
      </c>
      <c r="O182" s="33">
        <v>0.10134476031215162</v>
      </c>
      <c r="P182" s="33">
        <v>0</v>
      </c>
      <c r="Q182" s="33">
        <v>6.7833333333333332</v>
      </c>
      <c r="R182" s="33">
        <v>8.50752508361204E-2</v>
      </c>
      <c r="S182" s="33">
        <v>5.0842222222222224</v>
      </c>
      <c r="T182" s="33">
        <v>7.0916666666666668</v>
      </c>
      <c r="U182" s="33">
        <v>0</v>
      </c>
      <c r="V182" s="33">
        <v>0.15270763656633221</v>
      </c>
      <c r="W182" s="33">
        <v>4.9111111111111114</v>
      </c>
      <c r="X182" s="33">
        <v>6.4055555555555559</v>
      </c>
      <c r="Y182" s="33">
        <v>0</v>
      </c>
      <c r="Z182" s="33">
        <v>0.1419314381270903</v>
      </c>
      <c r="AA182" s="33">
        <v>0</v>
      </c>
      <c r="AB182" s="33">
        <v>11.266666666666667</v>
      </c>
      <c r="AC182" s="33">
        <v>0</v>
      </c>
      <c r="AD182" s="33">
        <v>0</v>
      </c>
      <c r="AE182" s="33">
        <v>0</v>
      </c>
      <c r="AF182" s="33">
        <v>0</v>
      </c>
      <c r="AG182" s="33">
        <v>0</v>
      </c>
      <c r="AH182" t="s">
        <v>45</v>
      </c>
      <c r="AI182" s="34">
        <v>1</v>
      </c>
    </row>
    <row r="183" spans="1:35" x14ac:dyDescent="0.25">
      <c r="A183" t="s">
        <v>517</v>
      </c>
      <c r="B183" t="s">
        <v>243</v>
      </c>
      <c r="C183" t="s">
        <v>443</v>
      </c>
      <c r="D183" t="s">
        <v>504</v>
      </c>
      <c r="E183" s="33">
        <v>83.811111111111117</v>
      </c>
      <c r="F183" s="33">
        <v>5.4222222222222225</v>
      </c>
      <c r="G183" s="33">
        <v>0.36666666666666664</v>
      </c>
      <c r="H183" s="33">
        <v>0.30644444444444441</v>
      </c>
      <c r="I183" s="33">
        <v>1.9111111111111112</v>
      </c>
      <c r="J183" s="33">
        <v>0</v>
      </c>
      <c r="K183" s="33">
        <v>3.1555555555555554</v>
      </c>
      <c r="L183" s="33">
        <v>4.6755555555555555</v>
      </c>
      <c r="M183" s="33">
        <v>8.4793333333333312</v>
      </c>
      <c r="N183" s="33">
        <v>0</v>
      </c>
      <c r="O183" s="33">
        <v>0.10117194750099427</v>
      </c>
      <c r="P183" s="33">
        <v>0</v>
      </c>
      <c r="Q183" s="33">
        <v>5.309444444444444</v>
      </c>
      <c r="R183" s="33">
        <v>6.3350125944584376E-2</v>
      </c>
      <c r="S183" s="33">
        <v>4.3043333333333349</v>
      </c>
      <c r="T183" s="33">
        <v>6.2201111111111134</v>
      </c>
      <c r="U183" s="33">
        <v>0</v>
      </c>
      <c r="V183" s="33">
        <v>0.12557337929205889</v>
      </c>
      <c r="W183" s="33">
        <v>5.998777777777776</v>
      </c>
      <c r="X183" s="33">
        <v>8.1362222222222176</v>
      </c>
      <c r="Y183" s="33">
        <v>0</v>
      </c>
      <c r="Z183" s="33">
        <v>0.16865305581333678</v>
      </c>
      <c r="AA183" s="33">
        <v>0</v>
      </c>
      <c r="AB183" s="33">
        <v>4.9666666666666668</v>
      </c>
      <c r="AC183" s="33">
        <v>0</v>
      </c>
      <c r="AD183" s="33">
        <v>0</v>
      </c>
      <c r="AE183" s="33">
        <v>72.36666666666666</v>
      </c>
      <c r="AF183" s="33">
        <v>0</v>
      </c>
      <c r="AG183" s="33">
        <v>0</v>
      </c>
      <c r="AH183" t="s">
        <v>41</v>
      </c>
      <c r="AI183" s="34">
        <v>1</v>
      </c>
    </row>
    <row r="184" spans="1:35" x14ac:dyDescent="0.25">
      <c r="A184" t="s">
        <v>517</v>
      </c>
      <c r="B184" t="s">
        <v>304</v>
      </c>
      <c r="C184" t="s">
        <v>429</v>
      </c>
      <c r="D184" t="s">
        <v>506</v>
      </c>
      <c r="E184" s="33">
        <v>96.788888888888891</v>
      </c>
      <c r="F184" s="33">
        <v>1.8111111111111111</v>
      </c>
      <c r="G184" s="33">
        <v>1.4777777777777779</v>
      </c>
      <c r="H184" s="33">
        <v>0</v>
      </c>
      <c r="I184" s="33">
        <v>2.588888888888889</v>
      </c>
      <c r="J184" s="33">
        <v>0</v>
      </c>
      <c r="K184" s="33">
        <v>2.1555555555555554</v>
      </c>
      <c r="L184" s="33">
        <v>4.8361111111111112</v>
      </c>
      <c r="M184" s="33">
        <v>12.427777777777777</v>
      </c>
      <c r="N184" s="33">
        <v>0</v>
      </c>
      <c r="O184" s="33">
        <v>0.1284008724601079</v>
      </c>
      <c r="P184" s="33">
        <v>4.8055555555555554</v>
      </c>
      <c r="Q184" s="33">
        <v>14.28888888888889</v>
      </c>
      <c r="R184" s="33">
        <v>0.19727930203191368</v>
      </c>
      <c r="S184" s="33">
        <v>12.1</v>
      </c>
      <c r="T184" s="33">
        <v>4.6611111111111114</v>
      </c>
      <c r="U184" s="33">
        <v>0</v>
      </c>
      <c r="V184" s="33">
        <v>0.17317185168178167</v>
      </c>
      <c r="W184" s="33">
        <v>16.241666666666667</v>
      </c>
      <c r="X184" s="33">
        <v>5.5638888888888891</v>
      </c>
      <c r="Y184" s="33">
        <v>10.5</v>
      </c>
      <c r="Z184" s="33">
        <v>0.33377338996670874</v>
      </c>
      <c r="AA184" s="33">
        <v>0</v>
      </c>
      <c r="AB184" s="33">
        <v>0</v>
      </c>
      <c r="AC184" s="33">
        <v>0</v>
      </c>
      <c r="AD184" s="33">
        <v>0</v>
      </c>
      <c r="AE184" s="33">
        <v>0</v>
      </c>
      <c r="AF184" s="33">
        <v>0</v>
      </c>
      <c r="AG184" s="33">
        <v>1.8555555555555556</v>
      </c>
      <c r="AH184" t="s">
        <v>102</v>
      </c>
      <c r="AI184" s="34">
        <v>1</v>
      </c>
    </row>
    <row r="185" spans="1:35" x14ac:dyDescent="0.25">
      <c r="A185" t="s">
        <v>517</v>
      </c>
      <c r="B185" t="s">
        <v>253</v>
      </c>
      <c r="C185" t="s">
        <v>430</v>
      </c>
      <c r="D185" t="s">
        <v>505</v>
      </c>
      <c r="E185" s="33">
        <v>112.74444444444444</v>
      </c>
      <c r="F185" s="33">
        <v>5.3777777777777782</v>
      </c>
      <c r="G185" s="33">
        <v>1.1111111111111112</v>
      </c>
      <c r="H185" s="33">
        <v>0.65277777777777779</v>
      </c>
      <c r="I185" s="33">
        <v>3.5777777777777779</v>
      </c>
      <c r="J185" s="33">
        <v>0</v>
      </c>
      <c r="K185" s="33">
        <v>0</v>
      </c>
      <c r="L185" s="33">
        <v>0</v>
      </c>
      <c r="M185" s="33">
        <v>8.3305555555555557</v>
      </c>
      <c r="N185" s="33">
        <v>0</v>
      </c>
      <c r="O185" s="33">
        <v>7.3888834138168921E-2</v>
      </c>
      <c r="P185" s="33">
        <v>4.8888888888888893</v>
      </c>
      <c r="Q185" s="33">
        <v>5.4194444444444443</v>
      </c>
      <c r="R185" s="33">
        <v>9.1430964817187349E-2</v>
      </c>
      <c r="S185" s="33">
        <v>4.447222222222222</v>
      </c>
      <c r="T185" s="33">
        <v>0</v>
      </c>
      <c r="U185" s="33">
        <v>0.13333333333333333</v>
      </c>
      <c r="V185" s="33">
        <v>4.0627771755198584E-2</v>
      </c>
      <c r="W185" s="33">
        <v>16.691666666666666</v>
      </c>
      <c r="X185" s="33">
        <v>0</v>
      </c>
      <c r="Y185" s="33">
        <v>4.4888888888888889</v>
      </c>
      <c r="Z185" s="33">
        <v>0.18786340790381395</v>
      </c>
      <c r="AA185" s="33">
        <v>0</v>
      </c>
      <c r="AB185" s="33">
        <v>0</v>
      </c>
      <c r="AC185" s="33">
        <v>0</v>
      </c>
      <c r="AD185" s="33">
        <v>0</v>
      </c>
      <c r="AE185" s="33">
        <v>0</v>
      </c>
      <c r="AF185" s="33">
        <v>0</v>
      </c>
      <c r="AG185" s="33">
        <v>0</v>
      </c>
      <c r="AH185" t="s">
        <v>51</v>
      </c>
      <c r="AI185" s="34">
        <v>1</v>
      </c>
    </row>
    <row r="186" spans="1:35" x14ac:dyDescent="0.25">
      <c r="A186" t="s">
        <v>517</v>
      </c>
      <c r="B186" t="s">
        <v>248</v>
      </c>
      <c r="C186" t="s">
        <v>430</v>
      </c>
      <c r="D186" t="s">
        <v>505</v>
      </c>
      <c r="E186" s="33">
        <v>77.277777777777771</v>
      </c>
      <c r="F186" s="33">
        <v>5.333333333333333</v>
      </c>
      <c r="G186" s="33">
        <v>0</v>
      </c>
      <c r="H186" s="33">
        <v>0</v>
      </c>
      <c r="I186" s="33">
        <v>2.911111111111111</v>
      </c>
      <c r="J186" s="33">
        <v>0</v>
      </c>
      <c r="K186" s="33">
        <v>0</v>
      </c>
      <c r="L186" s="33">
        <v>6.6666666666666666E-2</v>
      </c>
      <c r="M186" s="33">
        <v>4.2666666666666666</v>
      </c>
      <c r="N186" s="33">
        <v>0</v>
      </c>
      <c r="O186" s="33">
        <v>5.5212077641984186E-2</v>
      </c>
      <c r="P186" s="33">
        <v>0</v>
      </c>
      <c r="Q186" s="33">
        <v>16.739444444444445</v>
      </c>
      <c r="R186" s="33">
        <v>0.21661394680086271</v>
      </c>
      <c r="S186" s="33">
        <v>3.9277777777777776</v>
      </c>
      <c r="T186" s="33">
        <v>4.7694444444444448</v>
      </c>
      <c r="U186" s="33">
        <v>0</v>
      </c>
      <c r="V186" s="33">
        <v>0.11254493170381022</v>
      </c>
      <c r="W186" s="33">
        <v>0</v>
      </c>
      <c r="X186" s="33">
        <v>3.8916666666666666</v>
      </c>
      <c r="Y186" s="33">
        <v>0</v>
      </c>
      <c r="Z186" s="33">
        <v>5.0359453630481672E-2</v>
      </c>
      <c r="AA186" s="33">
        <v>0</v>
      </c>
      <c r="AB186" s="33">
        <v>0</v>
      </c>
      <c r="AC186" s="33">
        <v>0</v>
      </c>
      <c r="AD186" s="33">
        <v>0</v>
      </c>
      <c r="AE186" s="33">
        <v>38.844444444444441</v>
      </c>
      <c r="AF186" s="33">
        <v>0</v>
      </c>
      <c r="AG186" s="33">
        <v>0</v>
      </c>
      <c r="AH186" t="s">
        <v>46</v>
      </c>
      <c r="AI186" s="34">
        <v>1</v>
      </c>
    </row>
    <row r="187" spans="1:35" x14ac:dyDescent="0.25">
      <c r="A187" t="s">
        <v>517</v>
      </c>
      <c r="B187" t="s">
        <v>358</v>
      </c>
      <c r="C187" t="s">
        <v>429</v>
      </c>
      <c r="D187" t="s">
        <v>506</v>
      </c>
      <c r="E187" s="33">
        <v>133.82222222222222</v>
      </c>
      <c r="F187" s="33">
        <v>4.6222222222222218</v>
      </c>
      <c r="G187" s="33">
        <v>0.76666666666666672</v>
      </c>
      <c r="H187" s="33">
        <v>0.64444444444444449</v>
      </c>
      <c r="I187" s="33">
        <v>3.1111111111111112</v>
      </c>
      <c r="J187" s="33">
        <v>0</v>
      </c>
      <c r="K187" s="33">
        <v>0</v>
      </c>
      <c r="L187" s="33">
        <v>9.0471111111111107</v>
      </c>
      <c r="M187" s="33">
        <v>10.572222222222223</v>
      </c>
      <c r="N187" s="33">
        <v>0</v>
      </c>
      <c r="O187" s="33">
        <v>7.9001992693457326E-2</v>
      </c>
      <c r="P187" s="33">
        <v>14.569444444444445</v>
      </c>
      <c r="Q187" s="33">
        <v>6.6138888888888889</v>
      </c>
      <c r="R187" s="33">
        <v>0.15829458651610762</v>
      </c>
      <c r="S187" s="33">
        <v>7.3611111111111107</v>
      </c>
      <c r="T187" s="33">
        <v>5.4222222222222225</v>
      </c>
      <c r="U187" s="33">
        <v>0</v>
      </c>
      <c r="V187" s="33">
        <v>9.5524742610428426E-2</v>
      </c>
      <c r="W187" s="33">
        <v>5.3611111111111107</v>
      </c>
      <c r="X187" s="33">
        <v>7.2638888888888893</v>
      </c>
      <c r="Y187" s="33">
        <v>0</v>
      </c>
      <c r="Z187" s="33">
        <v>9.4341580870142813E-2</v>
      </c>
      <c r="AA187" s="33">
        <v>0</v>
      </c>
      <c r="AB187" s="33">
        <v>5.333333333333333</v>
      </c>
      <c r="AC187" s="33">
        <v>0</v>
      </c>
      <c r="AD187" s="33">
        <v>0</v>
      </c>
      <c r="AE187" s="33">
        <v>0.4</v>
      </c>
      <c r="AF187" s="33">
        <v>0</v>
      </c>
      <c r="AG187" s="33">
        <v>0.14444444444444443</v>
      </c>
      <c r="AH187" t="s">
        <v>156</v>
      </c>
      <c r="AI187" s="34">
        <v>1</v>
      </c>
    </row>
    <row r="188" spans="1:35" x14ac:dyDescent="0.25">
      <c r="A188" t="s">
        <v>517</v>
      </c>
      <c r="B188" t="s">
        <v>345</v>
      </c>
      <c r="C188" t="s">
        <v>486</v>
      </c>
      <c r="D188" t="s">
        <v>503</v>
      </c>
      <c r="E188" s="33">
        <v>56.43333333333333</v>
      </c>
      <c r="F188" s="33">
        <v>4.9777777777777779</v>
      </c>
      <c r="G188" s="33">
        <v>0.28888888888888886</v>
      </c>
      <c r="H188" s="33">
        <v>0.91666666666666663</v>
      </c>
      <c r="I188" s="33">
        <v>2.4222222222222221</v>
      </c>
      <c r="J188" s="33">
        <v>0</v>
      </c>
      <c r="K188" s="33">
        <v>0</v>
      </c>
      <c r="L188" s="33">
        <v>4.5268888888888883</v>
      </c>
      <c r="M188" s="33">
        <v>10.4</v>
      </c>
      <c r="N188" s="33">
        <v>0</v>
      </c>
      <c r="O188" s="33">
        <v>0.18428824571766098</v>
      </c>
      <c r="P188" s="33">
        <v>11.777777777777779</v>
      </c>
      <c r="Q188" s="33">
        <v>0</v>
      </c>
      <c r="R188" s="33">
        <v>0.20870250049222291</v>
      </c>
      <c r="S188" s="33">
        <v>10.830555555555556</v>
      </c>
      <c r="T188" s="33">
        <v>4.7722222222222221</v>
      </c>
      <c r="U188" s="33">
        <v>0</v>
      </c>
      <c r="V188" s="33">
        <v>0.27648159086434337</v>
      </c>
      <c r="W188" s="33">
        <v>6.5250000000000004</v>
      </c>
      <c r="X188" s="33">
        <v>4.8666666666666663</v>
      </c>
      <c r="Y188" s="33">
        <v>0</v>
      </c>
      <c r="Z188" s="33">
        <v>0.20186060248080331</v>
      </c>
      <c r="AA188" s="33">
        <v>0</v>
      </c>
      <c r="AB188" s="33">
        <v>3.1111111111111112</v>
      </c>
      <c r="AC188" s="33">
        <v>0</v>
      </c>
      <c r="AD188" s="33">
        <v>0</v>
      </c>
      <c r="AE188" s="33">
        <v>0</v>
      </c>
      <c r="AF188" s="33">
        <v>0</v>
      </c>
      <c r="AG188" s="33">
        <v>0</v>
      </c>
      <c r="AH188" t="s">
        <v>143</v>
      </c>
      <c r="AI188" s="34">
        <v>1</v>
      </c>
    </row>
    <row r="189" spans="1:35" x14ac:dyDescent="0.25">
      <c r="A189" t="s">
        <v>517</v>
      </c>
      <c r="B189" t="s">
        <v>286</v>
      </c>
      <c r="C189" t="s">
        <v>427</v>
      </c>
      <c r="D189" t="s">
        <v>504</v>
      </c>
      <c r="E189" s="33">
        <v>122.1</v>
      </c>
      <c r="F189" s="33">
        <v>4.5777777777777775</v>
      </c>
      <c r="G189" s="33">
        <v>1.5777777777777777</v>
      </c>
      <c r="H189" s="33">
        <v>0.48333333333333334</v>
      </c>
      <c r="I189" s="33">
        <v>3.088888888888889</v>
      </c>
      <c r="J189" s="33">
        <v>1.3333333333333333</v>
      </c>
      <c r="K189" s="33">
        <v>2.4</v>
      </c>
      <c r="L189" s="33">
        <v>3.0833333333333335</v>
      </c>
      <c r="M189" s="33">
        <v>17.147222222222222</v>
      </c>
      <c r="N189" s="33">
        <v>0</v>
      </c>
      <c r="O189" s="33">
        <v>0.14043589043589044</v>
      </c>
      <c r="P189" s="33">
        <v>0</v>
      </c>
      <c r="Q189" s="33">
        <v>0</v>
      </c>
      <c r="R189" s="33">
        <v>0</v>
      </c>
      <c r="S189" s="33">
        <v>3.5277777777777777</v>
      </c>
      <c r="T189" s="33">
        <v>9.85</v>
      </c>
      <c r="U189" s="33">
        <v>0</v>
      </c>
      <c r="V189" s="33">
        <v>0.10956410956410956</v>
      </c>
      <c r="W189" s="33">
        <v>6.9944444444444445</v>
      </c>
      <c r="X189" s="33">
        <v>4.9111111111111114</v>
      </c>
      <c r="Y189" s="33">
        <v>0</v>
      </c>
      <c r="Z189" s="33">
        <v>9.75065975065975E-2</v>
      </c>
      <c r="AA189" s="33">
        <v>2.1888888888888891</v>
      </c>
      <c r="AB189" s="33">
        <v>14.3</v>
      </c>
      <c r="AC189" s="33">
        <v>0</v>
      </c>
      <c r="AD189" s="33">
        <v>0</v>
      </c>
      <c r="AE189" s="33">
        <v>0.12222222222222222</v>
      </c>
      <c r="AF189" s="33">
        <v>0</v>
      </c>
      <c r="AG189" s="33">
        <v>0</v>
      </c>
      <c r="AH189" t="s">
        <v>84</v>
      </c>
      <c r="AI189" s="34">
        <v>1</v>
      </c>
    </row>
    <row r="190" spans="1:35" x14ac:dyDescent="0.25">
      <c r="A190" t="s">
        <v>517</v>
      </c>
      <c r="B190" t="s">
        <v>245</v>
      </c>
      <c r="C190" t="s">
        <v>445</v>
      </c>
      <c r="D190" t="s">
        <v>505</v>
      </c>
      <c r="E190" s="33">
        <v>88.066666666666663</v>
      </c>
      <c r="F190" s="33">
        <v>14.3</v>
      </c>
      <c r="G190" s="33">
        <v>1.1555555555555554</v>
      </c>
      <c r="H190" s="33">
        <v>0.56388888888888888</v>
      </c>
      <c r="I190" s="33">
        <v>3.3222222222222224</v>
      </c>
      <c r="J190" s="33">
        <v>0</v>
      </c>
      <c r="K190" s="33">
        <v>0</v>
      </c>
      <c r="L190" s="33">
        <v>3.3944444444444444</v>
      </c>
      <c r="M190" s="33">
        <v>5.7777777777777777</v>
      </c>
      <c r="N190" s="33">
        <v>0</v>
      </c>
      <c r="O190" s="33">
        <v>6.5606863487257125E-2</v>
      </c>
      <c r="P190" s="33">
        <v>3.8777777777777778</v>
      </c>
      <c r="Q190" s="33">
        <v>5.1027777777777779</v>
      </c>
      <c r="R190" s="33">
        <v>0.10197451425687612</v>
      </c>
      <c r="S190" s="33">
        <v>3.1</v>
      </c>
      <c r="T190" s="33">
        <v>0</v>
      </c>
      <c r="U190" s="33">
        <v>4.5</v>
      </c>
      <c r="V190" s="33">
        <v>8.6298258894776686E-2</v>
      </c>
      <c r="W190" s="33">
        <v>6.6722222222222225</v>
      </c>
      <c r="X190" s="33">
        <v>4.6027777777777779</v>
      </c>
      <c r="Y190" s="33">
        <v>0.85555555555555551</v>
      </c>
      <c r="Z190" s="33">
        <v>0.13774287156194803</v>
      </c>
      <c r="AA190" s="33">
        <v>0</v>
      </c>
      <c r="AB190" s="33">
        <v>0</v>
      </c>
      <c r="AC190" s="33">
        <v>0</v>
      </c>
      <c r="AD190" s="33">
        <v>0</v>
      </c>
      <c r="AE190" s="33">
        <v>0</v>
      </c>
      <c r="AF190" s="33">
        <v>0</v>
      </c>
      <c r="AG190" s="33">
        <v>0</v>
      </c>
      <c r="AH190" t="s">
        <v>43</v>
      </c>
      <c r="AI190" s="34">
        <v>1</v>
      </c>
    </row>
    <row r="191" spans="1:35" x14ac:dyDescent="0.25">
      <c r="A191" t="s">
        <v>517</v>
      </c>
      <c r="B191" t="s">
        <v>354</v>
      </c>
      <c r="C191" t="s">
        <v>423</v>
      </c>
      <c r="D191" t="s">
        <v>505</v>
      </c>
      <c r="E191" s="33">
        <v>100.82222222222222</v>
      </c>
      <c r="F191" s="33">
        <v>4.3555555555555552</v>
      </c>
      <c r="G191" s="33">
        <v>0.31111111111111112</v>
      </c>
      <c r="H191" s="33">
        <v>0</v>
      </c>
      <c r="I191" s="33">
        <v>0</v>
      </c>
      <c r="J191" s="33">
        <v>0</v>
      </c>
      <c r="K191" s="33">
        <v>7.4666666666666668</v>
      </c>
      <c r="L191" s="33">
        <v>5.6828888888888889</v>
      </c>
      <c r="M191" s="33">
        <v>5.6</v>
      </c>
      <c r="N191" s="33">
        <v>2.5777777777777779</v>
      </c>
      <c r="O191" s="33">
        <v>8.1110866211152738E-2</v>
      </c>
      <c r="P191" s="33">
        <v>11.466666666666667</v>
      </c>
      <c r="Q191" s="33">
        <v>0</v>
      </c>
      <c r="R191" s="33">
        <v>0.11373154066563809</v>
      </c>
      <c r="S191" s="33">
        <v>10.396222222222219</v>
      </c>
      <c r="T191" s="33">
        <v>12.977555555555556</v>
      </c>
      <c r="U191" s="33">
        <v>0</v>
      </c>
      <c r="V191" s="33">
        <v>0.23183160678862683</v>
      </c>
      <c r="W191" s="33">
        <v>11.261444444444445</v>
      </c>
      <c r="X191" s="33">
        <v>5.6443333333333321</v>
      </c>
      <c r="Y191" s="33">
        <v>0</v>
      </c>
      <c r="Z191" s="33">
        <v>0.16767908309455587</v>
      </c>
      <c r="AA191" s="33">
        <v>0</v>
      </c>
      <c r="AB191" s="33">
        <v>0</v>
      </c>
      <c r="AC191" s="33">
        <v>0</v>
      </c>
      <c r="AD191" s="33">
        <v>0</v>
      </c>
      <c r="AE191" s="33">
        <v>0</v>
      </c>
      <c r="AF191" s="33">
        <v>0</v>
      </c>
      <c r="AG191" s="33">
        <v>2.411111111111111</v>
      </c>
      <c r="AH191" t="s">
        <v>152</v>
      </c>
      <c r="AI191" s="34">
        <v>1</v>
      </c>
    </row>
    <row r="192" spans="1:35" x14ac:dyDescent="0.25">
      <c r="A192" t="s">
        <v>517</v>
      </c>
      <c r="B192" t="s">
        <v>284</v>
      </c>
      <c r="C192" t="s">
        <v>418</v>
      </c>
      <c r="D192" t="s">
        <v>503</v>
      </c>
      <c r="E192" s="33">
        <v>73.844444444444449</v>
      </c>
      <c r="F192" s="33">
        <v>0</v>
      </c>
      <c r="G192" s="33">
        <v>0.44444444444444442</v>
      </c>
      <c r="H192" s="33">
        <v>0</v>
      </c>
      <c r="I192" s="33">
        <v>0</v>
      </c>
      <c r="J192" s="33">
        <v>0</v>
      </c>
      <c r="K192" s="33">
        <v>1.1777777777777778</v>
      </c>
      <c r="L192" s="33">
        <v>4.9833333333333334</v>
      </c>
      <c r="M192" s="33">
        <v>5.2444444444444445</v>
      </c>
      <c r="N192" s="33">
        <v>0.875</v>
      </c>
      <c r="O192" s="33">
        <v>8.2869395124887141E-2</v>
      </c>
      <c r="P192" s="33">
        <v>5.4916666666666663</v>
      </c>
      <c r="Q192" s="33">
        <v>4.8499999999999996</v>
      </c>
      <c r="R192" s="33">
        <v>0.14004664459825455</v>
      </c>
      <c r="S192" s="33">
        <v>10.969444444444445</v>
      </c>
      <c r="T192" s="33">
        <v>0</v>
      </c>
      <c r="U192" s="33">
        <v>0</v>
      </c>
      <c r="V192" s="33">
        <v>0.14854799879626843</v>
      </c>
      <c r="W192" s="33">
        <v>5.4305555555555554</v>
      </c>
      <c r="X192" s="33">
        <v>10.244444444444444</v>
      </c>
      <c r="Y192" s="33">
        <v>0</v>
      </c>
      <c r="Z192" s="33">
        <v>0.21227053866987658</v>
      </c>
      <c r="AA192" s="33">
        <v>0</v>
      </c>
      <c r="AB192" s="33">
        <v>0</v>
      </c>
      <c r="AC192" s="33">
        <v>0</v>
      </c>
      <c r="AD192" s="33">
        <v>0</v>
      </c>
      <c r="AE192" s="33">
        <v>0</v>
      </c>
      <c r="AF192" s="33">
        <v>0</v>
      </c>
      <c r="AG192" s="33">
        <v>0</v>
      </c>
      <c r="AH192" t="s">
        <v>82</v>
      </c>
      <c r="AI192" s="34">
        <v>1</v>
      </c>
    </row>
    <row r="193" spans="1:35" x14ac:dyDescent="0.25">
      <c r="A193" t="s">
        <v>517</v>
      </c>
      <c r="B193" t="s">
        <v>288</v>
      </c>
      <c r="C193" t="s">
        <v>469</v>
      </c>
      <c r="D193" t="s">
        <v>503</v>
      </c>
      <c r="E193" s="33">
        <v>40.31111111111111</v>
      </c>
      <c r="F193" s="33">
        <v>0.97777777777777775</v>
      </c>
      <c r="G193" s="33">
        <v>0.24444444444444444</v>
      </c>
      <c r="H193" s="33">
        <v>0</v>
      </c>
      <c r="I193" s="33">
        <v>3.1111111111111112</v>
      </c>
      <c r="J193" s="33">
        <v>0</v>
      </c>
      <c r="K193" s="33">
        <v>2.1111111111111112</v>
      </c>
      <c r="L193" s="33">
        <v>0.14077777777777778</v>
      </c>
      <c r="M193" s="33">
        <v>5.6</v>
      </c>
      <c r="N193" s="33">
        <v>0</v>
      </c>
      <c r="O193" s="33">
        <v>0.13891951488423374</v>
      </c>
      <c r="P193" s="33">
        <v>4.8888888888888893</v>
      </c>
      <c r="Q193" s="33">
        <v>0</v>
      </c>
      <c r="R193" s="33">
        <v>0.1212789415656009</v>
      </c>
      <c r="S193" s="33">
        <v>2.2797777777777788</v>
      </c>
      <c r="T193" s="33">
        <v>0</v>
      </c>
      <c r="U193" s="33">
        <v>0</v>
      </c>
      <c r="V193" s="33">
        <v>5.6554575523704548E-2</v>
      </c>
      <c r="W193" s="33">
        <v>1.106888888888889</v>
      </c>
      <c r="X193" s="33">
        <v>1.1264444444444446</v>
      </c>
      <c r="Y193" s="33">
        <v>0</v>
      </c>
      <c r="Z193" s="33">
        <v>5.5402425578831314E-2</v>
      </c>
      <c r="AA193" s="33">
        <v>0</v>
      </c>
      <c r="AB193" s="33">
        <v>0</v>
      </c>
      <c r="AC193" s="33">
        <v>0</v>
      </c>
      <c r="AD193" s="33">
        <v>0</v>
      </c>
      <c r="AE193" s="33">
        <v>0</v>
      </c>
      <c r="AF193" s="33">
        <v>0</v>
      </c>
      <c r="AG193" s="33">
        <v>0</v>
      </c>
      <c r="AH193" t="s">
        <v>86</v>
      </c>
      <c r="AI193" s="34">
        <v>1</v>
      </c>
    </row>
    <row r="194" spans="1:35" x14ac:dyDescent="0.25">
      <c r="A194" t="s">
        <v>517</v>
      </c>
      <c r="B194" t="s">
        <v>272</v>
      </c>
      <c r="C194" t="s">
        <v>415</v>
      </c>
      <c r="D194" t="s">
        <v>504</v>
      </c>
      <c r="E194" s="33">
        <v>118.72222222222223</v>
      </c>
      <c r="F194" s="33">
        <v>4.8888888888888893</v>
      </c>
      <c r="G194" s="33">
        <v>1.1777777777777778</v>
      </c>
      <c r="H194" s="33">
        <v>0.65277777777777779</v>
      </c>
      <c r="I194" s="33">
        <v>0</v>
      </c>
      <c r="J194" s="33">
        <v>0</v>
      </c>
      <c r="K194" s="33">
        <v>0</v>
      </c>
      <c r="L194" s="33">
        <v>1.4879999999999998</v>
      </c>
      <c r="M194" s="33">
        <v>10.933333333333334</v>
      </c>
      <c r="N194" s="33">
        <v>0</v>
      </c>
      <c r="O194" s="33">
        <v>9.2091717360786141E-2</v>
      </c>
      <c r="P194" s="33">
        <v>5.6</v>
      </c>
      <c r="Q194" s="33">
        <v>13.572222222222223</v>
      </c>
      <c r="R194" s="33">
        <v>0.16148806738418345</v>
      </c>
      <c r="S194" s="33">
        <v>3.7994444444444437</v>
      </c>
      <c r="T194" s="33">
        <v>4.4182222222222229</v>
      </c>
      <c r="U194" s="33">
        <v>0</v>
      </c>
      <c r="V194" s="33">
        <v>6.9217594759007947E-2</v>
      </c>
      <c r="W194" s="33">
        <v>2.840333333333334</v>
      </c>
      <c r="X194" s="33">
        <v>4.9987777777777787</v>
      </c>
      <c r="Y194" s="33">
        <v>0</v>
      </c>
      <c r="Z194" s="33">
        <v>6.6029012634534395E-2</v>
      </c>
      <c r="AA194" s="33">
        <v>0</v>
      </c>
      <c r="AB194" s="33">
        <v>0</v>
      </c>
      <c r="AC194" s="33">
        <v>0</v>
      </c>
      <c r="AD194" s="33">
        <v>0</v>
      </c>
      <c r="AE194" s="33">
        <v>3.3333333333333333E-2</v>
      </c>
      <c r="AF194" s="33">
        <v>0</v>
      </c>
      <c r="AG194" s="33">
        <v>0</v>
      </c>
      <c r="AH194" t="s">
        <v>70</v>
      </c>
      <c r="AI194" s="34">
        <v>1</v>
      </c>
    </row>
    <row r="195" spans="1:35" x14ac:dyDescent="0.25">
      <c r="A195" t="s">
        <v>517</v>
      </c>
      <c r="B195" t="s">
        <v>216</v>
      </c>
      <c r="C195" t="s">
        <v>425</v>
      </c>
      <c r="D195" t="s">
        <v>507</v>
      </c>
      <c r="E195" s="33">
        <v>93</v>
      </c>
      <c r="F195" s="33">
        <v>5.9777777777777779</v>
      </c>
      <c r="G195" s="33">
        <v>0.93333333333333335</v>
      </c>
      <c r="H195" s="33">
        <v>0</v>
      </c>
      <c r="I195" s="33">
        <v>2.1333333333333333</v>
      </c>
      <c r="J195" s="33">
        <v>0</v>
      </c>
      <c r="K195" s="33">
        <v>5.8888888888888893</v>
      </c>
      <c r="L195" s="33">
        <v>5.6233333333333331</v>
      </c>
      <c r="M195" s="33">
        <v>0</v>
      </c>
      <c r="N195" s="33">
        <v>4.1253333333333329</v>
      </c>
      <c r="O195" s="33">
        <v>4.4358422939068096E-2</v>
      </c>
      <c r="P195" s="33">
        <v>4.9777777777777779</v>
      </c>
      <c r="Q195" s="33">
        <v>19.579111111111111</v>
      </c>
      <c r="R195" s="33">
        <v>0.26405256869772997</v>
      </c>
      <c r="S195" s="33">
        <v>12.121333333333334</v>
      </c>
      <c r="T195" s="33">
        <v>13.967222222222224</v>
      </c>
      <c r="U195" s="33">
        <v>0</v>
      </c>
      <c r="V195" s="33">
        <v>0.28052210274790923</v>
      </c>
      <c r="W195" s="33">
        <v>24.242000000000001</v>
      </c>
      <c r="X195" s="33">
        <v>38.030888888888889</v>
      </c>
      <c r="Y195" s="33">
        <v>20.81111111111111</v>
      </c>
      <c r="Z195" s="33">
        <v>0.89337634408602151</v>
      </c>
      <c r="AA195" s="33">
        <v>0</v>
      </c>
      <c r="AB195" s="33">
        <v>0</v>
      </c>
      <c r="AC195" s="33">
        <v>0</v>
      </c>
      <c r="AD195" s="33">
        <v>0</v>
      </c>
      <c r="AE195" s="33">
        <v>0</v>
      </c>
      <c r="AF195" s="33">
        <v>0</v>
      </c>
      <c r="AG195" s="33">
        <v>0</v>
      </c>
      <c r="AH195" t="s">
        <v>14</v>
      </c>
      <c r="AI195" s="34">
        <v>1</v>
      </c>
    </row>
    <row r="196" spans="1:35" x14ac:dyDescent="0.25">
      <c r="A196" t="s">
        <v>517</v>
      </c>
      <c r="B196" t="s">
        <v>294</v>
      </c>
      <c r="C196" t="s">
        <v>471</v>
      </c>
      <c r="D196" t="s">
        <v>505</v>
      </c>
      <c r="E196" s="33">
        <v>75.466666666666669</v>
      </c>
      <c r="F196" s="33">
        <v>5.333333333333333</v>
      </c>
      <c r="G196" s="33">
        <v>0.64444444444444449</v>
      </c>
      <c r="H196" s="33">
        <v>0.33888888888888891</v>
      </c>
      <c r="I196" s="33">
        <v>1.8222222222222222</v>
      </c>
      <c r="J196" s="33">
        <v>0</v>
      </c>
      <c r="K196" s="33">
        <v>3.8555555555555556</v>
      </c>
      <c r="L196" s="33">
        <v>1.0194444444444444</v>
      </c>
      <c r="M196" s="33">
        <v>3.588888888888889</v>
      </c>
      <c r="N196" s="33">
        <v>5.8583333333333334</v>
      </c>
      <c r="O196" s="33">
        <v>0.12518404004711425</v>
      </c>
      <c r="P196" s="33">
        <v>0</v>
      </c>
      <c r="Q196" s="33">
        <v>0</v>
      </c>
      <c r="R196" s="33">
        <v>0</v>
      </c>
      <c r="S196" s="33">
        <v>11.916666666666666</v>
      </c>
      <c r="T196" s="33">
        <v>0</v>
      </c>
      <c r="U196" s="33">
        <v>0</v>
      </c>
      <c r="V196" s="33">
        <v>0.15790636042402825</v>
      </c>
      <c r="W196" s="33">
        <v>13.380555555555556</v>
      </c>
      <c r="X196" s="33">
        <v>0</v>
      </c>
      <c r="Y196" s="33">
        <v>0</v>
      </c>
      <c r="Z196" s="33">
        <v>0.17730418138987045</v>
      </c>
      <c r="AA196" s="33">
        <v>0.78888888888888886</v>
      </c>
      <c r="AB196" s="33">
        <v>12.455555555555556</v>
      </c>
      <c r="AC196" s="33">
        <v>0</v>
      </c>
      <c r="AD196" s="33">
        <v>0</v>
      </c>
      <c r="AE196" s="33">
        <v>0</v>
      </c>
      <c r="AF196" s="33">
        <v>0</v>
      </c>
      <c r="AG196" s="33">
        <v>0</v>
      </c>
      <c r="AH196" t="s">
        <v>92</v>
      </c>
      <c r="AI196" s="34">
        <v>1</v>
      </c>
    </row>
    <row r="197" spans="1:35" x14ac:dyDescent="0.25">
      <c r="A197" t="s">
        <v>517</v>
      </c>
      <c r="B197" t="s">
        <v>291</v>
      </c>
      <c r="C197" t="s">
        <v>453</v>
      </c>
      <c r="D197" t="s">
        <v>505</v>
      </c>
      <c r="E197" s="33">
        <v>32.511111111111113</v>
      </c>
      <c r="F197" s="33">
        <v>4.4777777777777779</v>
      </c>
      <c r="G197" s="33">
        <v>0.55555555555555558</v>
      </c>
      <c r="H197" s="33">
        <v>0.23555555555555557</v>
      </c>
      <c r="I197" s="33">
        <v>1.2</v>
      </c>
      <c r="J197" s="33">
        <v>0</v>
      </c>
      <c r="K197" s="33">
        <v>0</v>
      </c>
      <c r="L197" s="33">
        <v>0.31055555555555558</v>
      </c>
      <c r="M197" s="33">
        <v>5.427777777777778</v>
      </c>
      <c r="N197" s="33">
        <v>0</v>
      </c>
      <c r="O197" s="33">
        <v>0.16695146958304852</v>
      </c>
      <c r="P197" s="33">
        <v>5.041666666666667</v>
      </c>
      <c r="Q197" s="33">
        <v>0</v>
      </c>
      <c r="R197" s="33">
        <v>0.15507518796992481</v>
      </c>
      <c r="S197" s="33">
        <v>1.8615555555555554</v>
      </c>
      <c r="T197" s="33">
        <v>3.5557777777777777</v>
      </c>
      <c r="U197" s="33">
        <v>0</v>
      </c>
      <c r="V197" s="33">
        <v>0.1666302118933698</v>
      </c>
      <c r="W197" s="33">
        <v>5.8668888888888864</v>
      </c>
      <c r="X197" s="33">
        <v>0</v>
      </c>
      <c r="Y197" s="33">
        <v>0</v>
      </c>
      <c r="Z197" s="33">
        <v>0.18045796308954196</v>
      </c>
      <c r="AA197" s="33">
        <v>0</v>
      </c>
      <c r="AB197" s="33">
        <v>0</v>
      </c>
      <c r="AC197" s="33">
        <v>0</v>
      </c>
      <c r="AD197" s="33">
        <v>0</v>
      </c>
      <c r="AE197" s="33">
        <v>0</v>
      </c>
      <c r="AF197" s="33">
        <v>0</v>
      </c>
      <c r="AG197" s="33">
        <v>0</v>
      </c>
      <c r="AH197" t="s">
        <v>89</v>
      </c>
      <c r="AI197" s="34">
        <v>1</v>
      </c>
    </row>
    <row r="198" spans="1:35" x14ac:dyDescent="0.25">
      <c r="A198" t="s">
        <v>517</v>
      </c>
      <c r="B198" t="s">
        <v>269</v>
      </c>
      <c r="C198" t="s">
        <v>453</v>
      </c>
      <c r="D198" t="s">
        <v>505</v>
      </c>
      <c r="E198" s="33">
        <v>127.68888888888888</v>
      </c>
      <c r="F198" s="33">
        <v>5.1444444444444448</v>
      </c>
      <c r="G198" s="33">
        <v>0</v>
      </c>
      <c r="H198" s="33">
        <v>0</v>
      </c>
      <c r="I198" s="33">
        <v>6.2777777777777777</v>
      </c>
      <c r="J198" s="33">
        <v>0</v>
      </c>
      <c r="K198" s="33">
        <v>0</v>
      </c>
      <c r="L198" s="33">
        <v>5.8888888888888902</v>
      </c>
      <c r="M198" s="33">
        <v>4.5755555555555558</v>
      </c>
      <c r="N198" s="33">
        <v>5.0711111111111133</v>
      </c>
      <c r="O198" s="33">
        <v>7.5548207448659949E-2</v>
      </c>
      <c r="P198" s="33">
        <v>8.4711111111111101</v>
      </c>
      <c r="Q198" s="33">
        <v>9.7577777777777737</v>
      </c>
      <c r="R198" s="33">
        <v>0.14276018099547508</v>
      </c>
      <c r="S198" s="33">
        <v>6.6633333333333349</v>
      </c>
      <c r="T198" s="33">
        <v>13.051111111111105</v>
      </c>
      <c r="U198" s="33">
        <v>0</v>
      </c>
      <c r="V198" s="33">
        <v>0.15439436129481374</v>
      </c>
      <c r="W198" s="33">
        <v>19.462222222222213</v>
      </c>
      <c r="X198" s="33">
        <v>9.6655555555555512</v>
      </c>
      <c r="Y198" s="33">
        <v>0</v>
      </c>
      <c r="Z198" s="33">
        <v>0.22811521058127385</v>
      </c>
      <c r="AA198" s="33">
        <v>0</v>
      </c>
      <c r="AB198" s="33">
        <v>0</v>
      </c>
      <c r="AC198" s="33">
        <v>0</v>
      </c>
      <c r="AD198" s="33">
        <v>1.6277777777777778</v>
      </c>
      <c r="AE198" s="33">
        <v>0</v>
      </c>
      <c r="AF198" s="33">
        <v>0</v>
      </c>
      <c r="AG198" s="33">
        <v>0</v>
      </c>
      <c r="AH198" t="s">
        <v>67</v>
      </c>
      <c r="AI198" s="34">
        <v>1</v>
      </c>
    </row>
    <row r="199" spans="1:35" x14ac:dyDescent="0.25">
      <c r="A199" t="s">
        <v>517</v>
      </c>
      <c r="B199" t="s">
        <v>321</v>
      </c>
      <c r="C199" t="s">
        <v>478</v>
      </c>
      <c r="D199" t="s">
        <v>505</v>
      </c>
      <c r="E199" s="33">
        <v>83.566666666666663</v>
      </c>
      <c r="F199" s="33">
        <v>5.333333333333333</v>
      </c>
      <c r="G199" s="33">
        <v>0.65555555555555556</v>
      </c>
      <c r="H199" s="33">
        <v>0.3557777777777778</v>
      </c>
      <c r="I199" s="33">
        <v>2.4333333333333331</v>
      </c>
      <c r="J199" s="33">
        <v>0</v>
      </c>
      <c r="K199" s="33">
        <v>0</v>
      </c>
      <c r="L199" s="33">
        <v>1.264</v>
      </c>
      <c r="M199" s="33">
        <v>11.133222222222219</v>
      </c>
      <c r="N199" s="33">
        <v>0</v>
      </c>
      <c r="O199" s="33">
        <v>0.13322563488897751</v>
      </c>
      <c r="P199" s="33">
        <v>0</v>
      </c>
      <c r="Q199" s="33">
        <v>7.1576666666666657</v>
      </c>
      <c r="R199" s="33">
        <v>8.5652173913043472E-2</v>
      </c>
      <c r="S199" s="33">
        <v>11.881888888888893</v>
      </c>
      <c r="T199" s="33">
        <v>9.0974444444444487</v>
      </c>
      <c r="U199" s="33">
        <v>0</v>
      </c>
      <c r="V199" s="33">
        <v>0.2510490626246511</v>
      </c>
      <c r="W199" s="33">
        <v>10.761333333333338</v>
      </c>
      <c r="X199" s="33">
        <v>5.8121111111111139</v>
      </c>
      <c r="Y199" s="33">
        <v>0</v>
      </c>
      <c r="Z199" s="33">
        <v>0.19832602047600062</v>
      </c>
      <c r="AA199" s="33">
        <v>0</v>
      </c>
      <c r="AB199" s="33">
        <v>0</v>
      </c>
      <c r="AC199" s="33">
        <v>0</v>
      </c>
      <c r="AD199" s="33">
        <v>0</v>
      </c>
      <c r="AE199" s="33">
        <v>0.67777777777777781</v>
      </c>
      <c r="AF199" s="33">
        <v>0</v>
      </c>
      <c r="AG199" s="33">
        <v>0</v>
      </c>
      <c r="AH199" t="s">
        <v>119</v>
      </c>
      <c r="AI199" s="34">
        <v>1</v>
      </c>
    </row>
    <row r="200" spans="1:35" x14ac:dyDescent="0.25">
      <c r="A200" t="s">
        <v>517</v>
      </c>
      <c r="B200" t="s">
        <v>308</v>
      </c>
      <c r="C200" t="s">
        <v>475</v>
      </c>
      <c r="D200" t="s">
        <v>503</v>
      </c>
      <c r="E200" s="33">
        <v>115.61111111111111</v>
      </c>
      <c r="F200" s="33">
        <v>5.4222222222222225</v>
      </c>
      <c r="G200" s="33">
        <v>0.25555555555555554</v>
      </c>
      <c r="H200" s="33">
        <v>0.51288888888888884</v>
      </c>
      <c r="I200" s="33">
        <v>3.3444444444444446</v>
      </c>
      <c r="J200" s="33">
        <v>0</v>
      </c>
      <c r="K200" s="33">
        <v>0</v>
      </c>
      <c r="L200" s="33">
        <v>2.1944444444444446</v>
      </c>
      <c r="M200" s="33">
        <v>4.4444444444444446</v>
      </c>
      <c r="N200" s="33">
        <v>6.2861111111111114</v>
      </c>
      <c r="O200" s="33">
        <v>9.2815953868332537E-2</v>
      </c>
      <c r="P200" s="33">
        <v>4.7055555555555557</v>
      </c>
      <c r="Q200" s="33">
        <v>16.330555555555556</v>
      </c>
      <c r="R200" s="33">
        <v>0.18195579048534358</v>
      </c>
      <c r="S200" s="33">
        <v>14.683333333333334</v>
      </c>
      <c r="T200" s="33">
        <v>3.3194444444444446</v>
      </c>
      <c r="U200" s="33">
        <v>0</v>
      </c>
      <c r="V200" s="33">
        <v>0.15571840461316677</v>
      </c>
      <c r="W200" s="33">
        <v>10.841666666666667</v>
      </c>
      <c r="X200" s="33">
        <v>3.8027777777777776</v>
      </c>
      <c r="Y200" s="33">
        <v>0</v>
      </c>
      <c r="Z200" s="33">
        <v>0.12666987025468524</v>
      </c>
      <c r="AA200" s="33">
        <v>0</v>
      </c>
      <c r="AB200" s="33">
        <v>0</v>
      </c>
      <c r="AC200" s="33">
        <v>0</v>
      </c>
      <c r="AD200" s="33">
        <v>0</v>
      </c>
      <c r="AE200" s="33">
        <v>0</v>
      </c>
      <c r="AF200" s="33">
        <v>0</v>
      </c>
      <c r="AG200" s="33">
        <v>0</v>
      </c>
      <c r="AH200" t="s">
        <v>106</v>
      </c>
      <c r="AI200" s="34">
        <v>1</v>
      </c>
    </row>
    <row r="201" spans="1:35" x14ac:dyDescent="0.25">
      <c r="A201" t="s">
        <v>517</v>
      </c>
      <c r="B201" t="s">
        <v>203</v>
      </c>
      <c r="C201" t="s">
        <v>413</v>
      </c>
      <c r="D201" t="s">
        <v>504</v>
      </c>
      <c r="E201" s="33">
        <v>95.033333333333331</v>
      </c>
      <c r="F201" s="33">
        <v>5.7777777777777777</v>
      </c>
      <c r="G201" s="33">
        <v>1.3111111111111111</v>
      </c>
      <c r="H201" s="33">
        <v>0</v>
      </c>
      <c r="I201" s="33">
        <v>1.6555555555555554</v>
      </c>
      <c r="J201" s="33">
        <v>0</v>
      </c>
      <c r="K201" s="33">
        <v>0</v>
      </c>
      <c r="L201" s="33">
        <v>2.0833333333333335</v>
      </c>
      <c r="M201" s="33">
        <v>4.4861111111111107</v>
      </c>
      <c r="N201" s="33">
        <v>0</v>
      </c>
      <c r="O201" s="33">
        <v>4.720565883315795E-2</v>
      </c>
      <c r="P201" s="33">
        <v>4</v>
      </c>
      <c r="Q201" s="33">
        <v>6.65</v>
      </c>
      <c r="R201" s="33">
        <v>0.11206594177481587</v>
      </c>
      <c r="S201" s="33">
        <v>6.2222222222222223</v>
      </c>
      <c r="T201" s="33">
        <v>4.2527777777777782</v>
      </c>
      <c r="U201" s="33">
        <v>0</v>
      </c>
      <c r="V201" s="33">
        <v>0.11022448263767101</v>
      </c>
      <c r="W201" s="33">
        <v>3.5861111111111112</v>
      </c>
      <c r="X201" s="33">
        <v>10.272222222222222</v>
      </c>
      <c r="Y201" s="33">
        <v>0</v>
      </c>
      <c r="Z201" s="33">
        <v>0.14582602595580499</v>
      </c>
      <c r="AA201" s="33">
        <v>0</v>
      </c>
      <c r="AB201" s="33">
        <v>0</v>
      </c>
      <c r="AC201" s="33">
        <v>0</v>
      </c>
      <c r="AD201" s="33">
        <v>0</v>
      </c>
      <c r="AE201" s="33">
        <v>0</v>
      </c>
      <c r="AF201" s="33">
        <v>0</v>
      </c>
      <c r="AG201" s="33">
        <v>0</v>
      </c>
      <c r="AH201" t="s">
        <v>1</v>
      </c>
      <c r="AI201" s="34">
        <v>1</v>
      </c>
    </row>
    <row r="202" spans="1:35" x14ac:dyDescent="0.25">
      <c r="A202" t="s">
        <v>517</v>
      </c>
      <c r="B202" t="s">
        <v>226</v>
      </c>
      <c r="C202" t="s">
        <v>431</v>
      </c>
      <c r="D202" t="s">
        <v>509</v>
      </c>
      <c r="E202" s="33">
        <v>44</v>
      </c>
      <c r="F202" s="33">
        <v>4.7111111111111112</v>
      </c>
      <c r="G202" s="33">
        <v>0.7</v>
      </c>
      <c r="H202" s="33">
        <v>0.28444444444444456</v>
      </c>
      <c r="I202" s="33">
        <v>0.6</v>
      </c>
      <c r="J202" s="33">
        <v>0</v>
      </c>
      <c r="K202" s="33">
        <v>0</v>
      </c>
      <c r="L202" s="33">
        <v>1.1083333333333334</v>
      </c>
      <c r="M202" s="33">
        <v>1.8555555555555556</v>
      </c>
      <c r="N202" s="33">
        <v>0</v>
      </c>
      <c r="O202" s="33">
        <v>4.2171717171717173E-2</v>
      </c>
      <c r="P202" s="33">
        <v>0</v>
      </c>
      <c r="Q202" s="33">
        <v>0.24722222222222223</v>
      </c>
      <c r="R202" s="33">
        <v>5.6186868686868693E-3</v>
      </c>
      <c r="S202" s="33">
        <v>6.2361111111111107</v>
      </c>
      <c r="T202" s="33">
        <v>4.541666666666667</v>
      </c>
      <c r="U202" s="33">
        <v>0</v>
      </c>
      <c r="V202" s="33">
        <v>0.24494949494949497</v>
      </c>
      <c r="W202" s="33">
        <v>4.8833333333333337</v>
      </c>
      <c r="X202" s="33">
        <v>5.1694444444444443</v>
      </c>
      <c r="Y202" s="33">
        <v>0</v>
      </c>
      <c r="Z202" s="33">
        <v>0.22847222222222222</v>
      </c>
      <c r="AA202" s="33">
        <v>0</v>
      </c>
      <c r="AB202" s="33">
        <v>4.8777777777777782</v>
      </c>
      <c r="AC202" s="33">
        <v>0</v>
      </c>
      <c r="AD202" s="33">
        <v>0</v>
      </c>
      <c r="AE202" s="33">
        <v>0</v>
      </c>
      <c r="AF202" s="33">
        <v>0</v>
      </c>
      <c r="AG202" s="33">
        <v>0</v>
      </c>
      <c r="AH202" t="s">
        <v>24</v>
      </c>
      <c r="AI202" s="34">
        <v>1</v>
      </c>
    </row>
    <row r="203" spans="1:35" x14ac:dyDescent="0.25">
      <c r="A203" t="s">
        <v>517</v>
      </c>
      <c r="B203" t="s">
        <v>359</v>
      </c>
      <c r="C203" t="s">
        <v>492</v>
      </c>
      <c r="D203" t="s">
        <v>510</v>
      </c>
      <c r="E203" s="33">
        <v>104.67777777777778</v>
      </c>
      <c r="F203" s="33">
        <v>5.2444444444444445</v>
      </c>
      <c r="G203" s="33">
        <v>0</v>
      </c>
      <c r="H203" s="33">
        <v>0</v>
      </c>
      <c r="I203" s="33">
        <v>3.4666666666666668</v>
      </c>
      <c r="J203" s="33">
        <v>0</v>
      </c>
      <c r="K203" s="33">
        <v>0</v>
      </c>
      <c r="L203" s="33">
        <v>5.2474444444444446</v>
      </c>
      <c r="M203" s="33">
        <v>0.66666666666666663</v>
      </c>
      <c r="N203" s="33">
        <v>8.6111111111111107</v>
      </c>
      <c r="O203" s="33">
        <v>8.863178006581042E-2</v>
      </c>
      <c r="P203" s="33">
        <v>0</v>
      </c>
      <c r="Q203" s="33">
        <v>2.9222222222222221</v>
      </c>
      <c r="R203" s="33">
        <v>2.7916357074620528E-2</v>
      </c>
      <c r="S203" s="33">
        <v>8.0220000000000002</v>
      </c>
      <c r="T203" s="33">
        <v>0</v>
      </c>
      <c r="U203" s="33">
        <v>0</v>
      </c>
      <c r="V203" s="33">
        <v>7.6635176732830906E-2</v>
      </c>
      <c r="W203" s="33">
        <v>5.6827777777777779</v>
      </c>
      <c r="X203" s="33">
        <v>0</v>
      </c>
      <c r="Y203" s="33">
        <v>0</v>
      </c>
      <c r="Z203" s="33">
        <v>5.4288292113363765E-2</v>
      </c>
      <c r="AA203" s="33">
        <v>0</v>
      </c>
      <c r="AB203" s="33">
        <v>5.5111111111111111</v>
      </c>
      <c r="AC203" s="33">
        <v>0</v>
      </c>
      <c r="AD203" s="33">
        <v>0</v>
      </c>
      <c r="AE203" s="33">
        <v>0</v>
      </c>
      <c r="AF203" s="33">
        <v>0</v>
      </c>
      <c r="AG203" s="33">
        <v>0</v>
      </c>
      <c r="AH203" t="s">
        <v>157</v>
      </c>
      <c r="AI203" s="34">
        <v>1</v>
      </c>
    </row>
  </sheetData>
  <pageMargins left="0.7" right="0.7" top="0.75" bottom="0.75" header="0.3" footer="0.3"/>
  <pageSetup orientation="portrait" horizontalDpi="1200" verticalDpi="1200" r:id="rId1"/>
  <ignoredErrors>
    <ignoredError sqref="AH2:AH203" numberStoredAsText="1"/>
  </ignoredErrors>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7FAAD-E6F9-43EA-9EFC-752F067A379B}">
  <dimension ref="B2:AG54"/>
  <sheetViews>
    <sheetView zoomScale="80" zoomScaleNormal="80" workbookViewId="0">
      <pane ySplit="2" topLeftCell="A3" activePane="bottomLeft" state="frozen"/>
      <selection activeCell="C40" sqref="C40"/>
      <selection pane="bottomLeft"/>
    </sheetView>
  </sheetViews>
  <sheetFormatPr defaultColWidth="8.85546875" defaultRowHeight="15.75" x14ac:dyDescent="0.25"/>
  <cols>
    <col min="1" max="1" width="3" style="5" customWidth="1"/>
    <col min="2" max="2" width="27.28515625" style="5" customWidth="1"/>
    <col min="3" max="3" width="13.7109375" style="5" customWidth="1"/>
    <col min="4" max="4" width="11.5703125" style="5" customWidth="1"/>
    <col min="5" max="5" width="4.5703125" style="5" customWidth="1"/>
    <col min="6" max="6" width="10" style="5" customWidth="1"/>
    <col min="7" max="13" width="9.7109375" style="5" customWidth="1"/>
    <col min="14" max="14" width="4.5703125" style="5" customWidth="1"/>
    <col min="15" max="15" width="7.5703125" style="5" customWidth="1"/>
    <col min="16" max="16" width="9.7109375" style="12" customWidth="1"/>
    <col min="17" max="22" width="9.7109375" style="5" customWidth="1"/>
    <col min="23" max="23" width="5.42578125" style="5" customWidth="1"/>
    <col min="24" max="24" width="40.5703125" style="5" customWidth="1"/>
    <col min="25" max="26" width="12.5703125" style="5" customWidth="1"/>
    <col min="27" max="29" width="8.85546875" style="5"/>
    <col min="30" max="30" width="37.140625" style="5" customWidth="1"/>
    <col min="31" max="31" width="11.5703125" style="5" customWidth="1"/>
    <col min="32" max="36" width="8.85546875" style="5"/>
    <col min="37" max="37" width="22.85546875" style="5" customWidth="1"/>
    <col min="38" max="38" width="16.42578125" style="5" customWidth="1"/>
    <col min="39" max="39" width="13.5703125" style="5" customWidth="1"/>
    <col min="40" max="16384" width="8.85546875" style="5"/>
  </cols>
  <sheetData>
    <row r="2" spans="2:33" ht="85.5" customHeight="1" x14ac:dyDescent="0.25">
      <c r="B2" s="1" t="s">
        <v>714</v>
      </c>
      <c r="C2" s="1" t="s">
        <v>715</v>
      </c>
      <c r="D2" s="1" t="s">
        <v>716</v>
      </c>
      <c r="E2" s="2"/>
      <c r="F2" s="3" t="s">
        <v>562</v>
      </c>
      <c r="G2" s="3" t="s">
        <v>563</v>
      </c>
      <c r="H2" s="3" t="s">
        <v>564</v>
      </c>
      <c r="I2" s="3" t="s">
        <v>565</v>
      </c>
      <c r="J2" s="4" t="s">
        <v>566</v>
      </c>
      <c r="K2" s="3" t="s">
        <v>567</v>
      </c>
      <c r="L2" s="4" t="s">
        <v>638</v>
      </c>
      <c r="M2" s="3" t="s">
        <v>637</v>
      </c>
      <c r="N2" s="3"/>
      <c r="O2" s="3" t="s">
        <v>568</v>
      </c>
      <c r="P2" s="3" t="s">
        <v>563</v>
      </c>
      <c r="Q2" s="3" t="s">
        <v>564</v>
      </c>
      <c r="R2" s="3" t="s">
        <v>565</v>
      </c>
      <c r="S2" s="4" t="s">
        <v>566</v>
      </c>
      <c r="T2" s="3" t="s">
        <v>567</v>
      </c>
      <c r="U2" s="4" t="s">
        <v>638</v>
      </c>
      <c r="V2" s="3" t="s">
        <v>637</v>
      </c>
      <c r="X2" s="5" t="s">
        <v>569</v>
      </c>
      <c r="Y2" s="5" t="s">
        <v>717</v>
      </c>
      <c r="Z2" s="6" t="s">
        <v>570</v>
      </c>
      <c r="AA2" s="6" t="s">
        <v>571</v>
      </c>
    </row>
    <row r="3" spans="2:33" ht="15" customHeight="1" x14ac:dyDescent="0.25">
      <c r="B3" s="7" t="s">
        <v>572</v>
      </c>
      <c r="C3" s="49">
        <f>AVERAGE(Nurse[MDS Census])</f>
        <v>93.758195819581971</v>
      </c>
      <c r="D3" s="8">
        <v>77.140845685707092</v>
      </c>
      <c r="E3" s="8"/>
      <c r="F3" s="5">
        <v>1</v>
      </c>
      <c r="G3" s="9">
        <v>69115.888888888876</v>
      </c>
      <c r="H3" s="10">
        <v>3.6672718204368535</v>
      </c>
      <c r="I3" s="9">
        <v>5</v>
      </c>
      <c r="J3" s="11">
        <v>0.69112838501518359</v>
      </c>
      <c r="K3" s="9">
        <v>3</v>
      </c>
      <c r="L3" s="30">
        <v>9.5793251673751564E-2</v>
      </c>
      <c r="M3" s="9">
        <v>6</v>
      </c>
      <c r="O3" t="s">
        <v>512</v>
      </c>
      <c r="P3" s="9">
        <v>633.73333333333335</v>
      </c>
      <c r="Q3" s="10">
        <v>6.0408624377586086</v>
      </c>
      <c r="R3" s="12">
        <v>1</v>
      </c>
      <c r="S3" s="11">
        <v>1.8757404095658883</v>
      </c>
      <c r="T3" s="12">
        <v>1</v>
      </c>
      <c r="U3" s="30">
        <v>9.682463009433584E-2</v>
      </c>
      <c r="V3" s="12">
        <v>24</v>
      </c>
      <c r="X3" s="13" t="s">
        <v>573</v>
      </c>
      <c r="Y3" s="9">
        <f>SUM(Nurse[Total Nurse Staff Hours])</f>
        <v>66907.575555555552</v>
      </c>
      <c r="Z3" s="14" t="s">
        <v>574</v>
      </c>
      <c r="AA3" s="10">
        <f>Category[[#This Row],[State Total]]/D9</f>
        <v>5.8794945726429473E-2</v>
      </c>
    </row>
    <row r="4" spans="2:33" ht="15" customHeight="1" x14ac:dyDescent="0.25">
      <c r="B4" s="15" t="s">
        <v>564</v>
      </c>
      <c r="C4" s="16">
        <f>SUM(Nurse[Total Nurse Staff Hours])/SUM(Nurse[MDS Census])</f>
        <v>3.5327644550619404</v>
      </c>
      <c r="D4" s="16">
        <v>3.6162767648550016</v>
      </c>
      <c r="E4" s="8"/>
      <c r="F4" s="5">
        <v>2</v>
      </c>
      <c r="G4" s="9">
        <v>129923.92222222219</v>
      </c>
      <c r="H4" s="10">
        <v>3.478915026597186</v>
      </c>
      <c r="I4" s="9">
        <v>7</v>
      </c>
      <c r="J4" s="11">
        <v>0.63723178256540391</v>
      </c>
      <c r="K4" s="9">
        <v>6</v>
      </c>
      <c r="L4" s="30">
        <v>0.12604617718952438</v>
      </c>
      <c r="M4" s="9">
        <v>2</v>
      </c>
      <c r="O4" t="s">
        <v>511</v>
      </c>
      <c r="P4" s="9">
        <v>16131.511111111107</v>
      </c>
      <c r="Q4" s="10">
        <v>3.6069247284128507</v>
      </c>
      <c r="R4" s="12">
        <v>34</v>
      </c>
      <c r="S4" s="11">
        <v>0.55170316068757097</v>
      </c>
      <c r="T4" s="12">
        <v>39</v>
      </c>
      <c r="U4" s="30">
        <v>5.0037531820096057E-2</v>
      </c>
      <c r="V4" s="12">
        <v>46</v>
      </c>
      <c r="X4" s="9" t="s">
        <v>575</v>
      </c>
      <c r="Y4" s="9">
        <f>SUM(Nurse[Total Direct Care Staff Hours])</f>
        <v>61431.559111111106</v>
      </c>
      <c r="Z4" s="14">
        <f>Category[[#This Row],[State Total]]/Y3</f>
        <v>0.91815550931302947</v>
      </c>
      <c r="AA4" s="10">
        <f>Category[[#This Row],[State Total]]/D9</f>
        <v>5.3982903338481776E-2</v>
      </c>
    </row>
    <row r="5" spans="2:33" ht="15" customHeight="1" x14ac:dyDescent="0.25">
      <c r="B5" s="17" t="s">
        <v>576</v>
      </c>
      <c r="C5" s="18">
        <f>SUM(Nurse[Total Direct Care Staff Hours])/SUM(Nurse[MDS Census])</f>
        <v>3.2436271475203631</v>
      </c>
      <c r="D5" s="18">
        <v>3.341917987105413</v>
      </c>
      <c r="E5" s="19"/>
      <c r="F5" s="5">
        <v>3</v>
      </c>
      <c r="G5" s="9">
        <v>125277.33333333326</v>
      </c>
      <c r="H5" s="10">
        <v>3.5524562064965219</v>
      </c>
      <c r="I5" s="9">
        <v>6</v>
      </c>
      <c r="J5" s="11">
        <v>0.67245584197194497</v>
      </c>
      <c r="K5" s="9">
        <v>5</v>
      </c>
      <c r="L5" s="30">
        <v>0.12712919180650573</v>
      </c>
      <c r="M5" s="9">
        <v>1</v>
      </c>
      <c r="O5" t="s">
        <v>514</v>
      </c>
      <c r="P5" s="9">
        <v>14363.788888888885</v>
      </c>
      <c r="Q5" s="10">
        <v>3.8190037447562974</v>
      </c>
      <c r="R5" s="12">
        <v>19</v>
      </c>
      <c r="S5" s="11">
        <v>0.36973406119245866</v>
      </c>
      <c r="T5" s="12">
        <v>48</v>
      </c>
      <c r="U5" s="30">
        <v>2.0994468864578082E-2</v>
      </c>
      <c r="V5" s="12">
        <v>50</v>
      </c>
      <c r="X5" s="13" t="s">
        <v>577</v>
      </c>
      <c r="Y5" s="9">
        <f>SUM(Nurse[Total RN Hours (w/ Admin, DON)])</f>
        <v>12352.079111111112</v>
      </c>
      <c r="Z5" s="14">
        <f>Category[[#This Row],[State Total]]/Y3</f>
        <v>0.18461405914872489</v>
      </c>
      <c r="AA5" s="10">
        <f>Category[[#This Row],[State Total]]/D9</f>
        <v>1.0854373587985119E-2</v>
      </c>
      <c r="AB5" s="20"/>
      <c r="AC5" s="20"/>
      <c r="AF5" s="20"/>
      <c r="AG5" s="20"/>
    </row>
    <row r="6" spans="2:33" ht="15" customHeight="1" x14ac:dyDescent="0.25">
      <c r="B6" s="21" t="s">
        <v>578</v>
      </c>
      <c r="C6" s="18">
        <f>SUM(Nurse[Total RN Hours (w/ Admin, DON)])/SUM(Nurse[MDS Census])</f>
        <v>0.65219798606531798</v>
      </c>
      <c r="D6" s="18">
        <v>0.6053127868931506</v>
      </c>
      <c r="E6"/>
      <c r="F6" s="5">
        <v>4</v>
      </c>
      <c r="G6" s="9">
        <v>213135.8888888885</v>
      </c>
      <c r="H6" s="10">
        <v>3.7068517101504894</v>
      </c>
      <c r="I6" s="9">
        <v>4</v>
      </c>
      <c r="J6" s="11">
        <v>0.55803789966025963</v>
      </c>
      <c r="K6" s="9">
        <v>9</v>
      </c>
      <c r="L6" s="30">
        <v>0.10911916801909696</v>
      </c>
      <c r="M6" s="9">
        <v>4</v>
      </c>
      <c r="O6" t="s">
        <v>513</v>
      </c>
      <c r="P6" s="9">
        <v>10745.944444444447</v>
      </c>
      <c r="Q6" s="10">
        <v>3.8629575912359715</v>
      </c>
      <c r="R6" s="12">
        <v>17</v>
      </c>
      <c r="S6" s="11">
        <v>0.63364813598928815</v>
      </c>
      <c r="T6" s="12">
        <v>33</v>
      </c>
      <c r="U6" s="30">
        <v>9.0585542030926697E-2</v>
      </c>
      <c r="V6" s="12">
        <v>32</v>
      </c>
      <c r="X6" s="22" t="s">
        <v>579</v>
      </c>
      <c r="Y6" s="9">
        <f>SUM(Nurse[RN Hours (excl. Admin, DON)])</f>
        <v>7405.6917777777762</v>
      </c>
      <c r="Z6" s="14">
        <f>Category[[#This Row],[State Total]]/Y3</f>
        <v>0.11068540021493661</v>
      </c>
      <c r="AA6" s="10">
        <f>Category[[#This Row],[State Total]]/D9</f>
        <v>6.5077420983453227E-3</v>
      </c>
      <c r="AB6" s="20"/>
      <c r="AC6" s="20"/>
      <c r="AF6" s="20"/>
      <c r="AG6" s="20"/>
    </row>
    <row r="7" spans="2:33" ht="15" customHeight="1" thickBot="1" x14ac:dyDescent="0.3">
      <c r="B7" s="23" t="s">
        <v>580</v>
      </c>
      <c r="C7" s="18">
        <f>SUM(Nurse[RN Hours (excl. Admin, DON)])/SUM(Nurse[MDS Census])</f>
        <v>0.39102544757363333</v>
      </c>
      <c r="D7" s="18">
        <v>0.40828202400980046</v>
      </c>
      <c r="E7"/>
      <c r="F7" s="5">
        <v>5</v>
      </c>
      <c r="G7" s="9">
        <v>223314.35555555581</v>
      </c>
      <c r="H7" s="10">
        <v>3.4643764455208377</v>
      </c>
      <c r="I7" s="9">
        <v>8</v>
      </c>
      <c r="J7" s="11">
        <v>0.67870255392846079</v>
      </c>
      <c r="K7" s="9">
        <v>4</v>
      </c>
      <c r="L7" s="30">
        <v>9.3639223792473358E-2</v>
      </c>
      <c r="M7" s="9">
        <v>7</v>
      </c>
      <c r="O7" t="s">
        <v>515</v>
      </c>
      <c r="P7" s="9">
        <v>90543.855555555419</v>
      </c>
      <c r="Q7" s="10">
        <v>4.139123059703298</v>
      </c>
      <c r="R7" s="12">
        <v>7</v>
      </c>
      <c r="S7" s="11">
        <v>0.54285651385387712</v>
      </c>
      <c r="T7" s="12">
        <v>40</v>
      </c>
      <c r="U7" s="30">
        <v>4.2846744192113692E-2</v>
      </c>
      <c r="V7" s="12">
        <v>49</v>
      </c>
      <c r="X7" s="22" t="s">
        <v>581</v>
      </c>
      <c r="Y7" s="9">
        <f>SUM(Nurse[RN Admin Hours])</f>
        <v>3948.1165555555581</v>
      </c>
      <c r="Z7" s="14">
        <f>Category[[#This Row],[State Total]]/Y3</f>
        <v>5.9008513203072314E-2</v>
      </c>
      <c r="AA7" s="10">
        <f>Category[[#This Row],[State Total]]/D9</f>
        <v>3.4694023311719335E-3</v>
      </c>
      <c r="AB7" s="20"/>
      <c r="AC7" s="20"/>
      <c r="AD7" s="20"/>
      <c r="AE7" s="20"/>
      <c r="AF7" s="20"/>
      <c r="AG7" s="20"/>
    </row>
    <row r="8" spans="2:33" ht="15" customHeight="1" thickTop="1" x14ac:dyDescent="0.25">
      <c r="B8" s="24" t="s">
        <v>582</v>
      </c>
      <c r="C8" s="25">
        <f>COUNTA(Nurse[Provider])</f>
        <v>202</v>
      </c>
      <c r="D8" s="25">
        <v>14752</v>
      </c>
      <c r="F8" s="5">
        <v>6</v>
      </c>
      <c r="G8" s="9">
        <v>136685.9333333332</v>
      </c>
      <c r="H8" s="10">
        <v>3.4116199317917255</v>
      </c>
      <c r="I8" s="9">
        <v>10</v>
      </c>
      <c r="J8" s="11">
        <v>0.34571454479506697</v>
      </c>
      <c r="K8" s="9">
        <v>10</v>
      </c>
      <c r="L8" s="30">
        <v>6.5849029186353242E-2</v>
      </c>
      <c r="M8" s="9">
        <v>9</v>
      </c>
      <c r="O8" t="s">
        <v>516</v>
      </c>
      <c r="P8" s="9">
        <v>14179.644444444439</v>
      </c>
      <c r="Q8" s="10">
        <v>3.608602864199701</v>
      </c>
      <c r="R8" s="12">
        <v>33</v>
      </c>
      <c r="S8" s="11">
        <v>0.84407096087662437</v>
      </c>
      <c r="T8" s="12">
        <v>11</v>
      </c>
      <c r="U8" s="30">
        <v>0.12009944446296228</v>
      </c>
      <c r="V8" s="12">
        <v>12</v>
      </c>
      <c r="X8" s="22" t="s">
        <v>583</v>
      </c>
      <c r="Y8" s="9">
        <f>SUM(Nurse[RN DON Hours])</f>
        <v>998.27077777777754</v>
      </c>
      <c r="Z8" s="14">
        <f>Category[[#This Row],[State Total]]/Y3</f>
        <v>1.4920145730715957E-2</v>
      </c>
      <c r="AA8" s="10">
        <f>Category[[#This Row],[State Total]]/D9</f>
        <v>8.7722915846786306E-4</v>
      </c>
      <c r="AB8" s="20"/>
      <c r="AC8" s="20"/>
      <c r="AD8" s="20"/>
      <c r="AE8" s="20"/>
      <c r="AF8" s="20"/>
      <c r="AG8" s="20"/>
    </row>
    <row r="9" spans="2:33" ht="15" customHeight="1" x14ac:dyDescent="0.25">
      <c r="B9" s="24" t="s">
        <v>584</v>
      </c>
      <c r="C9" s="25">
        <f>SUM(Nurse[MDS Census])</f>
        <v>18939.155555555557</v>
      </c>
      <c r="D9" s="25">
        <v>1137981.755555551</v>
      </c>
      <c r="F9" s="5">
        <v>7</v>
      </c>
      <c r="G9" s="9">
        <v>75220.511111111104</v>
      </c>
      <c r="H9" s="10">
        <v>3.4625035872307905</v>
      </c>
      <c r="I9" s="9">
        <v>9</v>
      </c>
      <c r="J9" s="11">
        <v>0.5754256167717845</v>
      </c>
      <c r="K9" s="9">
        <v>8</v>
      </c>
      <c r="L9" s="30">
        <v>0.10630393346411013</v>
      </c>
      <c r="M9" s="9">
        <v>5</v>
      </c>
      <c r="O9" t="s">
        <v>517</v>
      </c>
      <c r="P9" s="9">
        <v>18939.155555555557</v>
      </c>
      <c r="Q9" s="10">
        <v>3.5327644550619404</v>
      </c>
      <c r="R9" s="12">
        <v>40</v>
      </c>
      <c r="S9" s="11">
        <v>0.65219798606531798</v>
      </c>
      <c r="T9" s="12">
        <v>28</v>
      </c>
      <c r="U9" s="30">
        <v>6.2207938320487134E-2</v>
      </c>
      <c r="V9" s="12">
        <v>43</v>
      </c>
      <c r="X9" s="13" t="s">
        <v>585</v>
      </c>
      <c r="Y9" s="9">
        <f>SUM(Nurse[Total LPN Hours (w/ Admin)])</f>
        <v>15376.326111111117</v>
      </c>
      <c r="Z9" s="14">
        <f>Category[[#This Row],[State Total]]/Y3</f>
        <v>0.22981442659424492</v>
      </c>
      <c r="AA9" s="10">
        <f>Category[[#This Row],[State Total]]/D9</f>
        <v>1.3511926738759139E-2</v>
      </c>
      <c r="AB9" s="20"/>
      <c r="AC9" s="20"/>
      <c r="AD9" s="20"/>
      <c r="AE9" s="20"/>
      <c r="AF9" s="20"/>
      <c r="AG9" s="20"/>
    </row>
    <row r="10" spans="2:33" ht="15" customHeight="1" x14ac:dyDescent="0.25">
      <c r="F10" s="5">
        <v>8</v>
      </c>
      <c r="G10" s="9">
        <v>33645.944444444445</v>
      </c>
      <c r="H10" s="10">
        <v>3.7793572248265024</v>
      </c>
      <c r="I10" s="9">
        <v>3</v>
      </c>
      <c r="J10" s="11">
        <v>0.88321631301114345</v>
      </c>
      <c r="K10" s="9">
        <v>1</v>
      </c>
      <c r="L10" s="30">
        <v>0.11383371668124517</v>
      </c>
      <c r="M10" s="9">
        <v>3</v>
      </c>
      <c r="O10" t="s">
        <v>519</v>
      </c>
      <c r="P10" s="9">
        <v>1995.3555555555556</v>
      </c>
      <c r="Q10" s="10">
        <v>3.6311877025537078</v>
      </c>
      <c r="R10" s="12">
        <v>29</v>
      </c>
      <c r="S10" s="11">
        <v>1.0242601151563075</v>
      </c>
      <c r="T10" s="12">
        <v>6</v>
      </c>
      <c r="U10" s="30">
        <v>2.0791633501174179E-2</v>
      </c>
      <c r="V10" s="12">
        <v>51</v>
      </c>
      <c r="X10" s="22" t="s">
        <v>586</v>
      </c>
      <c r="Y10" s="9">
        <f>SUM(Nurse[LPN Hours (excl. Admin)])</f>
        <v>14846.696999999998</v>
      </c>
      <c r="Z10" s="14">
        <f>Category[[#This Row],[State Total]]/Y3</f>
        <v>0.2218985948410625</v>
      </c>
      <c r="AA10" s="10">
        <f>Category[[#This Row],[State Total]]/D9</f>
        <v>1.3046515840451233E-2</v>
      </c>
      <c r="AB10" s="20"/>
      <c r="AC10" s="20"/>
      <c r="AD10" s="20"/>
      <c r="AE10" s="20"/>
      <c r="AF10" s="20"/>
      <c r="AG10" s="20"/>
    </row>
    <row r="11" spans="2:33" ht="15" customHeight="1" x14ac:dyDescent="0.25">
      <c r="F11" s="5">
        <v>9</v>
      </c>
      <c r="G11" s="9">
        <v>109459.68888888879</v>
      </c>
      <c r="H11" s="10">
        <v>4.110350508538299</v>
      </c>
      <c r="I11" s="9">
        <v>2</v>
      </c>
      <c r="J11" s="11">
        <v>0.58778919322100609</v>
      </c>
      <c r="K11" s="9">
        <v>7</v>
      </c>
      <c r="L11" s="30">
        <v>4.8914931017563536E-2</v>
      </c>
      <c r="M11" s="9">
        <v>10</v>
      </c>
      <c r="O11" t="s">
        <v>518</v>
      </c>
      <c r="P11" s="9">
        <v>3466.344444444444</v>
      </c>
      <c r="Q11" s="10">
        <v>4.0400154822082825</v>
      </c>
      <c r="R11" s="12">
        <v>12</v>
      </c>
      <c r="S11" s="11">
        <v>0.93927759310961634</v>
      </c>
      <c r="T11" s="12">
        <v>8</v>
      </c>
      <c r="U11" s="30">
        <v>9.6508608476128244E-2</v>
      </c>
      <c r="V11" s="12">
        <v>26</v>
      </c>
      <c r="X11" s="22" t="s">
        <v>587</v>
      </c>
      <c r="Y11" s="9">
        <f>SUM(Nurse[LPN Admin Hours])</f>
        <v>529.62911111111111</v>
      </c>
      <c r="Z11" s="14">
        <f>Category[[#This Row],[State Total]]/Y3</f>
        <v>7.9158317531823098E-3</v>
      </c>
      <c r="AA11" s="10">
        <f>Category[[#This Row],[State Total]]/D9</f>
        <v>4.6541089830790092E-4</v>
      </c>
      <c r="AB11" s="20"/>
      <c r="AC11" s="20"/>
      <c r="AD11" s="20"/>
      <c r="AE11" s="20"/>
      <c r="AF11" s="20"/>
      <c r="AG11" s="20"/>
    </row>
    <row r="12" spans="2:33" ht="15" customHeight="1" x14ac:dyDescent="0.25">
      <c r="F12" s="5">
        <v>10</v>
      </c>
      <c r="G12" s="9">
        <v>22202.288888888877</v>
      </c>
      <c r="H12" s="10">
        <v>4.3777514030084976</v>
      </c>
      <c r="I12" s="9">
        <v>1</v>
      </c>
      <c r="J12" s="11">
        <v>0.85288086413513009</v>
      </c>
      <c r="K12" s="9">
        <v>2</v>
      </c>
      <c r="L12" s="30">
        <v>9.045746796026051E-2</v>
      </c>
      <c r="M12" s="9">
        <v>8</v>
      </c>
      <c r="O12" t="s">
        <v>520</v>
      </c>
      <c r="P12" s="9">
        <v>66243.377777777816</v>
      </c>
      <c r="Q12" s="10">
        <v>4.0475484157410087</v>
      </c>
      <c r="R12" s="12">
        <v>10</v>
      </c>
      <c r="S12" s="11">
        <v>0.64545731195940048</v>
      </c>
      <c r="T12" s="12">
        <v>30</v>
      </c>
      <c r="U12" s="30">
        <v>0.11186683571267629</v>
      </c>
      <c r="V12" s="12">
        <v>16</v>
      </c>
      <c r="X12" s="13" t="s">
        <v>588</v>
      </c>
      <c r="Y12" s="9">
        <f>SUM(Nurse[Total CNA, NA TR, Med Aide/Tech Hours])</f>
        <v>39179.170333333343</v>
      </c>
      <c r="Z12" s="14">
        <f>Category[[#This Row],[State Total]]/Y3</f>
        <v>0.58557151425703047</v>
      </c>
      <c r="AA12" s="10">
        <f>Category[[#This Row],[State Total]]/D9</f>
        <v>3.442864539968523E-2</v>
      </c>
      <c r="AB12" s="20"/>
      <c r="AC12" s="20"/>
      <c r="AD12" s="20"/>
      <c r="AE12" s="20"/>
      <c r="AF12" s="20"/>
      <c r="AG12" s="20"/>
    </row>
    <row r="13" spans="2:33" ht="15" customHeight="1" x14ac:dyDescent="0.25">
      <c r="I13" s="9"/>
      <c r="J13" s="9"/>
      <c r="K13" s="9"/>
      <c r="L13" s="9"/>
      <c r="M13" s="9"/>
      <c r="O13" t="s">
        <v>521</v>
      </c>
      <c r="P13" s="9">
        <v>26792.522222222229</v>
      </c>
      <c r="Q13" s="10">
        <v>3.3340848130510681</v>
      </c>
      <c r="R13" s="12">
        <v>47</v>
      </c>
      <c r="S13" s="11">
        <v>0.40397606794930702</v>
      </c>
      <c r="T13" s="12">
        <v>46</v>
      </c>
      <c r="U13" s="30">
        <v>0.10382108270128565</v>
      </c>
      <c r="V13" s="12">
        <v>22</v>
      </c>
      <c r="X13" s="22" t="s">
        <v>589</v>
      </c>
      <c r="Y13" s="9">
        <f>SUM(Nurse[CNA Hours])</f>
        <v>38739.403555555567</v>
      </c>
      <c r="Z13" s="14">
        <f>Category[[#This Row],[State Total]]/Y3</f>
        <v>0.57899876409942508</v>
      </c>
      <c r="AA13" s="10">
        <f>Category[[#This Row],[State Total]]/D9</f>
        <v>3.4042200910895437E-2</v>
      </c>
      <c r="AB13" s="20"/>
      <c r="AC13" s="20"/>
      <c r="AD13" s="20"/>
      <c r="AE13" s="20"/>
      <c r="AF13" s="20"/>
      <c r="AG13" s="20"/>
    </row>
    <row r="14" spans="2:33" ht="15" customHeight="1" x14ac:dyDescent="0.25">
      <c r="G14" s="10"/>
      <c r="I14" s="9"/>
      <c r="J14" s="9"/>
      <c r="K14" s="9"/>
      <c r="L14" s="9"/>
      <c r="M14" s="9"/>
      <c r="O14" t="s">
        <v>522</v>
      </c>
      <c r="P14" s="9">
        <v>3182.6222222222227</v>
      </c>
      <c r="Q14" s="10">
        <v>4.4477925609909361</v>
      </c>
      <c r="R14" s="12">
        <v>4</v>
      </c>
      <c r="S14" s="11">
        <v>1.4693429247720258</v>
      </c>
      <c r="T14" s="12">
        <v>2</v>
      </c>
      <c r="U14" s="30">
        <v>4.4632540782262482E-2</v>
      </c>
      <c r="V14" s="12">
        <v>48</v>
      </c>
      <c r="X14" s="22" t="s">
        <v>590</v>
      </c>
      <c r="Y14" s="9">
        <f>SUM(Nurse[NA TR Hours])</f>
        <v>331.32888888888891</v>
      </c>
      <c r="Z14" s="14">
        <f>Category[[#This Row],[State Total]]/Y3</f>
        <v>4.9520384820068049E-3</v>
      </c>
      <c r="AA14" s="10">
        <f>Category[[#This Row],[State Total]]/D9</f>
        <v>2.9115483378478027E-4</v>
      </c>
    </row>
    <row r="15" spans="2:33" ht="15" customHeight="1" x14ac:dyDescent="0.25">
      <c r="I15" s="9"/>
      <c r="J15" s="9"/>
      <c r="K15" s="9"/>
      <c r="L15" s="9"/>
      <c r="M15" s="9"/>
      <c r="O15" t="s">
        <v>526</v>
      </c>
      <c r="P15" s="9">
        <v>19943.144444444424</v>
      </c>
      <c r="Q15" s="10">
        <v>3.6351922214428489</v>
      </c>
      <c r="R15" s="12">
        <v>28</v>
      </c>
      <c r="S15" s="11">
        <v>0.69859209764647734</v>
      </c>
      <c r="T15" s="12">
        <v>23</v>
      </c>
      <c r="U15" s="30">
        <v>0.11811421029817698</v>
      </c>
      <c r="V15" s="12">
        <v>13</v>
      </c>
      <c r="X15" s="26" t="s">
        <v>591</v>
      </c>
      <c r="Y15" s="27">
        <f>SUM(Nurse[Med Aide/Tech Hours])</f>
        <v>108.43788888888889</v>
      </c>
      <c r="Z15" s="14">
        <f>Category[[#This Row],[State Total]]/Y3</f>
        <v>1.6207116755986677E-3</v>
      </c>
      <c r="AA15" s="10">
        <f>Category[[#This Row],[State Total]]/D9</f>
        <v>9.5289655005014232E-5</v>
      </c>
    </row>
    <row r="16" spans="2:33" ht="15" customHeight="1" x14ac:dyDescent="0.25">
      <c r="I16" s="9"/>
      <c r="J16" s="9"/>
      <c r="K16" s="9"/>
      <c r="L16" s="9"/>
      <c r="M16" s="9"/>
      <c r="O16" t="s">
        <v>523</v>
      </c>
      <c r="P16" s="9">
        <v>3563.8444444444449</v>
      </c>
      <c r="Q16" s="10">
        <v>4.041973960704107</v>
      </c>
      <c r="R16" s="12">
        <v>11</v>
      </c>
      <c r="S16" s="11">
        <v>0.84693583084434398</v>
      </c>
      <c r="T16" s="12">
        <v>10</v>
      </c>
      <c r="U16" s="30">
        <v>4.4814320135174369E-2</v>
      </c>
      <c r="V16" s="12">
        <v>47</v>
      </c>
    </row>
    <row r="17" spans="9:27" ht="15" customHeight="1" x14ac:dyDescent="0.25">
      <c r="I17" s="9"/>
      <c r="J17" s="9"/>
      <c r="K17" s="9"/>
      <c r="L17" s="9"/>
      <c r="M17" s="9"/>
      <c r="O17" t="s">
        <v>524</v>
      </c>
      <c r="P17" s="9">
        <v>57155.055555555577</v>
      </c>
      <c r="Q17" s="10">
        <v>2.9852421901046924</v>
      </c>
      <c r="R17" s="12">
        <v>51</v>
      </c>
      <c r="S17" s="11">
        <v>0.64891852669784222</v>
      </c>
      <c r="T17" s="12">
        <v>29</v>
      </c>
      <c r="U17" s="30">
        <v>9.5552984844705438E-2</v>
      </c>
      <c r="V17" s="12">
        <v>27</v>
      </c>
    </row>
    <row r="18" spans="9:27" ht="15" customHeight="1" x14ac:dyDescent="0.25">
      <c r="I18" s="9"/>
      <c r="J18" s="9"/>
      <c r="K18" s="9"/>
      <c r="L18" s="9"/>
      <c r="M18" s="9"/>
      <c r="O18" t="s">
        <v>525</v>
      </c>
      <c r="P18" s="9">
        <v>33971.28888888895</v>
      </c>
      <c r="Q18" s="10">
        <v>3.4103972406764318</v>
      </c>
      <c r="R18" s="12">
        <v>45</v>
      </c>
      <c r="S18" s="11">
        <v>0.56801137300256033</v>
      </c>
      <c r="T18" s="12">
        <v>37</v>
      </c>
      <c r="U18" s="30">
        <v>9.4044956305848859E-2</v>
      </c>
      <c r="V18" s="12">
        <v>29</v>
      </c>
      <c r="X18" s="5" t="s">
        <v>592</v>
      </c>
      <c r="Y18" s="5" t="s">
        <v>717</v>
      </c>
    </row>
    <row r="19" spans="9:27" ht="15" customHeight="1" x14ac:dyDescent="0.25">
      <c r="O19" t="s">
        <v>527</v>
      </c>
      <c r="P19" s="9">
        <v>14539.022222222233</v>
      </c>
      <c r="Q19" s="10">
        <v>3.7830361127754224</v>
      </c>
      <c r="R19" s="12">
        <v>22</v>
      </c>
      <c r="S19" s="11">
        <v>0.66929399195421835</v>
      </c>
      <c r="T19" s="12">
        <v>26</v>
      </c>
      <c r="U19" s="30">
        <v>0.10640719510586769</v>
      </c>
      <c r="V19" s="12">
        <v>20</v>
      </c>
      <c r="X19" s="5" t="s">
        <v>593</v>
      </c>
      <c r="Y19" s="9">
        <f>SUM(Nurse[RN Hours Contract (excl. Admin, DON)])</f>
        <v>432.2932222222222</v>
      </c>
    </row>
    <row r="20" spans="9:27" ht="15" customHeight="1" x14ac:dyDescent="0.25">
      <c r="O20" t="s">
        <v>528</v>
      </c>
      <c r="P20" s="9">
        <v>19903.311111111125</v>
      </c>
      <c r="Q20" s="10">
        <v>3.6214136062229723</v>
      </c>
      <c r="R20" s="12">
        <v>31</v>
      </c>
      <c r="S20" s="11">
        <v>0.63213508305150701</v>
      </c>
      <c r="T20" s="12">
        <v>34</v>
      </c>
      <c r="U20" s="30">
        <v>0.1026357196584672</v>
      </c>
      <c r="V20" s="12">
        <v>23</v>
      </c>
      <c r="X20" s="5" t="s">
        <v>594</v>
      </c>
      <c r="Y20" s="9">
        <f>SUM(Nurse[RN Admin Hours Contract])</f>
        <v>89.432333333333347</v>
      </c>
      <c r="AA20" s="9"/>
    </row>
    <row r="21" spans="9:27" ht="15" customHeight="1" x14ac:dyDescent="0.25">
      <c r="O21" t="s">
        <v>529</v>
      </c>
      <c r="P21" s="9">
        <v>21850.977777777804</v>
      </c>
      <c r="Q21" s="10">
        <v>3.3855345807052606</v>
      </c>
      <c r="R21" s="12">
        <v>46</v>
      </c>
      <c r="S21" s="11">
        <v>0.23443491468472266</v>
      </c>
      <c r="T21" s="12">
        <v>51</v>
      </c>
      <c r="U21" s="30">
        <v>7.876193237857794E-2</v>
      </c>
      <c r="V21" s="12">
        <v>38</v>
      </c>
      <c r="X21" s="5" t="s">
        <v>595</v>
      </c>
      <c r="Y21" s="9">
        <f>SUM(Nurse[RN DON Hours Contract])</f>
        <v>11.933888888888887</v>
      </c>
    </row>
    <row r="22" spans="9:27" ht="15" customHeight="1" x14ac:dyDescent="0.25">
      <c r="O22" t="s">
        <v>532</v>
      </c>
      <c r="P22" s="9">
        <v>31441.377777777765</v>
      </c>
      <c r="Q22" s="10">
        <v>3.612648449106699</v>
      </c>
      <c r="R22" s="12">
        <v>32</v>
      </c>
      <c r="S22" s="11">
        <v>0.64042077248523221</v>
      </c>
      <c r="T22" s="12">
        <v>31</v>
      </c>
      <c r="U22" s="30">
        <v>9.1118562469651498E-2</v>
      </c>
      <c r="V22" s="12">
        <v>30</v>
      </c>
      <c r="X22" s="5" t="s">
        <v>596</v>
      </c>
      <c r="Y22" s="9">
        <f>SUM(Nurse[LPN Hours Contract (excl. Admin)])</f>
        <v>1241.5948888888886</v>
      </c>
    </row>
    <row r="23" spans="9:27" ht="15" customHeight="1" x14ac:dyDescent="0.25">
      <c r="O23" t="s">
        <v>531</v>
      </c>
      <c r="P23" s="9">
        <v>21280.533333333344</v>
      </c>
      <c r="Q23" s="10">
        <v>3.7019066773597968</v>
      </c>
      <c r="R23" s="12">
        <v>23</v>
      </c>
      <c r="S23" s="11">
        <v>0.75533815986232589</v>
      </c>
      <c r="T23" s="12">
        <v>16</v>
      </c>
      <c r="U23" s="30">
        <v>0.13465961777276614</v>
      </c>
      <c r="V23" s="12">
        <v>7</v>
      </c>
      <c r="X23" s="5" t="s">
        <v>597</v>
      </c>
      <c r="Y23" s="9">
        <f>SUM(Nurse[LPN Admin Hours Contract])</f>
        <v>3.1864444444444442</v>
      </c>
    </row>
    <row r="24" spans="9:27" ht="15" customHeight="1" x14ac:dyDescent="0.25">
      <c r="O24" t="s">
        <v>530</v>
      </c>
      <c r="P24" s="9">
        <v>4669.8666666666668</v>
      </c>
      <c r="Q24" s="10">
        <v>4.3362414344449514</v>
      </c>
      <c r="R24" s="12">
        <v>5</v>
      </c>
      <c r="S24" s="11">
        <v>1.0474073968326478</v>
      </c>
      <c r="T24" s="12">
        <v>4</v>
      </c>
      <c r="U24" s="30">
        <v>0.1764471116960461</v>
      </c>
      <c r="V24" s="12">
        <v>2</v>
      </c>
      <c r="X24" s="5" t="s">
        <v>598</v>
      </c>
      <c r="Y24" s="9">
        <f>SUM(Nurse[CNA Hours Contract])</f>
        <v>2381.1696666666658</v>
      </c>
    </row>
    <row r="25" spans="9:27" ht="15" customHeight="1" x14ac:dyDescent="0.25">
      <c r="O25" t="s">
        <v>533</v>
      </c>
      <c r="P25" s="9">
        <v>31828.177777777779</v>
      </c>
      <c r="Q25" s="10">
        <v>3.7844598008193975</v>
      </c>
      <c r="R25" s="12">
        <v>21</v>
      </c>
      <c r="S25" s="11">
        <v>0.6969405690834396</v>
      </c>
      <c r="T25" s="12">
        <v>24</v>
      </c>
      <c r="U25" s="30">
        <v>8.3478585199017852E-2</v>
      </c>
      <c r="V25" s="12">
        <v>35</v>
      </c>
      <c r="X25" s="5" t="s">
        <v>599</v>
      </c>
      <c r="Y25" s="9">
        <f>SUM(Nurse[NA TR Hours Contract])</f>
        <v>2.5718888888888891</v>
      </c>
    </row>
    <row r="26" spans="9:27" ht="15" customHeight="1" x14ac:dyDescent="0.25">
      <c r="O26" t="s">
        <v>534</v>
      </c>
      <c r="P26" s="9">
        <v>19703.922222222227</v>
      </c>
      <c r="Q26" s="10">
        <v>4.1595973672472448</v>
      </c>
      <c r="R26" s="12">
        <v>6</v>
      </c>
      <c r="S26" s="11">
        <v>1.0329733392054474</v>
      </c>
      <c r="T26" s="12">
        <v>5</v>
      </c>
      <c r="U26" s="30">
        <v>6.6358337756642433E-2</v>
      </c>
      <c r="V26" s="12">
        <v>41</v>
      </c>
      <c r="X26" s="5" t="s">
        <v>600</v>
      </c>
      <c r="Y26" s="9">
        <f>SUM(Nurse[Med Aide/Tech Hours Contract])</f>
        <v>0</v>
      </c>
    </row>
    <row r="27" spans="9:27" ht="15" customHeight="1" x14ac:dyDescent="0.25">
      <c r="O27" t="s">
        <v>536</v>
      </c>
      <c r="P27" s="9">
        <v>31408.444444444438</v>
      </c>
      <c r="Q27" s="10">
        <v>3.0728472986741018</v>
      </c>
      <c r="R27" s="12">
        <v>50</v>
      </c>
      <c r="S27" s="11">
        <v>0.40359808402552727</v>
      </c>
      <c r="T27" s="12">
        <v>47</v>
      </c>
      <c r="U27" s="30">
        <v>9.531767465274292E-2</v>
      </c>
      <c r="V27" s="12">
        <v>28</v>
      </c>
      <c r="X27" s="5" t="s">
        <v>601</v>
      </c>
      <c r="Y27" s="9">
        <f>SUM(Nurse[Total Contract Hours])</f>
        <v>4162.1823333333323</v>
      </c>
    </row>
    <row r="28" spans="9:27" ht="15" customHeight="1" x14ac:dyDescent="0.25">
      <c r="O28" t="s">
        <v>535</v>
      </c>
      <c r="P28" s="9">
        <v>13539.144444444451</v>
      </c>
      <c r="Q28" s="10">
        <v>3.8714198008572667</v>
      </c>
      <c r="R28" s="12">
        <v>16</v>
      </c>
      <c r="S28" s="11">
        <v>0.53560995565943359</v>
      </c>
      <c r="T28" s="12">
        <v>41</v>
      </c>
      <c r="U28" s="30">
        <v>0.10681777824095051</v>
      </c>
      <c r="V28" s="12">
        <v>18</v>
      </c>
      <c r="X28" s="5" t="s">
        <v>602</v>
      </c>
      <c r="Y28" s="9">
        <f>SUM(Nurse[Total Nurse Staff Hours])</f>
        <v>66907.575555555552</v>
      </c>
    </row>
    <row r="29" spans="9:27" ht="15" customHeight="1" x14ac:dyDescent="0.25">
      <c r="O29" t="s">
        <v>537</v>
      </c>
      <c r="P29" s="9">
        <v>3092.2666666666673</v>
      </c>
      <c r="Q29" s="10">
        <v>3.7017095693917428</v>
      </c>
      <c r="R29" s="12">
        <v>24</v>
      </c>
      <c r="S29" s="11">
        <v>0.83524200155225914</v>
      </c>
      <c r="T29" s="12">
        <v>14</v>
      </c>
      <c r="U29" s="30">
        <v>0.15404402121381064</v>
      </c>
      <c r="V29" s="12">
        <v>3</v>
      </c>
      <c r="X29" s="5" t="s">
        <v>603</v>
      </c>
      <c r="Y29" s="28">
        <f>Y27/Y28</f>
        <v>6.2207938320487134E-2</v>
      </c>
    </row>
    <row r="30" spans="9:27" ht="15" customHeight="1" x14ac:dyDescent="0.25">
      <c r="O30" t="s">
        <v>544</v>
      </c>
      <c r="P30" s="9">
        <v>31580.033333333373</v>
      </c>
      <c r="Q30" s="10">
        <v>3.4683107716092008</v>
      </c>
      <c r="R30" s="12">
        <v>41</v>
      </c>
      <c r="S30" s="11">
        <v>0.50992706361931184</v>
      </c>
      <c r="T30" s="12">
        <v>44</v>
      </c>
      <c r="U30" s="30">
        <v>0.15179285834331796</v>
      </c>
      <c r="V30" s="12">
        <v>4</v>
      </c>
    </row>
    <row r="31" spans="9:27" ht="15" customHeight="1" x14ac:dyDescent="0.25">
      <c r="O31" t="s">
        <v>545</v>
      </c>
      <c r="P31" s="9">
        <v>4496.5</v>
      </c>
      <c r="Q31" s="10">
        <v>4.4839297725391347</v>
      </c>
      <c r="R31" s="12">
        <v>3</v>
      </c>
      <c r="S31" s="11">
        <v>0.84335767325203514</v>
      </c>
      <c r="T31" s="12">
        <v>12</v>
      </c>
      <c r="U31" s="30">
        <v>0.1363681678426896</v>
      </c>
      <c r="V31" s="12">
        <v>6</v>
      </c>
      <c r="Y31" s="9"/>
    </row>
    <row r="32" spans="9:27" ht="15" customHeight="1" x14ac:dyDescent="0.25">
      <c r="O32" t="s">
        <v>538</v>
      </c>
      <c r="P32" s="9">
        <v>9329.8999999999942</v>
      </c>
      <c r="Q32" s="10">
        <v>3.9056288086927231</v>
      </c>
      <c r="R32" s="12">
        <v>15</v>
      </c>
      <c r="S32" s="11">
        <v>0.7443185528962446</v>
      </c>
      <c r="T32" s="12">
        <v>18</v>
      </c>
      <c r="U32" s="30">
        <v>0.11174944138799575</v>
      </c>
      <c r="V32" s="12">
        <v>17</v>
      </c>
    </row>
    <row r="33" spans="15:27" ht="15" customHeight="1" x14ac:dyDescent="0.25">
      <c r="O33" t="s">
        <v>540</v>
      </c>
      <c r="P33" s="9">
        <v>5365.7111111111117</v>
      </c>
      <c r="Q33" s="10">
        <v>3.8162251042628679</v>
      </c>
      <c r="R33" s="12">
        <v>20</v>
      </c>
      <c r="S33" s="11">
        <v>0.73197927581308475</v>
      </c>
      <c r="T33" s="12">
        <v>20</v>
      </c>
      <c r="U33" s="30">
        <v>8.9797522397923935E-2</v>
      </c>
      <c r="V33" s="12">
        <v>33</v>
      </c>
      <c r="X33" s="5" t="s">
        <v>569</v>
      </c>
      <c r="Y33" s="6" t="s">
        <v>571</v>
      </c>
    </row>
    <row r="34" spans="15:27" ht="15" customHeight="1" x14ac:dyDescent="0.25">
      <c r="O34" t="s">
        <v>541</v>
      </c>
      <c r="P34" s="9">
        <v>37460.744444444455</v>
      </c>
      <c r="Q34" s="10">
        <v>3.6413362995989567</v>
      </c>
      <c r="R34" s="12">
        <v>27</v>
      </c>
      <c r="S34" s="11">
        <v>0.66883166289333307</v>
      </c>
      <c r="T34" s="12">
        <v>27</v>
      </c>
      <c r="U34" s="30">
        <v>0.12463542513544852</v>
      </c>
      <c r="V34" s="12">
        <v>10</v>
      </c>
      <c r="X34" s="50" t="s">
        <v>604</v>
      </c>
      <c r="Y34" s="10">
        <f>SUM(Nurse[Total Nurse Staff Hours])/SUM(Nurse[MDS Census])</f>
        <v>3.5327644550619404</v>
      </c>
    </row>
    <row r="35" spans="15:27" ht="15" customHeight="1" x14ac:dyDescent="0.25">
      <c r="O35" t="s">
        <v>542</v>
      </c>
      <c r="P35" s="9">
        <v>4885.844444444444</v>
      </c>
      <c r="Q35" s="10">
        <v>3.430016965110092</v>
      </c>
      <c r="R35" s="12">
        <v>43</v>
      </c>
      <c r="S35" s="11">
        <v>0.6266838440301461</v>
      </c>
      <c r="T35" s="12">
        <v>35</v>
      </c>
      <c r="U35" s="30">
        <v>0.12207197523643744</v>
      </c>
      <c r="V35" s="12">
        <v>11</v>
      </c>
      <c r="X35" s="9" t="s">
        <v>605</v>
      </c>
      <c r="Y35" s="18">
        <f>SUM(Nurse[Total RN Hours (w/ Admin, DON)])/SUM(Nurse[MDS Census])</f>
        <v>0.65219798606531798</v>
      </c>
    </row>
    <row r="36" spans="15:27" ht="15" customHeight="1" x14ac:dyDescent="0.25">
      <c r="O36" t="s">
        <v>539</v>
      </c>
      <c r="P36" s="9">
        <v>4987.2666666666664</v>
      </c>
      <c r="Q36" s="10">
        <v>3.9056977770054404</v>
      </c>
      <c r="R36" s="12">
        <v>14</v>
      </c>
      <c r="S36" s="11">
        <v>0.7421679209720754</v>
      </c>
      <c r="T36" s="12">
        <v>19</v>
      </c>
      <c r="U36" s="30">
        <v>7.9975097885413154E-2</v>
      </c>
      <c r="V36" s="12">
        <v>37</v>
      </c>
      <c r="X36" s="9" t="s">
        <v>606</v>
      </c>
      <c r="Y36" s="18">
        <f>SUM(Nurse[Total LPN Hours (w/ Admin)])/SUM(Nurse[MDS Census])</f>
        <v>0.81188023753258998</v>
      </c>
    </row>
    <row r="37" spans="15:27" ht="15" customHeight="1" x14ac:dyDescent="0.25">
      <c r="O37" t="s">
        <v>543</v>
      </c>
      <c r="P37" s="9">
        <v>92388.255555555588</v>
      </c>
      <c r="Q37" s="10">
        <v>3.4130274230382516</v>
      </c>
      <c r="R37" s="12">
        <v>44</v>
      </c>
      <c r="S37" s="11">
        <v>0.62277743936428642</v>
      </c>
      <c r="T37" s="12">
        <v>36</v>
      </c>
      <c r="U37" s="30">
        <v>0.12676177749909556</v>
      </c>
      <c r="V37" s="12">
        <v>8</v>
      </c>
      <c r="X37" s="9" t="s">
        <v>607</v>
      </c>
      <c r="Y37" s="18">
        <f>SUM(Nurse[Total CNA, NA TR, Med Aide/Tech Hours])/SUM(Nurse[MDS Census])</f>
        <v>2.0686862314640337</v>
      </c>
      <c r="AA37" s="10"/>
    </row>
    <row r="38" spans="15:27" ht="15" customHeight="1" x14ac:dyDescent="0.25">
      <c r="O38" t="s">
        <v>546</v>
      </c>
      <c r="P38" s="9">
        <v>63300.822222222116</v>
      </c>
      <c r="Q38" s="10">
        <v>3.4499657561056791</v>
      </c>
      <c r="R38" s="12">
        <v>42</v>
      </c>
      <c r="S38" s="11">
        <v>0.56644055527451564</v>
      </c>
      <c r="T38" s="12">
        <v>38</v>
      </c>
      <c r="U38" s="30">
        <v>0.11426020867290131</v>
      </c>
      <c r="V38" s="12">
        <v>14</v>
      </c>
    </row>
    <row r="39" spans="15:27" ht="15" customHeight="1" x14ac:dyDescent="0.25">
      <c r="O39" t="s">
        <v>547</v>
      </c>
      <c r="P39" s="9">
        <v>15008.399999999994</v>
      </c>
      <c r="Q39" s="10">
        <v>3.6774995113847346</v>
      </c>
      <c r="R39" s="12">
        <v>25</v>
      </c>
      <c r="S39" s="11">
        <v>0.34457592637012174</v>
      </c>
      <c r="T39" s="12">
        <v>50</v>
      </c>
      <c r="U39" s="30">
        <v>5.8758763905221979E-2</v>
      </c>
      <c r="V39" s="12">
        <v>44</v>
      </c>
    </row>
    <row r="40" spans="15:27" ht="15" customHeight="1" x14ac:dyDescent="0.25">
      <c r="O40" t="s">
        <v>548</v>
      </c>
      <c r="P40" s="9">
        <v>6114.1222222222214</v>
      </c>
      <c r="Q40" s="10">
        <v>4.8794973931026719</v>
      </c>
      <c r="R40" s="12">
        <v>2</v>
      </c>
      <c r="S40" s="11">
        <v>0.70236496199145571</v>
      </c>
      <c r="T40" s="12">
        <v>22</v>
      </c>
      <c r="U40" s="30">
        <v>0.12607208269299203</v>
      </c>
      <c r="V40" s="12">
        <v>9</v>
      </c>
    </row>
    <row r="41" spans="15:27" ht="15" customHeight="1" x14ac:dyDescent="0.25">
      <c r="O41" t="s">
        <v>549</v>
      </c>
      <c r="P41" s="9">
        <v>64129.100000000064</v>
      </c>
      <c r="Q41" s="10">
        <v>3.5513666269377713</v>
      </c>
      <c r="R41" s="12">
        <v>39</v>
      </c>
      <c r="S41" s="11">
        <v>0.69262959665216972</v>
      </c>
      <c r="T41" s="12">
        <v>25</v>
      </c>
      <c r="U41" s="30">
        <v>0.14341731835489568</v>
      </c>
      <c r="V41" s="12">
        <v>5</v>
      </c>
    </row>
    <row r="42" spans="15:27" ht="15" customHeight="1" x14ac:dyDescent="0.25">
      <c r="O42" t="s">
        <v>550</v>
      </c>
      <c r="P42" s="9">
        <v>6509.5222222222219</v>
      </c>
      <c r="Q42" s="10">
        <v>3.5910978276268777</v>
      </c>
      <c r="R42" s="12">
        <v>35</v>
      </c>
      <c r="S42" s="11">
        <v>0.75295208557719706</v>
      </c>
      <c r="T42" s="12">
        <v>17</v>
      </c>
      <c r="U42" s="30">
        <v>9.0587839608705881E-2</v>
      </c>
      <c r="V42" s="12">
        <v>31</v>
      </c>
    </row>
    <row r="43" spans="15:27" ht="15" customHeight="1" x14ac:dyDescent="0.25">
      <c r="O43" t="s">
        <v>551</v>
      </c>
      <c r="P43" s="9">
        <v>15186.211111111117</v>
      </c>
      <c r="Q43" s="10">
        <v>3.6276710817342326</v>
      </c>
      <c r="R43" s="12">
        <v>30</v>
      </c>
      <c r="S43" s="11">
        <v>0.52269220835567909</v>
      </c>
      <c r="T43" s="12">
        <v>43</v>
      </c>
      <c r="U43" s="30">
        <v>9.6755928483920478E-2</v>
      </c>
      <c r="V43" s="12">
        <v>25</v>
      </c>
    </row>
    <row r="44" spans="15:27" ht="15" customHeight="1" x14ac:dyDescent="0.25">
      <c r="O44" t="s">
        <v>552</v>
      </c>
      <c r="P44" s="9">
        <v>4648.6333333333323</v>
      </c>
      <c r="Q44" s="10">
        <v>3.5707482724910817</v>
      </c>
      <c r="R44" s="12">
        <v>38</v>
      </c>
      <c r="S44" s="11">
        <v>0.84182213649411886</v>
      </c>
      <c r="T44" s="12">
        <v>13</v>
      </c>
      <c r="U44" s="30">
        <v>6.5365935682119805E-2</v>
      </c>
      <c r="V44" s="12">
        <v>42</v>
      </c>
    </row>
    <row r="45" spans="15:27" ht="15" customHeight="1" x14ac:dyDescent="0.25">
      <c r="O45" t="s">
        <v>553</v>
      </c>
      <c r="P45" s="9">
        <v>23759.777777777777</v>
      </c>
      <c r="Q45" s="10">
        <v>3.5906221953067243</v>
      </c>
      <c r="R45" s="12">
        <v>36</v>
      </c>
      <c r="S45" s="11">
        <v>0.52958315640812159</v>
      </c>
      <c r="T45" s="12">
        <v>42</v>
      </c>
      <c r="U45" s="30">
        <v>0.10641439767292675</v>
      </c>
      <c r="V45" s="12">
        <v>19</v>
      </c>
    </row>
    <row r="46" spans="15:27" ht="15" customHeight="1" x14ac:dyDescent="0.25">
      <c r="O46" t="s">
        <v>554</v>
      </c>
      <c r="P46" s="9">
        <v>80576.922222222172</v>
      </c>
      <c r="Q46" s="10">
        <v>3.2954340993416555</v>
      </c>
      <c r="R46" s="12">
        <v>49</v>
      </c>
      <c r="S46" s="11">
        <v>0.35478505770124719</v>
      </c>
      <c r="T46" s="12">
        <v>49</v>
      </c>
      <c r="U46" s="30">
        <v>6.9443172093357111E-2</v>
      </c>
      <c r="V46" s="12">
        <v>40</v>
      </c>
    </row>
    <row r="47" spans="15:27" ht="15" customHeight="1" x14ac:dyDescent="0.25">
      <c r="O47" t="s">
        <v>555</v>
      </c>
      <c r="P47" s="9">
        <v>5266.666666666667</v>
      </c>
      <c r="Q47" s="10">
        <v>3.9413782067510534</v>
      </c>
      <c r="R47" s="12">
        <v>13</v>
      </c>
      <c r="S47" s="11">
        <v>1.1104552742616027</v>
      </c>
      <c r="T47" s="12">
        <v>3</v>
      </c>
      <c r="U47" s="30">
        <v>0.11206664857915286</v>
      </c>
      <c r="V47" s="12">
        <v>15</v>
      </c>
    </row>
    <row r="48" spans="15:27" ht="15" customHeight="1" x14ac:dyDescent="0.25">
      <c r="O48" t="s">
        <v>557</v>
      </c>
      <c r="P48" s="9">
        <v>25625.711111111112</v>
      </c>
      <c r="Q48" s="10">
        <v>3.3270070380702683</v>
      </c>
      <c r="R48" s="12">
        <v>48</v>
      </c>
      <c r="S48" s="11">
        <v>0.50090903060034342</v>
      </c>
      <c r="T48" s="12">
        <v>45</v>
      </c>
      <c r="U48" s="30">
        <v>0.10524352854397334</v>
      </c>
      <c r="V48" s="12">
        <v>21</v>
      </c>
    </row>
    <row r="49" spans="15:22" ht="15" customHeight="1" x14ac:dyDescent="0.25">
      <c r="O49" t="s">
        <v>556</v>
      </c>
      <c r="P49" s="9">
        <v>2190.2555555555559</v>
      </c>
      <c r="Q49" s="10">
        <v>4.0496505227700457</v>
      </c>
      <c r="R49" s="12">
        <v>9</v>
      </c>
      <c r="S49" s="11">
        <v>0.71222810123628377</v>
      </c>
      <c r="T49" s="12">
        <v>21</v>
      </c>
      <c r="U49" s="30">
        <v>0.25243054667360382</v>
      </c>
      <c r="V49" s="12">
        <v>1</v>
      </c>
    </row>
    <row r="50" spans="15:22" ht="15" customHeight="1" x14ac:dyDescent="0.25">
      <c r="O50" t="s">
        <v>558</v>
      </c>
      <c r="P50" s="9">
        <v>11890.588888888882</v>
      </c>
      <c r="Q50" s="10">
        <v>4.1317546182648659</v>
      </c>
      <c r="R50" s="12">
        <v>8</v>
      </c>
      <c r="S50" s="11">
        <v>0.87754235142077852</v>
      </c>
      <c r="T50" s="12">
        <v>9</v>
      </c>
      <c r="U50" s="30">
        <v>8.1717044851721002E-2</v>
      </c>
      <c r="V50" s="12">
        <v>36</v>
      </c>
    </row>
    <row r="51" spans="15:22" ht="15" customHeight="1" x14ac:dyDescent="0.25">
      <c r="O51" t="s">
        <v>560</v>
      </c>
      <c r="P51" s="9">
        <v>17355.088888888884</v>
      </c>
      <c r="Q51" s="10">
        <v>3.8241929680567601</v>
      </c>
      <c r="R51" s="12">
        <v>18</v>
      </c>
      <c r="S51" s="11">
        <v>0.96725767914374128</v>
      </c>
      <c r="T51" s="12">
        <v>7</v>
      </c>
      <c r="U51" s="30">
        <v>7.2288399533598988E-2</v>
      </c>
      <c r="V51" s="12">
        <v>39</v>
      </c>
    </row>
    <row r="52" spans="15:22" ht="15" customHeight="1" x14ac:dyDescent="0.25">
      <c r="O52" t="s">
        <v>559</v>
      </c>
      <c r="P52" s="9">
        <v>8780.2888888888938</v>
      </c>
      <c r="Q52" s="10">
        <v>3.6458059339986262</v>
      </c>
      <c r="R52" s="12">
        <v>26</v>
      </c>
      <c r="S52" s="11">
        <v>0.6396133764264903</v>
      </c>
      <c r="T52" s="12">
        <v>32</v>
      </c>
      <c r="U52" s="30">
        <v>8.8467653142718011E-2</v>
      </c>
      <c r="V52" s="12">
        <v>34</v>
      </c>
    </row>
    <row r="53" spans="15:22" ht="15" customHeight="1" x14ac:dyDescent="0.25">
      <c r="O53" t="s">
        <v>561</v>
      </c>
      <c r="P53" s="9">
        <v>1962.2333333333338</v>
      </c>
      <c r="Q53" s="10">
        <v>3.5804353882480831</v>
      </c>
      <c r="R53" s="12">
        <v>37</v>
      </c>
      <c r="S53" s="11">
        <v>0.82118260938499754</v>
      </c>
      <c r="T53" s="12">
        <v>15</v>
      </c>
      <c r="U53" s="30">
        <v>5.7750562790974493E-2</v>
      </c>
      <c r="V53" s="12">
        <v>45</v>
      </c>
    </row>
    <row r="54" spans="15:22" ht="15" customHeight="1" x14ac:dyDescent="0.25"/>
  </sheetData>
  <phoneticPr fontId="14" type="noConversion"/>
  <pageMargins left="0.7" right="0.7" top="0.75" bottom="0.75" header="0.3" footer="0.3"/>
  <pageSetup orientation="portrait" horizontalDpi="300" verticalDpi="300" r:id="rId1"/>
  <ignoredErrors>
    <ignoredError sqref="Z3:AA15 Y29 Y19:Y28" calculatedColumn="1"/>
  </ignoredErrors>
  <drawing r:id="rId2"/>
  <tableParts count="6">
    <tablePart r:id="rId3"/>
    <tablePart r:id="rId4"/>
    <tablePart r:id="rId5"/>
    <tablePart r:id="rId6"/>
    <tablePart r:id="rId7"/>
    <tablePart r:id="rId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61E3C-6776-4FA1-8C3A-58AB8CC8E7D3}">
  <dimension ref="B2:D28"/>
  <sheetViews>
    <sheetView zoomScale="70" zoomScaleNormal="70" workbookViewId="0"/>
  </sheetViews>
  <sheetFormatPr defaultColWidth="8.85546875" defaultRowHeight="15.75" x14ac:dyDescent="0.25"/>
  <cols>
    <col min="1" max="1" width="100.140625" style="5" customWidth="1"/>
    <col min="2" max="2" width="4.140625" style="5" customWidth="1"/>
    <col min="3" max="3" width="21.5703125" style="5" customWidth="1"/>
    <col min="4" max="4" width="66.85546875" style="5" customWidth="1"/>
    <col min="5" max="16384" width="8.85546875" style="5"/>
  </cols>
  <sheetData>
    <row r="2" spans="2:4" ht="23.25" x14ac:dyDescent="0.35">
      <c r="C2" s="39" t="s">
        <v>654</v>
      </c>
      <c r="D2" s="40"/>
    </row>
    <row r="3" spans="2:4" x14ac:dyDescent="0.25">
      <c r="C3" s="41" t="s">
        <v>589</v>
      </c>
      <c r="D3" s="42" t="s">
        <v>655</v>
      </c>
    </row>
    <row r="4" spans="2:4" x14ac:dyDescent="0.25">
      <c r="C4" s="43" t="s">
        <v>571</v>
      </c>
      <c r="D4" s="44" t="s">
        <v>656</v>
      </c>
    </row>
    <row r="5" spans="2:4" x14ac:dyDescent="0.25">
      <c r="C5" s="43" t="s">
        <v>657</v>
      </c>
      <c r="D5" s="44" t="s">
        <v>658</v>
      </c>
    </row>
    <row r="6" spans="2:4" ht="15.6" customHeight="1" x14ac:dyDescent="0.25">
      <c r="C6" s="43" t="s">
        <v>591</v>
      </c>
      <c r="D6" s="44" t="s">
        <v>659</v>
      </c>
    </row>
    <row r="7" spans="2:4" ht="15.6" customHeight="1" x14ac:dyDescent="0.25">
      <c r="C7" s="43" t="s">
        <v>590</v>
      </c>
      <c r="D7" s="44" t="s">
        <v>660</v>
      </c>
    </row>
    <row r="8" spans="2:4" x14ac:dyDescent="0.25">
      <c r="C8" s="43" t="s">
        <v>661</v>
      </c>
      <c r="D8" s="44" t="s">
        <v>662</v>
      </c>
    </row>
    <row r="9" spans="2:4" x14ac:dyDescent="0.25">
      <c r="C9" s="45" t="s">
        <v>663</v>
      </c>
      <c r="D9" s="43" t="s">
        <v>664</v>
      </c>
    </row>
    <row r="10" spans="2:4" x14ac:dyDescent="0.25">
      <c r="B10" s="46"/>
      <c r="C10" s="43" t="s">
        <v>665</v>
      </c>
      <c r="D10" s="44" t="s">
        <v>666</v>
      </c>
    </row>
    <row r="11" spans="2:4" x14ac:dyDescent="0.25">
      <c r="C11" s="43" t="s">
        <v>549</v>
      </c>
      <c r="D11" s="44" t="s">
        <v>667</v>
      </c>
    </row>
    <row r="12" spans="2:4" x14ac:dyDescent="0.25">
      <c r="C12" s="43" t="s">
        <v>668</v>
      </c>
      <c r="D12" s="44" t="s">
        <v>669</v>
      </c>
    </row>
    <row r="13" spans="2:4" x14ac:dyDescent="0.25">
      <c r="C13" s="43" t="s">
        <v>665</v>
      </c>
      <c r="D13" s="44" t="s">
        <v>666</v>
      </c>
    </row>
    <row r="14" spans="2:4" x14ac:dyDescent="0.25">
      <c r="C14" s="43" t="s">
        <v>549</v>
      </c>
      <c r="D14" s="44" t="s">
        <v>670</v>
      </c>
    </row>
    <row r="15" spans="2:4" x14ac:dyDescent="0.25">
      <c r="C15" s="47" t="s">
        <v>668</v>
      </c>
      <c r="D15" s="48" t="s">
        <v>669</v>
      </c>
    </row>
    <row r="17" spans="3:4" ht="23.25" x14ac:dyDescent="0.35">
      <c r="C17" s="39" t="s">
        <v>671</v>
      </c>
      <c r="D17" s="40"/>
    </row>
    <row r="18" spans="3:4" x14ac:dyDescent="0.25">
      <c r="C18" s="43" t="s">
        <v>571</v>
      </c>
      <c r="D18" s="44" t="s">
        <v>672</v>
      </c>
    </row>
    <row r="19" spans="3:4" x14ac:dyDescent="0.25">
      <c r="C19" s="43" t="s">
        <v>604</v>
      </c>
      <c r="D19" s="44" t="s">
        <v>673</v>
      </c>
    </row>
    <row r="20" spans="3:4" x14ac:dyDescent="0.25">
      <c r="C20" s="45" t="s">
        <v>674</v>
      </c>
      <c r="D20" s="43" t="s">
        <v>675</v>
      </c>
    </row>
    <row r="21" spans="3:4" x14ac:dyDescent="0.25">
      <c r="C21" s="43" t="s">
        <v>676</v>
      </c>
      <c r="D21" s="44" t="s">
        <v>677</v>
      </c>
    </row>
    <row r="22" spans="3:4" x14ac:dyDescent="0.25">
      <c r="C22" s="43" t="s">
        <v>678</v>
      </c>
      <c r="D22" s="44" t="s">
        <v>679</v>
      </c>
    </row>
    <row r="23" spans="3:4" x14ac:dyDescent="0.25">
      <c r="C23" s="43" t="s">
        <v>680</v>
      </c>
      <c r="D23" s="44" t="s">
        <v>681</v>
      </c>
    </row>
    <row r="24" spans="3:4" x14ac:dyDescent="0.25">
      <c r="C24" s="43" t="s">
        <v>682</v>
      </c>
      <c r="D24" s="44" t="s">
        <v>683</v>
      </c>
    </row>
    <row r="25" spans="3:4" x14ac:dyDescent="0.25">
      <c r="C25" s="43" t="s">
        <v>577</v>
      </c>
      <c r="D25" s="44" t="s">
        <v>684</v>
      </c>
    </row>
    <row r="26" spans="3:4" x14ac:dyDescent="0.25">
      <c r="C26" s="43" t="s">
        <v>678</v>
      </c>
      <c r="D26" s="44" t="s">
        <v>679</v>
      </c>
    </row>
    <row r="27" spans="3:4" x14ac:dyDescent="0.25">
      <c r="C27" s="43" t="s">
        <v>680</v>
      </c>
      <c r="D27" s="44" t="s">
        <v>681</v>
      </c>
    </row>
    <row r="28" spans="3:4" x14ac:dyDescent="0.25">
      <c r="C28" s="47" t="s">
        <v>682</v>
      </c>
      <c r="D28" s="48" t="s">
        <v>683</v>
      </c>
    </row>
  </sheetData>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A o D A A B Q S w M E F A A C A A g A 9 H w Q V W p 7 9 T q j A A A A 9 g A A A B I A H A B D b 2 5 m a W c v U G F j a 2 F n Z S 5 4 b W w g o h g A K K A U A A A A A A A A A A A A A A A A A A A A A A A A A A A A h Y + x D o I w F E V / h X S n L X X Q k E c Z X C U x I R r X B i o 0 w s P Q Y v k 3 B z / J X x C j q J v j P f c M 9 9 6 v N 0 j H t g k u u r e m w 4 R E l J N A Y 9 G V B q u E D O 4 Y r k g q Y a u K k 6 p 0 M M l o 4 9 G W C a m d O 8 e M e e + p X 9 C u r 5 j g P G K H b J M X t W 4 V + c j m v x w a t E 5 h o Y m E / W u M F D T i S y r 4 t A n Y D C E z + B X E 1 D 3 b H w j r o X F D r 6 X G c J c D m y O w 9 w f 5 A F B L A w Q U A A I A C A D 0 f B B V 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9 H w Q V S i K R 7 g O A A A A E Q A A A B M A H A B G b 3 J t d W x h c y 9 T Z W N 0 a W 9 u M S 5 t I K I Y A C i g F A A A A A A A A A A A A A A A A A A A A A A A A A A A A C t O T S 7 J z M 9 T C I b Q h t Y A U E s B A i 0 A F A A C A A g A 9 H w Q V W p 7 9 T q j A A A A 9 g A A A B I A A A A A A A A A A A A A A A A A A A A A A E N v b m Z p Z y 9 Q Y W N r Y W d l L n h t b F B L A Q I t A B Q A A g A I A P R 8 E F V T c j g s m w A A A O E A A A A T A A A A A A A A A A A A A A A A A O 8 A A A B b Q 2 9 u d G V u d F 9 U e X B l c 1 0 u e G 1 s U E s B A i 0 A F A A C A A g A 9 H w Q V S i K R 7 g O A A A A E Q A A A B M A A A A A A A A A A A A A A A A A 1 w E A A E Z v c m 1 1 b G F z L 1 N l Y 3 R p b 2 4 x L m 1 Q S w U G A A A A A A M A A w D C A A A A M 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v I e b 7 W S k x H m N L P E V b 3 p v E A A A A A A g A A A A A A E G Y A A A A B A A A g A A A A y o N o Q 8 q c y c h E a K i 0 J 2 f F t L B S 8 / e k u X T i b N w s 2 O R V F s 8 A A A A A D o A A A A A C A A A g A A A A L I d j W 4 J E Y I 0 b N D 7 x D U w J Z N F V 9 / V 7 l / l O 0 E 8 Q j O X g I U 1 Q A A A A D I m X Y e k U y 3 2 s r a u b a E E S e m J c U U n U b n B n A x y M 7 0 x t K u C u 2 6 E H m p Y 7 m 3 P U k g y s B i + s S G D u e 1 K U w 4 0 3 p 6 H t s b + y 5 i h R H E r k o a 5 Y n T o S s j o j j M N A A A A A j F L k a i a L 6 n Y C v z U e S D 3 l n O t J I k m k 0 3 h u m E b + u 7 U I Z H R e H I c F W J I x c X 5 d h 1 x Y w y h F A O B x c z f l K D J E G f 0 G y 5 0 x e Q = = < / D a t a M a s h u p > 
</file>

<file path=customXml/itemProps1.xml><?xml version="1.0" encoding="utf-8"?>
<ds:datastoreItem xmlns:ds="http://schemas.openxmlformats.org/officeDocument/2006/customXml" ds:itemID="{D0A9AB2E-8175-4466-9CC2-E427321A7B0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Nurse</vt:lpstr>
      <vt:lpstr>Contract</vt:lpstr>
      <vt:lpstr>Non-Nurse</vt:lpstr>
      <vt:lpstr>Summary Data</vt:lpstr>
      <vt:lpstr>Notes &amp; 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Goldwein</dc:creator>
  <cp:lastModifiedBy>Eric Goldwein</cp:lastModifiedBy>
  <dcterms:created xsi:type="dcterms:W3CDTF">2015-06-05T18:17:20Z</dcterms:created>
  <dcterms:modified xsi:type="dcterms:W3CDTF">2022-08-16T19:53:04Z</dcterms:modified>
</cp:coreProperties>
</file>