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D5E7E559-6260-41B8-AAC3-0B9A90D9232E}"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Z4" i="5" s="1"/>
  <c r="Y5" i="5"/>
  <c r="Z5" i="5" s="1"/>
  <c r="Y6" i="5"/>
  <c r="Y7" i="5"/>
  <c r="Y8" i="5"/>
  <c r="AA8" i="5" s="1"/>
  <c r="Y9" i="5"/>
  <c r="AA9" i="5" s="1"/>
  <c r="Y10" i="5"/>
  <c r="AA10" i="5" s="1"/>
  <c r="Y11" i="5"/>
  <c r="AA11" i="5" s="1"/>
  <c r="Y12" i="5"/>
  <c r="Z12" i="5" s="1"/>
  <c r="Y13" i="5"/>
  <c r="Y14" i="5"/>
  <c r="Y15" i="5"/>
  <c r="AA15" i="5" s="1"/>
  <c r="Y19" i="5"/>
  <c r="Y20" i="5"/>
  <c r="Y21" i="5"/>
  <c r="Y22" i="5"/>
  <c r="Y23" i="5"/>
  <c r="Y24" i="5"/>
  <c r="Y25" i="5"/>
  <c r="Y26" i="5"/>
  <c r="Y27" i="5"/>
  <c r="Y28" i="5"/>
  <c r="Z15" i="5" l="1"/>
  <c r="Z8" i="5"/>
  <c r="Z14" i="5"/>
  <c r="Z7" i="5"/>
  <c r="Z13" i="5"/>
  <c r="Z6" i="5"/>
  <c r="Z11" i="5"/>
  <c r="AA7" i="5"/>
  <c r="Y29"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<sst xmlns="http://schemas.openxmlformats.org/spreadsheetml/2006/main" count="3747" uniqueCount="810">
  <si>
    <t>045070</t>
  </si>
  <si>
    <t>045098</t>
  </si>
  <si>
    <t>045125</t>
  </si>
  <si>
    <t>045134</t>
  </si>
  <si>
    <t>045135</t>
  </si>
  <si>
    <t>045138</t>
  </si>
  <si>
    <t>045140</t>
  </si>
  <si>
    <t>045142</t>
  </si>
  <si>
    <t>045143</t>
  </si>
  <si>
    <t>045146</t>
  </si>
  <si>
    <t>045147</t>
  </si>
  <si>
    <t>045148</t>
  </si>
  <si>
    <t>045151</t>
  </si>
  <si>
    <t>045153</t>
  </si>
  <si>
    <t>045155</t>
  </si>
  <si>
    <t>045157</t>
  </si>
  <si>
    <t>045158</t>
  </si>
  <si>
    <t>045166</t>
  </si>
  <si>
    <t>045168</t>
  </si>
  <si>
    <t>045170</t>
  </si>
  <si>
    <t>045172</t>
  </si>
  <si>
    <t>045173</t>
  </si>
  <si>
    <t>045176</t>
  </si>
  <si>
    <t>045177</t>
  </si>
  <si>
    <t>045178</t>
  </si>
  <si>
    <t>045180</t>
  </si>
  <si>
    <t>045182</t>
  </si>
  <si>
    <t>045183</t>
  </si>
  <si>
    <t>045184</t>
  </si>
  <si>
    <t>045187</t>
  </si>
  <si>
    <t>045189</t>
  </si>
  <si>
    <t>045190</t>
  </si>
  <si>
    <t>045191</t>
  </si>
  <si>
    <t>045192</t>
  </si>
  <si>
    <t>045194</t>
  </si>
  <si>
    <t>045195</t>
  </si>
  <si>
    <t>045196</t>
  </si>
  <si>
    <t>045197</t>
  </si>
  <si>
    <t>045199</t>
  </si>
  <si>
    <t>045201</t>
  </si>
  <si>
    <t>045202</t>
  </si>
  <si>
    <t>045203</t>
  </si>
  <si>
    <t>045207</t>
  </si>
  <si>
    <t>045208</t>
  </si>
  <si>
    <t>045209</t>
  </si>
  <si>
    <t>045211</t>
  </si>
  <si>
    <t>045212</t>
  </si>
  <si>
    <t>045214</t>
  </si>
  <si>
    <t>045216</t>
  </si>
  <si>
    <t>045217</t>
  </si>
  <si>
    <t>045218</t>
  </si>
  <si>
    <t>045219</t>
  </si>
  <si>
    <t>045221</t>
  </si>
  <si>
    <t>045222</t>
  </si>
  <si>
    <t>045227</t>
  </si>
  <si>
    <t>045232</t>
  </si>
  <si>
    <t>045236</t>
  </si>
  <si>
    <t>045239</t>
  </si>
  <si>
    <t>045241</t>
  </si>
  <si>
    <t>045242</t>
  </si>
  <si>
    <t>045243</t>
  </si>
  <si>
    <t>045244</t>
  </si>
  <si>
    <t>045245</t>
  </si>
  <si>
    <t>045246</t>
  </si>
  <si>
    <t>045247</t>
  </si>
  <si>
    <t>045248</t>
  </si>
  <si>
    <t>045250</t>
  </si>
  <si>
    <t>045254</t>
  </si>
  <si>
    <t>045256</t>
  </si>
  <si>
    <t>045259</t>
  </si>
  <si>
    <t>045266</t>
  </si>
  <si>
    <t>045268</t>
  </si>
  <si>
    <t>045269</t>
  </si>
  <si>
    <t>045270</t>
  </si>
  <si>
    <t>045271</t>
  </si>
  <si>
    <t>045275</t>
  </si>
  <si>
    <t>045277</t>
  </si>
  <si>
    <t>045280</t>
  </si>
  <si>
    <t>045284</t>
  </si>
  <si>
    <t>045287</t>
  </si>
  <si>
    <t>045288</t>
  </si>
  <si>
    <t>045289</t>
  </si>
  <si>
    <t>045290</t>
  </si>
  <si>
    <t>045297</t>
  </si>
  <si>
    <t>045301</t>
  </si>
  <si>
    <t>045302</t>
  </si>
  <si>
    <t>045303</t>
  </si>
  <si>
    <t>045304</t>
  </si>
  <si>
    <t>045305</t>
  </si>
  <si>
    <t>045306</t>
  </si>
  <si>
    <t>045308</t>
  </si>
  <si>
    <t>045313</t>
  </si>
  <si>
    <t>045315</t>
  </si>
  <si>
    <t>045317</t>
  </si>
  <si>
    <t>045318</t>
  </si>
  <si>
    <t>045322</t>
  </si>
  <si>
    <t>045323</t>
  </si>
  <si>
    <t>045326</t>
  </si>
  <si>
    <t>045327</t>
  </si>
  <si>
    <t>045334</t>
  </si>
  <si>
    <t>045337</t>
  </si>
  <si>
    <t>045338</t>
  </si>
  <si>
    <t>045339</t>
  </si>
  <si>
    <t>045340</t>
  </si>
  <si>
    <t>045341</t>
  </si>
  <si>
    <t>045342</t>
  </si>
  <si>
    <t>045343</t>
  </si>
  <si>
    <t>045345</t>
  </si>
  <si>
    <t>045346</t>
  </si>
  <si>
    <t>045350</t>
  </si>
  <si>
    <t>045351</t>
  </si>
  <si>
    <t>045352</t>
  </si>
  <si>
    <t>045353</t>
  </si>
  <si>
    <t>045354</t>
  </si>
  <si>
    <t>045356</t>
  </si>
  <si>
    <t>045357</t>
  </si>
  <si>
    <t>045358</t>
  </si>
  <si>
    <t>045359</t>
  </si>
  <si>
    <t>045361</t>
  </si>
  <si>
    <t>045364</t>
  </si>
  <si>
    <t>045365</t>
  </si>
  <si>
    <t>045366</t>
  </si>
  <si>
    <t>045367</t>
  </si>
  <si>
    <t>045369</t>
  </si>
  <si>
    <t>045370</t>
  </si>
  <si>
    <t>045371</t>
  </si>
  <si>
    <t>045372</t>
  </si>
  <si>
    <t>045373</t>
  </si>
  <si>
    <t>045374</t>
  </si>
  <si>
    <t>045376</t>
  </si>
  <si>
    <t>045377</t>
  </si>
  <si>
    <t>045378</t>
  </si>
  <si>
    <t>045379</t>
  </si>
  <si>
    <t>045380</t>
  </si>
  <si>
    <t>045381</t>
  </si>
  <si>
    <t>045383</t>
  </si>
  <si>
    <t>045384</t>
  </si>
  <si>
    <t>045385</t>
  </si>
  <si>
    <t>045386</t>
  </si>
  <si>
    <t>045387</t>
  </si>
  <si>
    <t>045390</t>
  </si>
  <si>
    <t>045391</t>
  </si>
  <si>
    <t>045392</t>
  </si>
  <si>
    <t>045393</t>
  </si>
  <si>
    <t>045394</t>
  </si>
  <si>
    <t>045396</t>
  </si>
  <si>
    <t>045398</t>
  </si>
  <si>
    <t>045402</t>
  </si>
  <si>
    <t>045403</t>
  </si>
  <si>
    <t>045404</t>
  </si>
  <si>
    <t>045407</t>
  </si>
  <si>
    <t>045408</t>
  </si>
  <si>
    <t>045409</t>
  </si>
  <si>
    <t>045410</t>
  </si>
  <si>
    <t>045411</t>
  </si>
  <si>
    <t>045412</t>
  </si>
  <si>
    <t>045413</t>
  </si>
  <si>
    <t>045414</t>
  </si>
  <si>
    <t>045415</t>
  </si>
  <si>
    <t>045416</t>
  </si>
  <si>
    <t>045417</t>
  </si>
  <si>
    <t>045418</t>
  </si>
  <si>
    <t>045419</t>
  </si>
  <si>
    <t>045421</t>
  </si>
  <si>
    <t>045422</t>
  </si>
  <si>
    <t>045424</t>
  </si>
  <si>
    <t>045427</t>
  </si>
  <si>
    <t>045428</t>
  </si>
  <si>
    <t>045430</t>
  </si>
  <si>
    <t>045431</t>
  </si>
  <si>
    <t>045432</t>
  </si>
  <si>
    <t>045433</t>
  </si>
  <si>
    <t>045434</t>
  </si>
  <si>
    <t>045435</t>
  </si>
  <si>
    <t>045436</t>
  </si>
  <si>
    <t>045437</t>
  </si>
  <si>
    <t>045438</t>
  </si>
  <si>
    <t>045439</t>
  </si>
  <si>
    <t>045440</t>
  </si>
  <si>
    <t>045441</t>
  </si>
  <si>
    <t>045442</t>
  </si>
  <si>
    <t>045443</t>
  </si>
  <si>
    <t>045445</t>
  </si>
  <si>
    <t>045446</t>
  </si>
  <si>
    <t>045447</t>
  </si>
  <si>
    <t>045449</t>
  </si>
  <si>
    <t>045450</t>
  </si>
  <si>
    <t>045451</t>
  </si>
  <si>
    <t>045452</t>
  </si>
  <si>
    <t>045453</t>
  </si>
  <si>
    <t>045454</t>
  </si>
  <si>
    <t>045455</t>
  </si>
  <si>
    <t>045456</t>
  </si>
  <si>
    <t>045457</t>
  </si>
  <si>
    <t>045458</t>
  </si>
  <si>
    <t>045460</t>
  </si>
  <si>
    <t>045462</t>
  </si>
  <si>
    <t>045463</t>
  </si>
  <si>
    <t>045464</t>
  </si>
  <si>
    <t>045465</t>
  </si>
  <si>
    <t>045466</t>
  </si>
  <si>
    <t>045467</t>
  </si>
  <si>
    <t>045469</t>
  </si>
  <si>
    <t>045470</t>
  </si>
  <si>
    <t>045471</t>
  </si>
  <si>
    <t>04A158</t>
  </si>
  <si>
    <t>04A293</t>
  </si>
  <si>
    <t>04E090</t>
  </si>
  <si>
    <t>ROGERS HEALTH AND REHABILITATION CENTER</t>
  </si>
  <si>
    <t>THE BLOSSOMS AT HOT SPRINGS REHAB AND NURSING CENT</t>
  </si>
  <si>
    <t>BUTTERFIELD TRAIL VILLAGE</t>
  </si>
  <si>
    <t>THE SPRINGS JONESBORO</t>
  </si>
  <si>
    <t>THE SPRINGS MAGNOLIA</t>
  </si>
  <si>
    <t>VALLEY SPRINGS REHABILITATION AND HEALTH CENTER</t>
  </si>
  <si>
    <t>THE SPRINGS SEARCY</t>
  </si>
  <si>
    <t>SOMERSET SENIOR LIVING AT CANYON SPRINGS</t>
  </si>
  <si>
    <t>CONCORDIA NURSING &amp; REHAB, LLC</t>
  </si>
  <si>
    <t>THE BLOSSOMS AT MOUNTAIN VIEW REHAB &amp; NURSING CEN</t>
  </si>
  <si>
    <t>BROOKRIDGE COVE REHABILITATION AND CARE  CENTER</t>
  </si>
  <si>
    <t>CAVE CITY NURSING HOME INC</t>
  </si>
  <si>
    <t>WALNUT RIDGE NURSING AND REHABILITATION CENTER</t>
  </si>
  <si>
    <t>INDIAN ROCK VILLAGE HEALTH CENTER</t>
  </si>
  <si>
    <t>ASH FLAT HEALTHCARE AND REHABILITATION CENTER</t>
  </si>
  <si>
    <t>RIVER RIDGE REHABILITATION AND CARE CENTER</t>
  </si>
  <si>
    <t>SOMERSET SENIOR LIVING AT SEVEN SPRINGS</t>
  </si>
  <si>
    <t>CRESTPARK WYNNE, LLC</t>
  </si>
  <si>
    <t>JOHNSON COUNTY HEALTH AND REHAB, LLC</t>
  </si>
  <si>
    <t>THE GREEN HOUSE COTTAGES OF BELLE MEADE</t>
  </si>
  <si>
    <t>DERMOTT CITY NURSING HOME</t>
  </si>
  <si>
    <t>SILVER OAKS HEALTH AND REHABILITATION</t>
  </si>
  <si>
    <t>THE WOODS OF MONTICELLO HEALTH AND REHABILITATION</t>
  </si>
  <si>
    <t>CRESTPARK DEWITT, LLC</t>
  </si>
  <si>
    <t>GENERAL BAPTIST NURSING HOME OF PIGGOTT</t>
  </si>
  <si>
    <t>THE SPRINGS OF MINE CREEK</t>
  </si>
  <si>
    <t>COURTYARD REHABILITATION AND HEALTH CENTER, LLC</t>
  </si>
  <si>
    <t>SALEM PLACE NURSING AND REHABILITATION CENTER, INC</t>
  </si>
  <si>
    <t>LAKE VILLAGE REHABILITATION AND CARE CENTER</t>
  </si>
  <si>
    <t>THE GREEN HOUSE COTTAGES OF WENTWORTH PLACE</t>
  </si>
  <si>
    <t>SOMERSET SENIOR LIVING AT PINE HILLS</t>
  </si>
  <si>
    <t>SOMERSET SENIOR LIVING AT CROSSETT</t>
  </si>
  <si>
    <t>GOOD SAMARITAN SOCIETY - HOT SPRINGS VILLAGE</t>
  </si>
  <si>
    <t>SOMERSET SENIOR LIVING AT MOUNT VISTA</t>
  </si>
  <si>
    <t>BENTLEY REHABILITATION AND HEALTH CENTER</t>
  </si>
  <si>
    <t>THE SPRINGS BROADWAY</t>
  </si>
  <si>
    <t>SOUTHRIDGE VILLAGE NURSING AND REHAB</t>
  </si>
  <si>
    <t>SOMERSET SENIOR LIVING AT HARRISON</t>
  </si>
  <si>
    <t>HEARTLAND REHABILITATION AND CARE CENTER</t>
  </si>
  <si>
    <t>CHAPEL WOODS HEALTH AND REHABILITATION</t>
  </si>
  <si>
    <t>LAKEWOOD HEALTH AND REHAB, LLC</t>
  </si>
  <si>
    <t>THE SPRINGS BATESVILLE</t>
  </si>
  <si>
    <t>OUACHITA NURSING AND REHABILITATION CENTER</t>
  </si>
  <si>
    <t>CABOT HEALTH AND REHAB, LLC</t>
  </si>
  <si>
    <t>THE CROSSING AT RIVERSIDE HEALTH AND REHABILITATIO</t>
  </si>
  <si>
    <t>ARKANSAS NURSING AND REHABILITATION CENTER</t>
  </si>
  <si>
    <t>THE BLOSSOMS AT ROGERS REHAB &amp; NURSING CENTER</t>
  </si>
  <si>
    <t>HUDSON MEMORIAL NURSING HOME</t>
  </si>
  <si>
    <t>TWIN RIVERS HEALTH AND REHABILITATION</t>
  </si>
  <si>
    <t>THE SPRINGS OF AVALON</t>
  </si>
  <si>
    <t>GASSVILLE THERAPY AND LIVING</t>
  </si>
  <si>
    <t>CRESTPARK FORREST CITY, LLC</t>
  </si>
  <si>
    <t>CRESTPARK HELENA, LLC</t>
  </si>
  <si>
    <t>WOODRUFF COUNTY HEALTH CENTER</t>
  </si>
  <si>
    <t>PLEASANT MANOR NURSING &amp; REHAB</t>
  </si>
  <si>
    <t>THE BLOSSOMS AT STAMPS REHAB &amp; NURSING CENTER</t>
  </si>
  <si>
    <t>DES ARC NURSING AND REHABILITATION CENTER</t>
  </si>
  <si>
    <t>BELLE VIEW ESTATES REHABILITATION AND CARE CENTER</t>
  </si>
  <si>
    <t>BAILEY CREEK HEALTH AND REHAB</t>
  </si>
  <si>
    <t>BRIGHTON RIDGE</t>
  </si>
  <si>
    <t>THE PINES NURSING AND REHABILITATION CENTER</t>
  </si>
  <si>
    <t>LITTLE RIVER NURSING &amp; REHAB</t>
  </si>
  <si>
    <t>CONWAY HEALTHCARE AND REHABILITATION CENTER</t>
  </si>
  <si>
    <t>PERRY COUNTY NURSING AND REHABILITATION CENTER</t>
  </si>
  <si>
    <t>STELLA MANOR NURSING AND REHABILITATION CENTER</t>
  </si>
  <si>
    <t>SOUTHFORK RIVER THERAPY AND LIVING</t>
  </si>
  <si>
    <t>GOOD SAMARITAN SOCIETY - MOUNTAIN HOME</t>
  </si>
  <si>
    <t>VILLAGE SPRINGS HEALTH AND REHABILITATION</t>
  </si>
  <si>
    <t>SHERIDAN HEALTHCARE AND REHABILITATION CENTER</t>
  </si>
  <si>
    <t>THE BLOSSOMS AT WOODLAND HILLS REHAB &amp; NURSING CEN</t>
  </si>
  <si>
    <t>MONTGOMERY COUNTY NURSING HOME</t>
  </si>
  <si>
    <t>VAN BUREN HEALTHCARE AND REHABILITATION CENTER</t>
  </si>
  <si>
    <t>GARDNER NURSING AND REHABILITATION</t>
  </si>
  <si>
    <t>ARBOR OAKS HEALTHCARE AND REHABILITATION CENTER</t>
  </si>
  <si>
    <t>OAK RIDGE HEALTH AND REHABILITATION</t>
  </si>
  <si>
    <t>THE SPRINGS OF EL DORADO</t>
  </si>
  <si>
    <t>ARKANSAS CONVALESCENT CENTER</t>
  </si>
  <si>
    <t>TWIN LAKES THERAPY AND LIVING</t>
  </si>
  <si>
    <t>POCAHONTAS HEALTHCARE AND REHABILITATION CENTER</t>
  </si>
  <si>
    <t>BEAR CREEK HEALTHCARE LLC</t>
  </si>
  <si>
    <t>THE SPRINGS OF CHENAL</t>
  </si>
  <si>
    <t>LONOKE HEALTH AND REHAB CENTER, LLC</t>
  </si>
  <si>
    <t>DARDANELLE NURSING AND REHABILITATION CENTER,INC</t>
  </si>
  <si>
    <t>MANILA HEALTHCARE CENTER</t>
  </si>
  <si>
    <t>OAK MANOR NURSING AND REHABILITATION CENTER INC</t>
  </si>
  <si>
    <t>INNISFREE HEALTH AND REHAB, LLC</t>
  </si>
  <si>
    <t>CRESTPARK STUTTGART, LLC</t>
  </si>
  <si>
    <t>BEEBE RETIREMENT CENTER, INC.</t>
  </si>
  <si>
    <t>SOUTHERN TRACE REHABILITATION AND CARE CENTER</t>
  </si>
  <si>
    <t>THE SPRINGS OF HILLCREST</t>
  </si>
  <si>
    <t>HERITAGE LIVING CENTER</t>
  </si>
  <si>
    <t>ST ANDREWS HEALTHCARE</t>
  </si>
  <si>
    <t>LAKESIDE HEALTH AND REHAB</t>
  </si>
  <si>
    <t>WOOD-LAWN HEIGHTS</t>
  </si>
  <si>
    <t>CHAMBERS NURSING HOME CENTER, INC</t>
  </si>
  <si>
    <t>PIONEER THERAPY AND LIVING</t>
  </si>
  <si>
    <t>ST MICHAEL'S HEALTHCARE</t>
  </si>
  <si>
    <t>CRAWFORD HEALTHCARE AND REHABILITATION CENTER</t>
  </si>
  <si>
    <t>RIDGECREST HEALTH AND REHABILITATION</t>
  </si>
  <si>
    <t>THE BLOSSOMS AT NEWPORT REHAB &amp; NURSING CENTER</t>
  </si>
  <si>
    <t>HEATHER MANOR NURSING AND REHABILITATION CENTER</t>
  </si>
  <si>
    <t>QUAPAW CARE AND REHABILITATION CENTER LLC</t>
  </si>
  <si>
    <t>ATKINS NURSING AND REHABILITATION CENTER</t>
  </si>
  <si>
    <t>RUSSELLVILLE NURSING AND REHABILITATION CENTER</t>
  </si>
  <si>
    <t>MEADOWVIEW HEALTHCARE AND REHAB</t>
  </si>
  <si>
    <t>NASHVILLE NURSING AND REHAB, INC</t>
  </si>
  <si>
    <t>NURSING AND REHABILITATION CENTER AT GOOD SHEPHERD</t>
  </si>
  <si>
    <t>THE BLOSSOMS AT FORT SMITH REHAB &amp; NURSING CENTER</t>
  </si>
  <si>
    <t>DIERKS HEALTH &amp; REHAB</t>
  </si>
  <si>
    <t>COURTYARD GARDENS HEALTH AND REHABILITATION CENTER</t>
  </si>
  <si>
    <t>CARE MANOR NURSING AND REHAB</t>
  </si>
  <si>
    <t>EAGLECREST NURSING AND REHAB</t>
  </si>
  <si>
    <t>HIGHLAND COURT, A REHABILITATION AND RESIDENT CARE</t>
  </si>
  <si>
    <t>FIANNA HILLS NURSING AND REHABILITATION CENTER</t>
  </si>
  <si>
    <t>SILOAM HEALTHCARE, LLC</t>
  </si>
  <si>
    <t>SOMERSET SENIOR LIVING AT PREMIER</t>
  </si>
  <si>
    <t>THE GREEN HOUSE COTTAGES OF HOMEWOOD</t>
  </si>
  <si>
    <t>THE BLOSSOMS AT CUMBERLAND REHAB &amp; NURSING CENTER</t>
  </si>
  <si>
    <t>PROMENADE HEALTH AND REHABILITATION</t>
  </si>
  <si>
    <t>CHAPEL RIDGE HEALTH AND REHAB</t>
  </si>
  <si>
    <t>DEWITT NURSING HOME</t>
  </si>
  <si>
    <t>HERITAGE SQUARE HEALTHCARE CENTER</t>
  </si>
  <si>
    <t>WINDCREST HEALTH AND REHAB INC</t>
  </si>
  <si>
    <t>MOUNTAIN MEADOWS HEALTH AND REHABILITATION</t>
  </si>
  <si>
    <t>ALMA NURSING AND REHAB</t>
  </si>
  <si>
    <t>WESTWOOD HEALTH AND REHAB, INC</t>
  </si>
  <si>
    <t>THE BLOSSOMS AT WHITE HALL REHAB &amp; NURSING CENTER</t>
  </si>
  <si>
    <t>BRADFORD HOUSE NURSING AND REHAB, LLC</t>
  </si>
  <si>
    <t>ROBINSON NURSING AND REHABILITATION CENTER LLC</t>
  </si>
  <si>
    <t>SHERWOOD NURSING &amp; REHABILITATION CENTER, INC</t>
  </si>
  <si>
    <t>THE GREEN HOUSE COTTAGES OF SOUTHERN HILLS</t>
  </si>
  <si>
    <t>WOODLAND HILLS HEALTHCARE AND REHABILITATION</t>
  </si>
  <si>
    <t>THE VILLAGES OF GENERAL BAPTIST HEALTH CARE WEST</t>
  </si>
  <si>
    <t>ST ELIZABETH'S PLACE</t>
  </si>
  <si>
    <t>GREENBRIER NURSING AND REHABILITATION CENTER</t>
  </si>
  <si>
    <t>WALDRON NURSING AND REHAB</t>
  </si>
  <si>
    <t>WOODBRIAR NURSING HOME</t>
  </si>
  <si>
    <t>THE BLOSSOMS AT NORTH LITTLE ROCK  REHAB &amp; NURSING</t>
  </si>
  <si>
    <t>OZARK NURSING HOME INC</t>
  </si>
  <si>
    <t>BRIARWOOD NURSING AND REHABILITATION CENTER,INC</t>
  </si>
  <si>
    <t>ENCORE HEALTHCARE AND REHABILITATION OF WEST LITTL</t>
  </si>
  <si>
    <t>THREE RIVERS HEALTHCARE AND REHABILITATION</t>
  </si>
  <si>
    <t>SPRING CREEK HEALTH &amp; REHAB</t>
  </si>
  <si>
    <t>ENCORE HEALTHCARE AND REHABILITATION</t>
  </si>
  <si>
    <t>RECTOR NURSING AND REHAB</t>
  </si>
  <si>
    <t>ST JOHNS PLACE OF ARKANSAS, LLC</t>
  </si>
  <si>
    <t>NORTH HILLS LIFE CARE AND REHAB</t>
  </si>
  <si>
    <t>HIGHLANDS OF BELLA VISTA HEALTH &amp; REHAB, LLC</t>
  </si>
  <si>
    <t>SOMERSET SENIOR LIVING AT GLENWOOD</t>
  </si>
  <si>
    <t>LAKEWOOD THERAPY AND LIVING CENTER</t>
  </si>
  <si>
    <t>THE MAPLES AT HAR-BER MEADOWS</t>
  </si>
  <si>
    <t>ALCOA PINES HEALTH AND REHABILITATION</t>
  </si>
  <si>
    <t>PRAIRIE GROVE HEALTH AND REHABILITATION, LLC</t>
  </si>
  <si>
    <t>LEGACY HEIGHTS NURSING AND REHAB, LLC</t>
  </si>
  <si>
    <t>SUMMIT HEALTH &amp; REHAB CENTER</t>
  </si>
  <si>
    <t>WILLOWBEND HEALTHCARE AND REHABILITATION</t>
  </si>
  <si>
    <t>METHODIST HEALTH AND REHAB</t>
  </si>
  <si>
    <t>OZARK HEALTH NURSING AND REHAB  CENTER</t>
  </si>
  <si>
    <t>MURFREESBORO REHAB AND NURSING, INC</t>
  </si>
  <si>
    <t>TIMBERLANE HEALTH &amp; REHABILITATION</t>
  </si>
  <si>
    <t>ARKANSAS VETERANS HOME AT FAYETTEVILLE</t>
  </si>
  <si>
    <t>OAKDALE NURSING FACILITY</t>
  </si>
  <si>
    <t>ASHTON PLACE HEALTH AND REHAB, LLC</t>
  </si>
  <si>
    <t>ASHLEY REHABILITATION AND HEALTH CARE CENTER</t>
  </si>
  <si>
    <t>THE LAKES AT MAUMELLE HEALTH AND REHABILITATION</t>
  </si>
  <si>
    <t>GREENE ACRES NURSING HOME</t>
  </si>
  <si>
    <t>SHILOH NURSING AND REHAB, LLC</t>
  </si>
  <si>
    <t>EDGEWOOD HEALTH AND REHAB</t>
  </si>
  <si>
    <t>CLA-CLIF NURSING AND REHAB CENTER, INC</t>
  </si>
  <si>
    <t>THE SPRINGS OF PINNACLE MOUNTAIN</t>
  </si>
  <si>
    <t>THE SPRINGS OF BARROW</t>
  </si>
  <si>
    <t>CORNING THERAPY AND LIVING CENTER</t>
  </si>
  <si>
    <t>KATHERINE'S PLACE AT WEDINGTON</t>
  </si>
  <si>
    <t>JAMESTOWN NURSING AND REHAB, LLC</t>
  </si>
  <si>
    <t>PRESBYTERIAN VILLAGE, INC</t>
  </si>
  <si>
    <t>SOMERSET SENIOR LIVING AT STONEGATE</t>
  </si>
  <si>
    <t>TRINITY VILLAGE MEDICAL CENTER</t>
  </si>
  <si>
    <t>GOSNELL HEALTH AND REHAB</t>
  </si>
  <si>
    <t>HARRIS HEALTH AND REHAB</t>
  </si>
  <si>
    <t>HILLCREST HOME</t>
  </si>
  <si>
    <t>CAVALIER HEALTHCARE OF ENGLAND</t>
  </si>
  <si>
    <t>RANDOLPH COUNTY NURSING HOME</t>
  </si>
  <si>
    <t>LAKE HAMILTON HEALTH AND REHAB</t>
  </si>
  <si>
    <t>THE BLOSSOMS AT WEST DIXON REHAB &amp; NURSING CENTER</t>
  </si>
  <si>
    <t>GREENHURST NURSING CENTER</t>
  </si>
  <si>
    <t>CRESTPARK MARIANNA, L L C</t>
  </si>
  <si>
    <t>THE BLOSSOMS AT MIDTOWN REHAB &amp; NURSING CENTER</t>
  </si>
  <si>
    <t>COMMUNITY COMPASSION CENTER OF YELLVILLE</t>
  </si>
  <si>
    <t>LAWRENCE HALL HEALTH &amp; REHABILITATION</t>
  </si>
  <si>
    <t>GREYSTONE NURSING AND REHAB, LLC</t>
  </si>
  <si>
    <t>MITCHELL'S NURSING HOME, INC</t>
  </si>
  <si>
    <t>HICKORY HEIGHTS HEALTH AND REHAB, LLC</t>
  </si>
  <si>
    <t>PINK BUD HOME FOR THE GOLDEN YEARS</t>
  </si>
  <si>
    <t>EVERGREEN LIVING CENTER AT STAGECOACH</t>
  </si>
  <si>
    <t>COTTAGE LANE HEALTH AND REHAB</t>
  </si>
  <si>
    <t>COLONEL GLENN HEALTH AND REHAB, LLC</t>
  </si>
  <si>
    <t>ARKANSAS STATE VETERANS HOME AT NORTH LITTLE ROCK</t>
  </si>
  <si>
    <t>BELVEDERE NURSING AND REHABILITATION CENTER, LLC</t>
  </si>
  <si>
    <t>AMBERWOOD HEALTH AND REHABILITATION</t>
  </si>
  <si>
    <t>APPLE CREEK HEALTH AND REHAB, LLC</t>
  </si>
  <si>
    <t>THE GREEN HOUSE COTTAGES OF POPLAR GROVE</t>
  </si>
  <si>
    <t>SUPERIOR HEALTH &amp; REHAB, LLC</t>
  </si>
  <si>
    <t>EAST POINT HEALTH AND REHAB</t>
  </si>
  <si>
    <t>SOUTHERN PINES HEALTH AND REHAB</t>
  </si>
  <si>
    <t>HIRAM SHADDOX HEALTH AND REHAB</t>
  </si>
  <si>
    <t>CRAIGHEAD NURSING CENTER</t>
  </si>
  <si>
    <t>ARKANSAS HEALTH CENTER</t>
  </si>
  <si>
    <t>NEWTON COUNTY NURSING HOME</t>
  </si>
  <si>
    <t>RUSSELLVILLE</t>
  </si>
  <si>
    <t>MARION</t>
  </si>
  <si>
    <t>HUNTSVILLE</t>
  </si>
  <si>
    <t>JASPER</t>
  </si>
  <si>
    <t>OZARK</t>
  </si>
  <si>
    <t>CAMDEN</t>
  </si>
  <si>
    <t>PRESCOTT</t>
  </si>
  <si>
    <t>ROGERS</t>
  </si>
  <si>
    <t>HOT SPRINGS</t>
  </si>
  <si>
    <t>FAYETTEVILLE</t>
  </si>
  <si>
    <t>JONESBORO</t>
  </si>
  <si>
    <t>MAGNOLIA</t>
  </si>
  <si>
    <t>VAN BUREN</t>
  </si>
  <si>
    <t>SEARCY</t>
  </si>
  <si>
    <t>BELLA VISTA</t>
  </si>
  <si>
    <t>MOUNTAIN VIEW</t>
  </si>
  <si>
    <t>MORRILTON</t>
  </si>
  <si>
    <t>CAVE CITY</t>
  </si>
  <si>
    <t>WALNUT RIDGE</t>
  </si>
  <si>
    <t>FAIRFIELD BAY</t>
  </si>
  <si>
    <t>ASH FLAT</t>
  </si>
  <si>
    <t>WYNNE</t>
  </si>
  <si>
    <t>HEBER SPRINGS</t>
  </si>
  <si>
    <t>CLARKSVILLE</t>
  </si>
  <si>
    <t>PARAGOULD</t>
  </si>
  <si>
    <t>DERMOTT</t>
  </si>
  <si>
    <t>MONTICELLO</t>
  </si>
  <si>
    <t>DE WITT</t>
  </si>
  <si>
    <t>PIGGOTT</t>
  </si>
  <si>
    <t>NASHVILLE</t>
  </si>
  <si>
    <t>EL DORADO</t>
  </si>
  <si>
    <t>CONWAY</t>
  </si>
  <si>
    <t>LAKE VILLAGE</t>
  </si>
  <si>
    <t>CROSSETT</t>
  </si>
  <si>
    <t>HOT SPRINGS VILLAGE</t>
  </si>
  <si>
    <t>HARRISON</t>
  </si>
  <si>
    <t>TEXARKANA</t>
  </si>
  <si>
    <t>WEST MEMPHIS</t>
  </si>
  <si>
    <t>BENTON</t>
  </si>
  <si>
    <t>WARREN</t>
  </si>
  <si>
    <t>NORTH LITTLE ROCK</t>
  </si>
  <si>
    <t>BATESVILLE</t>
  </si>
  <si>
    <t>CABOT</t>
  </si>
  <si>
    <t>ARKADELPHIA</t>
  </si>
  <si>
    <t>GASSVILLE</t>
  </si>
  <si>
    <t>FORREST CITY</t>
  </si>
  <si>
    <t>HELENA</t>
  </si>
  <si>
    <t>MCCRORY</t>
  </si>
  <si>
    <t>ASHDOWN</t>
  </si>
  <si>
    <t>STAMPS</t>
  </si>
  <si>
    <t>DES ARC</t>
  </si>
  <si>
    <t>EUREKA SPRINGS</t>
  </si>
  <si>
    <t>PERRYVILLE</t>
  </si>
  <si>
    <t>SALEM</t>
  </si>
  <si>
    <t>MOUNTAIN HOME</t>
  </si>
  <si>
    <t>SHERIDAN</t>
  </si>
  <si>
    <t>LITTLE ROCK</t>
  </si>
  <si>
    <t>MOUNT IDA</t>
  </si>
  <si>
    <t>STAR CITY</t>
  </si>
  <si>
    <t>MALVERN</t>
  </si>
  <si>
    <t>PINE BLUFF</t>
  </si>
  <si>
    <t>FLIPPIN</t>
  </si>
  <si>
    <t>POCAHONTAS</t>
  </si>
  <si>
    <t>DE QUEEN</t>
  </si>
  <si>
    <t>LONOKE</t>
  </si>
  <si>
    <t>DARDANELLE</t>
  </si>
  <si>
    <t>MANILA</t>
  </si>
  <si>
    <t>BOONEVILLE</t>
  </si>
  <si>
    <t>STUTTGART</t>
  </si>
  <si>
    <t>BEEBE</t>
  </si>
  <si>
    <t>BRYANT</t>
  </si>
  <si>
    <t>LAKE CITY</t>
  </si>
  <si>
    <t>CARLISLE</t>
  </si>
  <si>
    <t>MELBOURNE</t>
  </si>
  <si>
    <t>NEWPORT</t>
  </si>
  <si>
    <t>HOPE</t>
  </si>
  <si>
    <t>ATKINS</t>
  </si>
  <si>
    <t>FORT SMITH</t>
  </si>
  <si>
    <t>DIERKS</t>
  </si>
  <si>
    <t>MARSHALL</t>
  </si>
  <si>
    <t>SILOAM SPRINGS</t>
  </si>
  <si>
    <t>MENA</t>
  </si>
  <si>
    <t>BLYTHEVILLE</t>
  </si>
  <si>
    <t>SPRINGDALE</t>
  </si>
  <si>
    <t>ALMA</t>
  </si>
  <si>
    <t>WHITE HALL</t>
  </si>
  <si>
    <t>BENTONVILLE</t>
  </si>
  <si>
    <t>SHERWOOD</t>
  </si>
  <si>
    <t>RISON</t>
  </si>
  <si>
    <t>JACKSONVILLE</t>
  </si>
  <si>
    <t>GREENBRIER</t>
  </si>
  <si>
    <t>WALDRON</t>
  </si>
  <si>
    <t>HARRISBURG</t>
  </si>
  <si>
    <t>MARKED TREE</t>
  </si>
  <si>
    <t>RECTOR</t>
  </si>
  <si>
    <t>FORDYCE</t>
  </si>
  <si>
    <t>GLENWOOD</t>
  </si>
  <si>
    <t>PRAIRIE GROVE</t>
  </si>
  <si>
    <t>TAYLOR</t>
  </si>
  <si>
    <t>CLINTON</t>
  </si>
  <si>
    <t>MURFREESBORO</t>
  </si>
  <si>
    <t>JUDSONIA</t>
  </si>
  <si>
    <t>BARLING</t>
  </si>
  <si>
    <t>MAUMELLE</t>
  </si>
  <si>
    <t>BRINKLEY</t>
  </si>
  <si>
    <t>CORNING</t>
  </si>
  <si>
    <t>GOSNELL</t>
  </si>
  <si>
    <t>OSCEOLA</t>
  </si>
  <si>
    <t>ENGLAND</t>
  </si>
  <si>
    <t>CHARLESTON</t>
  </si>
  <si>
    <t>MARIANNA</t>
  </si>
  <si>
    <t>YELLVILLE</t>
  </si>
  <si>
    <t>DANVILLE</t>
  </si>
  <si>
    <t>GREENWOOD</t>
  </si>
  <si>
    <t>CENTERTON</t>
  </si>
  <si>
    <t>Franklin</t>
  </si>
  <si>
    <t>Jackson</t>
  </si>
  <si>
    <t>Jefferson</t>
  </si>
  <si>
    <t>Montgomery</t>
  </si>
  <si>
    <t>Cleburne</t>
  </si>
  <si>
    <t>Dallas</t>
  </si>
  <si>
    <t>Perry</t>
  </si>
  <si>
    <t>Madison</t>
  </si>
  <si>
    <t>Washington</t>
  </si>
  <si>
    <t>Clay</t>
  </si>
  <si>
    <t>Randolph</t>
  </si>
  <si>
    <t>Lawrence</t>
  </si>
  <si>
    <t>Marion</t>
  </si>
  <si>
    <t>Lee</t>
  </si>
  <si>
    <t>Pike</t>
  </si>
  <si>
    <t>Monroe</t>
  </si>
  <si>
    <t>Benton</t>
  </si>
  <si>
    <t>Garland</t>
  </si>
  <si>
    <t>Craighead</t>
  </si>
  <si>
    <t>Columbia</t>
  </si>
  <si>
    <t>Crawford</t>
  </si>
  <si>
    <t>White</t>
  </si>
  <si>
    <t>Stone</t>
  </si>
  <si>
    <t>Conway</t>
  </si>
  <si>
    <t>Sharp</t>
  </si>
  <si>
    <t>Van Buren</t>
  </si>
  <si>
    <t>Cross</t>
  </si>
  <si>
    <t>Johnson</t>
  </si>
  <si>
    <t>Greene</t>
  </si>
  <si>
    <t>Chicot</t>
  </si>
  <si>
    <t>Ouachita</t>
  </si>
  <si>
    <t>Drew</t>
  </si>
  <si>
    <t>Arkansas</t>
  </si>
  <si>
    <t>Howard</t>
  </si>
  <si>
    <t>Union</t>
  </si>
  <si>
    <t>Faulkner</t>
  </si>
  <si>
    <t>Ashley</t>
  </si>
  <si>
    <t>Boone</t>
  </si>
  <si>
    <t>Miller</t>
  </si>
  <si>
    <t>Crittenden</t>
  </si>
  <si>
    <t>Saline</t>
  </si>
  <si>
    <t>Bradley</t>
  </si>
  <si>
    <t>Pulaski</t>
  </si>
  <si>
    <t>Independence</t>
  </si>
  <si>
    <t>Lonoke</t>
  </si>
  <si>
    <t>Clark</t>
  </si>
  <si>
    <t>Baxter</t>
  </si>
  <si>
    <t>St. Francis</t>
  </si>
  <si>
    <t>Phillips</t>
  </si>
  <si>
    <t>Woodruff</t>
  </si>
  <si>
    <t>Little River</t>
  </si>
  <si>
    <t>Lafayette</t>
  </si>
  <si>
    <t>Prairie</t>
  </si>
  <si>
    <t>Carroll</t>
  </si>
  <si>
    <t>Pope</t>
  </si>
  <si>
    <t>Fulton</t>
  </si>
  <si>
    <t>Grant</t>
  </si>
  <si>
    <t>Lincoln</t>
  </si>
  <si>
    <t>Hot Spring</t>
  </si>
  <si>
    <t>Sevier</t>
  </si>
  <si>
    <t>Yell</t>
  </si>
  <si>
    <t>Mississippi</t>
  </si>
  <si>
    <t>Logan</t>
  </si>
  <si>
    <t>Nevada</t>
  </si>
  <si>
    <t>Izard</t>
  </si>
  <si>
    <t>Hempstead</t>
  </si>
  <si>
    <t>Sebastian</t>
  </si>
  <si>
    <t>Searcy</t>
  </si>
  <si>
    <t>Polk</t>
  </si>
  <si>
    <t>Cleveland</t>
  </si>
  <si>
    <t>Scott</t>
  </si>
  <si>
    <t>Poinsett</t>
  </si>
  <si>
    <t>Newton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</si>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</sst>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209" totalsRowShown="0" headerRowDxfId="136">
  <autoFilter ref="A1:AG209" xr:uid="{F6C3CB19-CE12-4B14-8BE9-BE2DA56924F3}"/>
  <sortState xmlns:xlrd2="http://schemas.microsoft.com/office/spreadsheetml/2017/richdata2" ref="A2:AG209">
    <sortCondition ref="A1:A209"/>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209" totalsRowShown="0" headerRowDxfId="107">
  <autoFilter ref="A1:AN209" xr:uid="{F6C3CB19-CE12-4B14-8BE9-BE2DA56924F3}"/>
  <sortState xmlns:xlrd2="http://schemas.microsoft.com/office/spreadsheetml/2017/richdata2" ref="A2:AN209">
    <sortCondition ref="A1:A209"/>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209" totalsRowShown="0" headerRowDxfId="71">
  <autoFilter ref="A1:AI209" xr:uid="{0BC5ADF1-15D4-4F74-902E-CBC634AC45F1}"/>
  <sortState xmlns:xlrd2="http://schemas.microsoft.com/office/spreadsheetml/2017/richdata2" ref="A2:AI209">
    <sortCondition ref="A1:A209"/>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275"/>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661</v>
      </c>
      <c r="B1" s="29" t="s">
        <v>728</v>
      </c>
      <c r="C1" s="29" t="s">
        <v>729</v>
      </c>
      <c r="D1" s="29" t="s">
        <v>701</v>
      </c>
      <c r="E1" s="29" t="s">
        <v>702</v>
      </c>
      <c r="F1" s="29" t="s">
        <v>657</v>
      </c>
      <c r="G1" s="29" t="s">
        <v>703</v>
      </c>
      <c r="H1" s="29" t="s">
        <v>671</v>
      </c>
      <c r="I1" s="29" t="s">
        <v>704</v>
      </c>
      <c r="J1" s="29" t="s">
        <v>705</v>
      </c>
      <c r="K1" s="29" t="s">
        <v>706</v>
      </c>
      <c r="L1" s="29" t="s">
        <v>707</v>
      </c>
      <c r="M1" s="29" t="s">
        <v>708</v>
      </c>
      <c r="N1" s="29" t="s">
        <v>709</v>
      </c>
      <c r="O1" s="29" t="s">
        <v>710</v>
      </c>
      <c r="P1" s="29" t="s">
        <v>712</v>
      </c>
      <c r="Q1" s="29" t="s">
        <v>711</v>
      </c>
      <c r="R1" s="29" t="s">
        <v>713</v>
      </c>
      <c r="S1" s="29" t="s">
        <v>714</v>
      </c>
      <c r="T1" s="29" t="s">
        <v>715</v>
      </c>
      <c r="U1" s="29" t="s">
        <v>716</v>
      </c>
      <c r="V1" s="29" t="s">
        <v>717</v>
      </c>
      <c r="W1" s="29" t="s">
        <v>718</v>
      </c>
      <c r="X1" s="29" t="s">
        <v>719</v>
      </c>
      <c r="Y1" s="29" t="s">
        <v>720</v>
      </c>
      <c r="Z1" s="29" t="s">
        <v>721</v>
      </c>
      <c r="AA1" s="29" t="s">
        <v>722</v>
      </c>
      <c r="AB1" s="29" t="s">
        <v>723</v>
      </c>
      <c r="AC1" s="29" t="s">
        <v>724</v>
      </c>
      <c r="AD1" s="29" t="s">
        <v>725</v>
      </c>
      <c r="AE1" s="29" t="s">
        <v>726</v>
      </c>
      <c r="AF1" s="29" t="s">
        <v>727</v>
      </c>
      <c r="AG1" s="31" t="s">
        <v>655</v>
      </c>
    </row>
    <row r="2" spans="1:34" x14ac:dyDescent="0.25">
      <c r="A2" t="s">
        <v>607</v>
      </c>
      <c r="B2" t="s">
        <v>359</v>
      </c>
      <c r="C2" t="s">
        <v>454</v>
      </c>
      <c r="D2" t="s">
        <v>571</v>
      </c>
      <c r="E2" s="32">
        <v>58.12222222222222</v>
      </c>
      <c r="F2" s="32">
        <v>4.2225578283311016</v>
      </c>
      <c r="G2" s="32">
        <v>3.7824641559931167</v>
      </c>
      <c r="H2" s="32">
        <v>0.17414452303574843</v>
      </c>
      <c r="I2" s="32">
        <v>3.8015675779009751E-2</v>
      </c>
      <c r="J2" s="32">
        <v>245.42444444444436</v>
      </c>
      <c r="K2" s="32">
        <v>219.84522222222213</v>
      </c>
      <c r="L2" s="32">
        <v>10.121666666666666</v>
      </c>
      <c r="M2" s="32">
        <v>2.2095555555555557</v>
      </c>
      <c r="N2" s="32">
        <v>1.8676666666666668</v>
      </c>
      <c r="O2" s="32">
        <v>6.0444444444444443</v>
      </c>
      <c r="P2" s="32">
        <v>79.69</v>
      </c>
      <c r="Q2" s="32">
        <v>62.022888888888886</v>
      </c>
      <c r="R2" s="32">
        <v>17.667111111111105</v>
      </c>
      <c r="S2" s="32">
        <v>155.61277777777769</v>
      </c>
      <c r="T2" s="32">
        <v>146.90077777777771</v>
      </c>
      <c r="U2" s="32">
        <v>8.7119999999999997</v>
      </c>
      <c r="V2" s="32">
        <v>0</v>
      </c>
      <c r="W2" s="32">
        <v>0.67933333333333346</v>
      </c>
      <c r="X2" s="32">
        <v>0</v>
      </c>
      <c r="Y2" s="32">
        <v>0.67933333333333346</v>
      </c>
      <c r="Z2" s="32">
        <v>0</v>
      </c>
      <c r="AA2" s="32">
        <v>0</v>
      </c>
      <c r="AB2" s="32">
        <v>0</v>
      </c>
      <c r="AC2" s="32">
        <v>0</v>
      </c>
      <c r="AD2" s="32">
        <v>0</v>
      </c>
      <c r="AE2" s="32">
        <v>0</v>
      </c>
      <c r="AF2" t="s">
        <v>151</v>
      </c>
      <c r="AG2">
        <v>6</v>
      </c>
      <c r="AH2"/>
    </row>
    <row r="3" spans="1:34" x14ac:dyDescent="0.25">
      <c r="A3" t="s">
        <v>607</v>
      </c>
      <c r="B3" t="s">
        <v>332</v>
      </c>
      <c r="C3" t="s">
        <v>500</v>
      </c>
      <c r="D3" t="s">
        <v>551</v>
      </c>
      <c r="E3" s="32">
        <v>65.555555555555557</v>
      </c>
      <c r="F3" s="32">
        <v>4.1661440677966102</v>
      </c>
      <c r="G3" s="32">
        <v>3.6886864406779658</v>
      </c>
      <c r="H3" s="32">
        <v>0.31377118644067797</v>
      </c>
      <c r="I3" s="32">
        <v>0.10758474576271186</v>
      </c>
      <c r="J3" s="32">
        <v>273.11388888888888</v>
      </c>
      <c r="K3" s="32">
        <v>241.81388888888887</v>
      </c>
      <c r="L3" s="32">
        <v>20.569444444444446</v>
      </c>
      <c r="M3" s="32">
        <v>7.052777777777778</v>
      </c>
      <c r="N3" s="32">
        <v>7.8277777777777775</v>
      </c>
      <c r="O3" s="32">
        <v>5.6888888888888891</v>
      </c>
      <c r="P3" s="32">
        <v>73.674999999999997</v>
      </c>
      <c r="Q3" s="32">
        <v>55.891666666666666</v>
      </c>
      <c r="R3" s="32">
        <v>17.783333333333335</v>
      </c>
      <c r="S3" s="32">
        <v>178.86944444444444</v>
      </c>
      <c r="T3" s="32">
        <v>172.62777777777777</v>
      </c>
      <c r="U3" s="32">
        <v>6.2416666666666663</v>
      </c>
      <c r="V3" s="32">
        <v>0</v>
      </c>
      <c r="W3" s="32">
        <v>0</v>
      </c>
      <c r="X3" s="32">
        <v>0</v>
      </c>
      <c r="Y3" s="32">
        <v>0</v>
      </c>
      <c r="Z3" s="32">
        <v>0</v>
      </c>
      <c r="AA3" s="32">
        <v>0</v>
      </c>
      <c r="AB3" s="32">
        <v>0</v>
      </c>
      <c r="AC3" s="32">
        <v>0</v>
      </c>
      <c r="AD3" s="32">
        <v>0</v>
      </c>
      <c r="AE3" s="32">
        <v>0</v>
      </c>
      <c r="AF3" t="s">
        <v>124</v>
      </c>
      <c r="AG3">
        <v>6</v>
      </c>
      <c r="AH3"/>
    </row>
    <row r="4" spans="1:34" x14ac:dyDescent="0.25">
      <c r="A4" t="s">
        <v>607</v>
      </c>
      <c r="B4" t="s">
        <v>406</v>
      </c>
      <c r="C4" t="s">
        <v>454</v>
      </c>
      <c r="D4" t="s">
        <v>571</v>
      </c>
      <c r="E4" s="32">
        <v>92.855555555555554</v>
      </c>
      <c r="F4" s="32">
        <v>3.1998217063539549</v>
      </c>
      <c r="G4" s="32">
        <v>2.8263467751585498</v>
      </c>
      <c r="H4" s="32">
        <v>0.42141318655019744</v>
      </c>
      <c r="I4" s="32">
        <v>0.17739858801005143</v>
      </c>
      <c r="J4" s="32">
        <v>297.12122222222223</v>
      </c>
      <c r="K4" s="32">
        <v>262.44200000000001</v>
      </c>
      <c r="L4" s="32">
        <v>39.130555555555553</v>
      </c>
      <c r="M4" s="32">
        <v>16.472444444444442</v>
      </c>
      <c r="N4" s="32">
        <v>16.969222222222225</v>
      </c>
      <c r="O4" s="32">
        <v>5.6888888888888891</v>
      </c>
      <c r="P4" s="32">
        <v>74.807111111111126</v>
      </c>
      <c r="Q4" s="32">
        <v>62.786000000000016</v>
      </c>
      <c r="R4" s="32">
        <v>12.021111111111109</v>
      </c>
      <c r="S4" s="32">
        <v>183.18355555555559</v>
      </c>
      <c r="T4" s="32">
        <v>139.81800000000001</v>
      </c>
      <c r="U4" s="32">
        <v>43.365555555555559</v>
      </c>
      <c r="V4" s="32">
        <v>0</v>
      </c>
      <c r="W4" s="32">
        <v>0.63033333333333341</v>
      </c>
      <c r="X4" s="32">
        <v>0</v>
      </c>
      <c r="Y4" s="32">
        <v>0.63033333333333341</v>
      </c>
      <c r="Z4" s="32">
        <v>0</v>
      </c>
      <c r="AA4" s="32">
        <v>0</v>
      </c>
      <c r="AB4" s="32">
        <v>0</v>
      </c>
      <c r="AC4" s="32">
        <v>0</v>
      </c>
      <c r="AD4" s="32">
        <v>0</v>
      </c>
      <c r="AE4" s="32">
        <v>0</v>
      </c>
      <c r="AF4" t="s">
        <v>198</v>
      </c>
      <c r="AG4">
        <v>6</v>
      </c>
      <c r="AH4"/>
    </row>
    <row r="5" spans="1:34" x14ac:dyDescent="0.25">
      <c r="A5" t="s">
        <v>607</v>
      </c>
      <c r="B5" t="s">
        <v>407</v>
      </c>
      <c r="C5" t="s">
        <v>530</v>
      </c>
      <c r="D5" t="s">
        <v>547</v>
      </c>
      <c r="E5" s="32">
        <v>76.2</v>
      </c>
      <c r="F5" s="32">
        <v>3.6266404199475062</v>
      </c>
      <c r="G5" s="32">
        <v>3.3955963837853598</v>
      </c>
      <c r="H5" s="32">
        <v>0.24394867308253135</v>
      </c>
      <c r="I5" s="32">
        <v>4.2432195975503059E-2</v>
      </c>
      <c r="J5" s="32">
        <v>276.34999999999997</v>
      </c>
      <c r="K5" s="32">
        <v>258.74444444444441</v>
      </c>
      <c r="L5" s="32">
        <v>18.588888888888889</v>
      </c>
      <c r="M5" s="32">
        <v>3.2333333333333334</v>
      </c>
      <c r="N5" s="32">
        <v>9.6666666666666661</v>
      </c>
      <c r="O5" s="32">
        <v>5.6888888888888891</v>
      </c>
      <c r="P5" s="32">
        <v>71.713888888888889</v>
      </c>
      <c r="Q5" s="32">
        <v>69.463888888888889</v>
      </c>
      <c r="R5" s="32">
        <v>2.25</v>
      </c>
      <c r="S5" s="32">
        <v>186.04722222222222</v>
      </c>
      <c r="T5" s="32">
        <v>173.4361111111111</v>
      </c>
      <c r="U5" s="32">
        <v>12.611111111111111</v>
      </c>
      <c r="V5" s="32">
        <v>0</v>
      </c>
      <c r="W5" s="32">
        <v>2.8444444444444446</v>
      </c>
      <c r="X5" s="32">
        <v>0</v>
      </c>
      <c r="Y5" s="32">
        <v>2.8444444444444446</v>
      </c>
      <c r="Z5" s="32">
        <v>0</v>
      </c>
      <c r="AA5" s="32">
        <v>0</v>
      </c>
      <c r="AB5" s="32">
        <v>0</v>
      </c>
      <c r="AC5" s="32">
        <v>0</v>
      </c>
      <c r="AD5" s="32">
        <v>0</v>
      </c>
      <c r="AE5" s="32">
        <v>0</v>
      </c>
      <c r="AF5" t="s">
        <v>199</v>
      </c>
      <c r="AG5">
        <v>6</v>
      </c>
      <c r="AH5"/>
    </row>
    <row r="6" spans="1:34" x14ac:dyDescent="0.25">
      <c r="A6" t="s">
        <v>607</v>
      </c>
      <c r="B6" t="s">
        <v>281</v>
      </c>
      <c r="C6" t="s">
        <v>475</v>
      </c>
      <c r="D6" t="s">
        <v>589</v>
      </c>
      <c r="E6" s="32">
        <v>62.266666666666666</v>
      </c>
      <c r="F6" s="32">
        <v>3.3704889364739476</v>
      </c>
      <c r="G6" s="32">
        <v>3.0394486081370458</v>
      </c>
      <c r="H6" s="32">
        <v>0.22137758743754463</v>
      </c>
      <c r="I6" s="32">
        <v>2.2216274089935761E-2</v>
      </c>
      <c r="J6" s="32">
        <v>209.86911111111112</v>
      </c>
      <c r="K6" s="32">
        <v>189.25633333333337</v>
      </c>
      <c r="L6" s="32">
        <v>13.784444444444444</v>
      </c>
      <c r="M6" s="32">
        <v>1.3833333333333333</v>
      </c>
      <c r="N6" s="32">
        <v>7.3344444444444443</v>
      </c>
      <c r="O6" s="32">
        <v>5.0666666666666664</v>
      </c>
      <c r="P6" s="32">
        <v>79.299888888888887</v>
      </c>
      <c r="Q6" s="32">
        <v>71.088222222222214</v>
      </c>
      <c r="R6" s="32">
        <v>8.211666666666666</v>
      </c>
      <c r="S6" s="32">
        <v>116.7847777777778</v>
      </c>
      <c r="T6" s="32">
        <v>116.7847777777778</v>
      </c>
      <c r="U6" s="32">
        <v>0</v>
      </c>
      <c r="V6" s="32">
        <v>0</v>
      </c>
      <c r="W6" s="32">
        <v>7.1133333333333333</v>
      </c>
      <c r="X6" s="32">
        <v>0</v>
      </c>
      <c r="Y6" s="32">
        <v>0.78055555555555556</v>
      </c>
      <c r="Z6" s="32">
        <v>0</v>
      </c>
      <c r="AA6" s="32">
        <v>0.16111111111111112</v>
      </c>
      <c r="AB6" s="32">
        <v>0</v>
      </c>
      <c r="AC6" s="32">
        <v>6.1716666666666669</v>
      </c>
      <c r="AD6" s="32">
        <v>0</v>
      </c>
      <c r="AE6" s="32">
        <v>0</v>
      </c>
      <c r="AF6" t="s">
        <v>73</v>
      </c>
      <c r="AG6">
        <v>6</v>
      </c>
      <c r="AH6"/>
    </row>
    <row r="7" spans="1:34" x14ac:dyDescent="0.25">
      <c r="A7" t="s">
        <v>607</v>
      </c>
      <c r="B7" t="s">
        <v>284</v>
      </c>
      <c r="C7" t="s">
        <v>476</v>
      </c>
      <c r="D7" t="s">
        <v>533</v>
      </c>
      <c r="E7" s="32">
        <v>59.666666666666664</v>
      </c>
      <c r="F7" s="32">
        <v>3.1893854748603356</v>
      </c>
      <c r="G7" s="32">
        <v>3.0493482309124769</v>
      </c>
      <c r="H7" s="32">
        <v>0.30484171322160153</v>
      </c>
      <c r="I7" s="32">
        <v>0.16480446927374304</v>
      </c>
      <c r="J7" s="32">
        <v>190.3</v>
      </c>
      <c r="K7" s="32">
        <v>181.94444444444446</v>
      </c>
      <c r="L7" s="32">
        <v>18.18888888888889</v>
      </c>
      <c r="M7" s="32">
        <v>9.8333333333333339</v>
      </c>
      <c r="N7" s="32">
        <v>2.5777777777777779</v>
      </c>
      <c r="O7" s="32">
        <v>5.7777777777777777</v>
      </c>
      <c r="P7" s="32">
        <v>56.572222222222223</v>
      </c>
      <c r="Q7" s="32">
        <v>56.572222222222223</v>
      </c>
      <c r="R7" s="32">
        <v>0</v>
      </c>
      <c r="S7" s="32">
        <v>115.53888888888889</v>
      </c>
      <c r="T7" s="32">
        <v>115.53888888888889</v>
      </c>
      <c r="U7" s="32">
        <v>0</v>
      </c>
      <c r="V7" s="32">
        <v>0</v>
      </c>
      <c r="W7" s="32">
        <v>0</v>
      </c>
      <c r="X7" s="32">
        <v>0</v>
      </c>
      <c r="Y7" s="32">
        <v>0</v>
      </c>
      <c r="Z7" s="32">
        <v>0</v>
      </c>
      <c r="AA7" s="32">
        <v>0</v>
      </c>
      <c r="AB7" s="32">
        <v>0</v>
      </c>
      <c r="AC7" s="32">
        <v>0</v>
      </c>
      <c r="AD7" s="32">
        <v>0</v>
      </c>
      <c r="AE7" s="32">
        <v>0</v>
      </c>
      <c r="AF7" t="s">
        <v>76</v>
      </c>
      <c r="AG7">
        <v>6</v>
      </c>
      <c r="AH7"/>
    </row>
    <row r="8" spans="1:34" x14ac:dyDescent="0.25">
      <c r="A8" t="s">
        <v>607</v>
      </c>
      <c r="B8" t="s">
        <v>414</v>
      </c>
      <c r="C8" t="s">
        <v>454</v>
      </c>
      <c r="D8" t="s">
        <v>571</v>
      </c>
      <c r="E8" s="32">
        <v>186.66666666666666</v>
      </c>
      <c r="F8" s="32">
        <v>4.3399166666666664</v>
      </c>
      <c r="G8" s="32">
        <v>4.2841279761904767</v>
      </c>
      <c r="H8" s="32">
        <v>0.5383541666666668</v>
      </c>
      <c r="I8" s="32">
        <v>0.48256547619047624</v>
      </c>
      <c r="J8" s="32">
        <v>810.11777777777775</v>
      </c>
      <c r="K8" s="32">
        <v>799.70388888888897</v>
      </c>
      <c r="L8" s="32">
        <v>100.49277777777779</v>
      </c>
      <c r="M8" s="32">
        <v>90.078888888888898</v>
      </c>
      <c r="N8" s="32">
        <v>6.0027777777777782</v>
      </c>
      <c r="O8" s="32">
        <v>4.4111111111111114</v>
      </c>
      <c r="P8" s="32">
        <v>202.06666666666666</v>
      </c>
      <c r="Q8" s="32">
        <v>202.06666666666666</v>
      </c>
      <c r="R8" s="32">
        <v>0</v>
      </c>
      <c r="S8" s="32">
        <v>507.55833333333334</v>
      </c>
      <c r="T8" s="32">
        <v>507.55833333333334</v>
      </c>
      <c r="U8" s="32">
        <v>0</v>
      </c>
      <c r="V8" s="32">
        <v>0</v>
      </c>
      <c r="W8" s="32">
        <v>101.82777777777778</v>
      </c>
      <c r="X8" s="32">
        <v>0</v>
      </c>
      <c r="Y8" s="32">
        <v>0</v>
      </c>
      <c r="Z8" s="32">
        <v>0</v>
      </c>
      <c r="AA8" s="32">
        <v>74.522222222222226</v>
      </c>
      <c r="AB8" s="32">
        <v>0</v>
      </c>
      <c r="AC8" s="32">
        <v>27.305555555555557</v>
      </c>
      <c r="AD8" s="32">
        <v>0</v>
      </c>
      <c r="AE8" s="32">
        <v>0</v>
      </c>
      <c r="AF8" t="s">
        <v>206</v>
      </c>
      <c r="AG8">
        <v>6</v>
      </c>
      <c r="AH8"/>
    </row>
    <row r="9" spans="1:34" x14ac:dyDescent="0.25">
      <c r="A9" t="s">
        <v>607</v>
      </c>
      <c r="B9" t="s">
        <v>253</v>
      </c>
      <c r="C9" t="s">
        <v>452</v>
      </c>
      <c r="D9" t="s">
        <v>569</v>
      </c>
      <c r="E9" s="32">
        <v>87.288888888888891</v>
      </c>
      <c r="F9" s="32">
        <v>3.5698026985743381</v>
      </c>
      <c r="G9" s="32">
        <v>3.351186354378819</v>
      </c>
      <c r="H9" s="32">
        <v>0.20948956211812628</v>
      </c>
      <c r="I9" s="32">
        <v>0.14406186354378817</v>
      </c>
      <c r="J9" s="32">
        <v>311.60411111111114</v>
      </c>
      <c r="K9" s="32">
        <v>292.52133333333336</v>
      </c>
      <c r="L9" s="32">
        <v>18.286111111111111</v>
      </c>
      <c r="M9" s="32">
        <v>12.574999999999999</v>
      </c>
      <c r="N9" s="32">
        <v>0</v>
      </c>
      <c r="O9" s="32">
        <v>5.7111111111111112</v>
      </c>
      <c r="P9" s="32">
        <v>91.09944444444443</v>
      </c>
      <c r="Q9" s="32">
        <v>77.72777777777776</v>
      </c>
      <c r="R9" s="32">
        <v>13.371666666666668</v>
      </c>
      <c r="S9" s="32">
        <v>202.21855555555558</v>
      </c>
      <c r="T9" s="32">
        <v>202.21855555555558</v>
      </c>
      <c r="U9" s="32">
        <v>0</v>
      </c>
      <c r="V9" s="32">
        <v>0</v>
      </c>
      <c r="W9" s="32">
        <v>12.155555555555553</v>
      </c>
      <c r="X9" s="32">
        <v>0</v>
      </c>
      <c r="Y9" s="32">
        <v>0</v>
      </c>
      <c r="Z9" s="32">
        <v>0</v>
      </c>
      <c r="AA9" s="32">
        <v>2.5566666666666666</v>
      </c>
      <c r="AB9" s="32">
        <v>0</v>
      </c>
      <c r="AC9" s="32">
        <v>9.5988888888888866</v>
      </c>
      <c r="AD9" s="32">
        <v>0</v>
      </c>
      <c r="AE9" s="32">
        <v>0</v>
      </c>
      <c r="AF9" t="s">
        <v>45</v>
      </c>
      <c r="AG9">
        <v>6</v>
      </c>
      <c r="AH9"/>
    </row>
    <row r="10" spans="1:34" x14ac:dyDescent="0.25">
      <c r="A10" t="s">
        <v>607</v>
      </c>
      <c r="B10" t="s">
        <v>404</v>
      </c>
      <c r="C10" t="s">
        <v>456</v>
      </c>
      <c r="D10" t="s">
        <v>573</v>
      </c>
      <c r="E10" s="32">
        <v>89.677777777777777</v>
      </c>
      <c r="F10" s="32">
        <v>4.2696221038285227</v>
      </c>
      <c r="G10" s="32">
        <v>4.2101499194647509</v>
      </c>
      <c r="H10" s="32">
        <v>0.54376781068021318</v>
      </c>
      <c r="I10" s="32">
        <v>0.48429562631644163</v>
      </c>
      <c r="J10" s="32">
        <v>382.89022222222229</v>
      </c>
      <c r="K10" s="32">
        <v>377.55688888888892</v>
      </c>
      <c r="L10" s="32">
        <v>48.763888888888893</v>
      </c>
      <c r="M10" s="32">
        <v>43.430555555555557</v>
      </c>
      <c r="N10" s="32">
        <v>0</v>
      </c>
      <c r="O10" s="32">
        <v>5.333333333333333</v>
      </c>
      <c r="P10" s="32">
        <v>68.25277777777778</v>
      </c>
      <c r="Q10" s="32">
        <v>68.25277777777778</v>
      </c>
      <c r="R10" s="32">
        <v>0</v>
      </c>
      <c r="S10" s="32">
        <v>265.87355555555558</v>
      </c>
      <c r="T10" s="32">
        <v>265.87355555555558</v>
      </c>
      <c r="U10" s="32">
        <v>0</v>
      </c>
      <c r="V10" s="32">
        <v>0</v>
      </c>
      <c r="W10" s="32">
        <v>148.27388888888888</v>
      </c>
      <c r="X10" s="32">
        <v>28.422222222222221</v>
      </c>
      <c r="Y10" s="32">
        <v>0</v>
      </c>
      <c r="Z10" s="32">
        <v>0</v>
      </c>
      <c r="AA10" s="32">
        <v>43.911111111111111</v>
      </c>
      <c r="AB10" s="32">
        <v>0</v>
      </c>
      <c r="AC10" s="32">
        <v>75.940555555555548</v>
      </c>
      <c r="AD10" s="32">
        <v>0</v>
      </c>
      <c r="AE10" s="32">
        <v>0</v>
      </c>
      <c r="AF10" t="s">
        <v>196</v>
      </c>
      <c r="AG10">
        <v>6</v>
      </c>
      <c r="AH10"/>
    </row>
    <row r="11" spans="1:34" x14ac:dyDescent="0.25">
      <c r="A11" t="s">
        <v>607</v>
      </c>
      <c r="B11" t="s">
        <v>368</v>
      </c>
      <c r="C11" t="s">
        <v>425</v>
      </c>
      <c r="D11" t="s">
        <v>539</v>
      </c>
      <c r="E11" s="32">
        <v>60.555555555555557</v>
      </c>
      <c r="F11" s="32">
        <v>5.2265834862385327</v>
      </c>
      <c r="G11" s="32">
        <v>4.8696495412844047</v>
      </c>
      <c r="H11" s="32">
        <v>0.73270458715596321</v>
      </c>
      <c r="I11" s="32">
        <v>0.57151192660550465</v>
      </c>
      <c r="J11" s="32">
        <v>316.49866666666674</v>
      </c>
      <c r="K11" s="32">
        <v>294.88433333333342</v>
      </c>
      <c r="L11" s="32">
        <v>44.36933333333333</v>
      </c>
      <c r="M11" s="32">
        <v>34.608222222222224</v>
      </c>
      <c r="N11" s="32">
        <v>6.7388888888888898</v>
      </c>
      <c r="O11" s="32">
        <v>3.0222222222222221</v>
      </c>
      <c r="P11" s="32">
        <v>88.811444444444462</v>
      </c>
      <c r="Q11" s="32">
        <v>76.958222222222247</v>
      </c>
      <c r="R11" s="32">
        <v>11.853222222222215</v>
      </c>
      <c r="S11" s="32">
        <v>183.31788888888894</v>
      </c>
      <c r="T11" s="32">
        <v>183.31788888888894</v>
      </c>
      <c r="U11" s="32">
        <v>0</v>
      </c>
      <c r="V11" s="32">
        <v>0</v>
      </c>
      <c r="W11" s="32">
        <v>72.738888888888852</v>
      </c>
      <c r="X11" s="32">
        <v>14.579999999999993</v>
      </c>
      <c r="Y11" s="32">
        <v>0</v>
      </c>
      <c r="Z11" s="32">
        <v>0</v>
      </c>
      <c r="AA11" s="32">
        <v>23.914444444444435</v>
      </c>
      <c r="AB11" s="32">
        <v>0</v>
      </c>
      <c r="AC11" s="32">
        <v>34.244444444444433</v>
      </c>
      <c r="AD11" s="32">
        <v>0</v>
      </c>
      <c r="AE11" s="32">
        <v>0</v>
      </c>
      <c r="AF11" t="s">
        <v>160</v>
      </c>
      <c r="AG11">
        <v>6</v>
      </c>
      <c r="AH11"/>
    </row>
    <row r="12" spans="1:34" x14ac:dyDescent="0.25">
      <c r="A12" t="s">
        <v>607</v>
      </c>
      <c r="B12" t="s">
        <v>222</v>
      </c>
      <c r="C12" t="s">
        <v>436</v>
      </c>
      <c r="D12" t="s">
        <v>555</v>
      </c>
      <c r="E12" s="32">
        <v>55.466666666666669</v>
      </c>
      <c r="F12" s="32">
        <v>3.7831490384615383</v>
      </c>
      <c r="G12" s="32">
        <v>3.3463862179487176</v>
      </c>
      <c r="H12" s="32">
        <v>0.348505608974359</v>
      </c>
      <c r="I12" s="32">
        <v>0.10204727564102563</v>
      </c>
      <c r="J12" s="32">
        <v>209.83866666666665</v>
      </c>
      <c r="K12" s="32">
        <v>185.61288888888888</v>
      </c>
      <c r="L12" s="32">
        <v>19.330444444444446</v>
      </c>
      <c r="M12" s="32">
        <v>5.660222222222222</v>
      </c>
      <c r="N12" s="32">
        <v>9.4480000000000004</v>
      </c>
      <c r="O12" s="32">
        <v>4.2222222222222223</v>
      </c>
      <c r="P12" s="32">
        <v>59.19744444444445</v>
      </c>
      <c r="Q12" s="32">
        <v>48.641888888888893</v>
      </c>
      <c r="R12" s="32">
        <v>10.555555555555555</v>
      </c>
      <c r="S12" s="32">
        <v>131.31077777777776</v>
      </c>
      <c r="T12" s="32">
        <v>131.31077777777776</v>
      </c>
      <c r="U12" s="32">
        <v>0</v>
      </c>
      <c r="V12" s="32">
        <v>0</v>
      </c>
      <c r="W12" s="32">
        <v>2.7229999999999999</v>
      </c>
      <c r="X12" s="32">
        <v>0</v>
      </c>
      <c r="Y12" s="32">
        <v>2.7229999999999999</v>
      </c>
      <c r="Z12" s="32">
        <v>0</v>
      </c>
      <c r="AA12" s="32">
        <v>0</v>
      </c>
      <c r="AB12" s="32">
        <v>0</v>
      </c>
      <c r="AC12" s="32">
        <v>0</v>
      </c>
      <c r="AD12" s="32">
        <v>0</v>
      </c>
      <c r="AE12" s="32">
        <v>0</v>
      </c>
      <c r="AF12" t="s">
        <v>14</v>
      </c>
      <c r="AG12">
        <v>6</v>
      </c>
      <c r="AH12"/>
    </row>
    <row r="13" spans="1:34" x14ac:dyDescent="0.25">
      <c r="A13" t="s">
        <v>607</v>
      </c>
      <c r="B13" t="s">
        <v>371</v>
      </c>
      <c r="C13" t="s">
        <v>423</v>
      </c>
      <c r="D13" t="s">
        <v>547</v>
      </c>
      <c r="E13" s="32">
        <v>58.466666666666669</v>
      </c>
      <c r="F13" s="32">
        <v>3.3594564804256923</v>
      </c>
      <c r="G13" s="32">
        <v>3.2682364120106411</v>
      </c>
      <c r="H13" s="32">
        <v>0.42230330672748001</v>
      </c>
      <c r="I13" s="32">
        <v>0.3310832383124287</v>
      </c>
      <c r="J13" s="32">
        <v>196.41622222222216</v>
      </c>
      <c r="K13" s="32">
        <v>191.08288888888882</v>
      </c>
      <c r="L13" s="32">
        <v>24.690666666666665</v>
      </c>
      <c r="M13" s="32">
        <v>19.357333333333333</v>
      </c>
      <c r="N13" s="32">
        <v>0</v>
      </c>
      <c r="O13" s="32">
        <v>5.333333333333333</v>
      </c>
      <c r="P13" s="32">
        <v>50.65544444444442</v>
      </c>
      <c r="Q13" s="32">
        <v>50.65544444444442</v>
      </c>
      <c r="R13" s="32">
        <v>0</v>
      </c>
      <c r="S13" s="32">
        <v>121.07011111111106</v>
      </c>
      <c r="T13" s="32">
        <v>121.03511111111106</v>
      </c>
      <c r="U13" s="32">
        <v>3.4999999999999996E-2</v>
      </c>
      <c r="V13" s="32">
        <v>0</v>
      </c>
      <c r="W13" s="32">
        <v>0</v>
      </c>
      <c r="X13" s="32">
        <v>0</v>
      </c>
      <c r="Y13" s="32">
        <v>0</v>
      </c>
      <c r="Z13" s="32">
        <v>0</v>
      </c>
      <c r="AA13" s="32">
        <v>0</v>
      </c>
      <c r="AB13" s="32">
        <v>0</v>
      </c>
      <c r="AC13" s="32">
        <v>0</v>
      </c>
      <c r="AD13" s="32">
        <v>0</v>
      </c>
      <c r="AE13" s="32">
        <v>0</v>
      </c>
      <c r="AF13" t="s">
        <v>163</v>
      </c>
      <c r="AG13">
        <v>6</v>
      </c>
      <c r="AH13"/>
    </row>
    <row r="14" spans="1:34" x14ac:dyDescent="0.25">
      <c r="A14" t="s">
        <v>607</v>
      </c>
      <c r="B14" t="s">
        <v>370</v>
      </c>
      <c r="C14" t="s">
        <v>518</v>
      </c>
      <c r="D14" t="s">
        <v>597</v>
      </c>
      <c r="E14" s="32">
        <v>96.87777777777778</v>
      </c>
      <c r="F14" s="32">
        <v>4.4144970753526778</v>
      </c>
      <c r="G14" s="32">
        <v>4.0529877279504527</v>
      </c>
      <c r="H14" s="32">
        <v>0.4205757541002409</v>
      </c>
      <c r="I14" s="32">
        <v>0.10795389379516</v>
      </c>
      <c r="J14" s="32">
        <v>427.66666666666663</v>
      </c>
      <c r="K14" s="32">
        <v>392.64444444444445</v>
      </c>
      <c r="L14" s="32">
        <v>40.744444444444447</v>
      </c>
      <c r="M14" s="32">
        <v>10.458333333333334</v>
      </c>
      <c r="N14" s="32">
        <v>24.597222222222221</v>
      </c>
      <c r="O14" s="32">
        <v>5.6888888888888891</v>
      </c>
      <c r="P14" s="32">
        <v>105.26388888888889</v>
      </c>
      <c r="Q14" s="32">
        <v>100.52777777777777</v>
      </c>
      <c r="R14" s="32">
        <v>4.7361111111111107</v>
      </c>
      <c r="S14" s="32">
        <v>281.65833333333336</v>
      </c>
      <c r="T14" s="32">
        <v>244.9388888888889</v>
      </c>
      <c r="U14" s="32">
        <v>36.719444444444441</v>
      </c>
      <c r="V14" s="32">
        <v>0</v>
      </c>
      <c r="W14" s="32">
        <v>2.8444444444444446</v>
      </c>
      <c r="X14" s="32">
        <v>0</v>
      </c>
      <c r="Y14" s="32">
        <v>2.8444444444444446</v>
      </c>
      <c r="Z14" s="32">
        <v>0</v>
      </c>
      <c r="AA14" s="32">
        <v>0</v>
      </c>
      <c r="AB14" s="32">
        <v>0</v>
      </c>
      <c r="AC14" s="32">
        <v>0</v>
      </c>
      <c r="AD14" s="32">
        <v>0</v>
      </c>
      <c r="AE14" s="32">
        <v>0</v>
      </c>
      <c r="AF14" t="s">
        <v>162</v>
      </c>
      <c r="AG14">
        <v>6</v>
      </c>
      <c r="AH14"/>
    </row>
    <row r="15" spans="1:34" x14ac:dyDescent="0.25">
      <c r="A15" t="s">
        <v>607</v>
      </c>
      <c r="B15" t="s">
        <v>310</v>
      </c>
      <c r="C15" t="s">
        <v>492</v>
      </c>
      <c r="D15" t="s">
        <v>585</v>
      </c>
      <c r="E15" s="32">
        <v>54.133333333333333</v>
      </c>
      <c r="F15" s="32">
        <v>4.9407840722495893</v>
      </c>
      <c r="G15" s="32">
        <v>4.5396654351395735</v>
      </c>
      <c r="H15" s="32">
        <v>0.28781814449917897</v>
      </c>
      <c r="I15" s="32">
        <v>4.5258620689655173E-2</v>
      </c>
      <c r="J15" s="32">
        <v>267.46111111111111</v>
      </c>
      <c r="K15" s="32">
        <v>245.74722222222223</v>
      </c>
      <c r="L15" s="32">
        <v>15.580555555555556</v>
      </c>
      <c r="M15" s="32">
        <v>2.4500000000000002</v>
      </c>
      <c r="N15" s="32">
        <v>5.7472222222222218</v>
      </c>
      <c r="O15" s="32">
        <v>7.3833333333333337</v>
      </c>
      <c r="P15" s="32">
        <v>63.577777777777783</v>
      </c>
      <c r="Q15" s="32">
        <v>54.994444444444447</v>
      </c>
      <c r="R15" s="32">
        <v>8.5833333333333339</v>
      </c>
      <c r="S15" s="32">
        <v>188.30277777777778</v>
      </c>
      <c r="T15" s="32">
        <v>182.6861111111111</v>
      </c>
      <c r="U15" s="32">
        <v>5.6166666666666663</v>
      </c>
      <c r="V15" s="32">
        <v>0</v>
      </c>
      <c r="W15" s="32">
        <v>2.7111111111111112</v>
      </c>
      <c r="X15" s="32">
        <v>0</v>
      </c>
      <c r="Y15" s="32">
        <v>2.7111111111111112</v>
      </c>
      <c r="Z15" s="32">
        <v>0</v>
      </c>
      <c r="AA15" s="32">
        <v>0</v>
      </c>
      <c r="AB15" s="32">
        <v>0</v>
      </c>
      <c r="AC15" s="32">
        <v>0</v>
      </c>
      <c r="AD15" s="32">
        <v>0</v>
      </c>
      <c r="AE15" s="32">
        <v>0</v>
      </c>
      <c r="AF15" t="s">
        <v>102</v>
      </c>
      <c r="AG15">
        <v>6</v>
      </c>
      <c r="AH15"/>
    </row>
    <row r="16" spans="1:34" x14ac:dyDescent="0.25">
      <c r="A16" t="s">
        <v>607</v>
      </c>
      <c r="B16" t="s">
        <v>266</v>
      </c>
      <c r="C16" t="s">
        <v>452</v>
      </c>
      <c r="D16" t="s">
        <v>569</v>
      </c>
      <c r="E16" s="32">
        <v>65.722222222222229</v>
      </c>
      <c r="F16" s="32">
        <v>3.8434961961115812</v>
      </c>
      <c r="G16" s="32">
        <v>3.4058512256973801</v>
      </c>
      <c r="H16" s="32">
        <v>0.46711918850380385</v>
      </c>
      <c r="I16" s="32">
        <v>0.14849366018596785</v>
      </c>
      <c r="J16" s="32">
        <v>252.60311111111116</v>
      </c>
      <c r="K16" s="32">
        <v>223.84011111111116</v>
      </c>
      <c r="L16" s="32">
        <v>30.700111111111113</v>
      </c>
      <c r="M16" s="32">
        <v>9.7593333333333323</v>
      </c>
      <c r="N16" s="32">
        <v>15.251888888888889</v>
      </c>
      <c r="O16" s="32">
        <v>5.6888888888888891</v>
      </c>
      <c r="P16" s="32">
        <v>62.547666666666679</v>
      </c>
      <c r="Q16" s="32">
        <v>54.725444444444456</v>
      </c>
      <c r="R16" s="32">
        <v>7.822222222222222</v>
      </c>
      <c r="S16" s="32">
        <v>159.35533333333336</v>
      </c>
      <c r="T16" s="32">
        <v>145.24088888888892</v>
      </c>
      <c r="U16" s="32">
        <v>14.114444444444441</v>
      </c>
      <c r="V16" s="32">
        <v>0</v>
      </c>
      <c r="W16" s="32">
        <v>0.95222222222222197</v>
      </c>
      <c r="X16" s="32">
        <v>0</v>
      </c>
      <c r="Y16" s="32">
        <v>0.95222222222222197</v>
      </c>
      <c r="Z16" s="32">
        <v>0</v>
      </c>
      <c r="AA16" s="32">
        <v>0</v>
      </c>
      <c r="AB16" s="32">
        <v>0</v>
      </c>
      <c r="AC16" s="32">
        <v>0</v>
      </c>
      <c r="AD16" s="32">
        <v>0</v>
      </c>
      <c r="AE16" s="32">
        <v>0</v>
      </c>
      <c r="AF16" t="s">
        <v>58</v>
      </c>
      <c r="AG16">
        <v>6</v>
      </c>
      <c r="AH16"/>
    </row>
    <row r="17" spans="1:34" x14ac:dyDescent="0.25">
      <c r="A17" t="s">
        <v>607</v>
      </c>
      <c r="B17" t="s">
        <v>287</v>
      </c>
      <c r="C17" t="s">
        <v>479</v>
      </c>
      <c r="D17" t="s">
        <v>590</v>
      </c>
      <c r="E17" s="32">
        <v>30.788888888888888</v>
      </c>
      <c r="F17" s="32">
        <v>4.828892096715987</v>
      </c>
      <c r="G17" s="32">
        <v>4.4577950198484295</v>
      </c>
      <c r="H17" s="32">
        <v>0.44659689642728251</v>
      </c>
      <c r="I17" s="32">
        <v>0.25879465896788156</v>
      </c>
      <c r="J17" s="32">
        <v>148.67622222222221</v>
      </c>
      <c r="K17" s="32">
        <v>137.25055555555554</v>
      </c>
      <c r="L17" s="32">
        <v>13.75022222222222</v>
      </c>
      <c r="M17" s="32">
        <v>7.9679999999999973</v>
      </c>
      <c r="N17" s="32">
        <v>0</v>
      </c>
      <c r="O17" s="32">
        <v>5.7822222222222219</v>
      </c>
      <c r="P17" s="32">
        <v>40.234444444444449</v>
      </c>
      <c r="Q17" s="32">
        <v>34.591000000000008</v>
      </c>
      <c r="R17" s="32">
        <v>5.6434444444444445</v>
      </c>
      <c r="S17" s="32">
        <v>94.691555555555539</v>
      </c>
      <c r="T17" s="32">
        <v>94.691555555555539</v>
      </c>
      <c r="U17" s="32">
        <v>0</v>
      </c>
      <c r="V17" s="32">
        <v>0</v>
      </c>
      <c r="W17" s="32">
        <v>0</v>
      </c>
      <c r="X17" s="32">
        <v>0</v>
      </c>
      <c r="Y17" s="32">
        <v>0</v>
      </c>
      <c r="Z17" s="32">
        <v>0</v>
      </c>
      <c r="AA17" s="32">
        <v>0</v>
      </c>
      <c r="AB17" s="32">
        <v>0</v>
      </c>
      <c r="AC17" s="32">
        <v>0</v>
      </c>
      <c r="AD17" s="32">
        <v>0</v>
      </c>
      <c r="AE17" s="32">
        <v>0</v>
      </c>
      <c r="AF17" t="s">
        <v>79</v>
      </c>
      <c r="AG17">
        <v>6</v>
      </c>
      <c r="AH17"/>
    </row>
    <row r="18" spans="1:34" x14ac:dyDescent="0.25">
      <c r="A18" t="s">
        <v>607</v>
      </c>
      <c r="B18" t="s">
        <v>295</v>
      </c>
      <c r="C18" t="s">
        <v>485</v>
      </c>
      <c r="D18" t="s">
        <v>552</v>
      </c>
      <c r="E18" s="32">
        <v>70.177777777777777</v>
      </c>
      <c r="F18" s="32">
        <v>3.4189502849905007</v>
      </c>
      <c r="G18" s="32">
        <v>2.8275142495250161</v>
      </c>
      <c r="H18" s="32">
        <v>0.30595946801773272</v>
      </c>
      <c r="I18" s="32">
        <v>7.3480050664977828E-2</v>
      </c>
      <c r="J18" s="32">
        <v>239.93433333333334</v>
      </c>
      <c r="K18" s="32">
        <v>198.42866666666669</v>
      </c>
      <c r="L18" s="32">
        <v>21.471555555555554</v>
      </c>
      <c r="M18" s="32">
        <v>5.1566666666666663</v>
      </c>
      <c r="N18" s="32">
        <v>9.7371111111111119</v>
      </c>
      <c r="O18" s="32">
        <v>6.5777777777777775</v>
      </c>
      <c r="P18" s="32">
        <v>67.520777777777766</v>
      </c>
      <c r="Q18" s="32">
        <v>42.329999999999977</v>
      </c>
      <c r="R18" s="32">
        <v>25.190777777777782</v>
      </c>
      <c r="S18" s="32">
        <v>150.94200000000004</v>
      </c>
      <c r="T18" s="32">
        <v>125.04200000000003</v>
      </c>
      <c r="U18" s="32">
        <v>25.9</v>
      </c>
      <c r="V18" s="32">
        <v>0</v>
      </c>
      <c r="W18" s="32">
        <v>2.1543333333333332</v>
      </c>
      <c r="X18" s="32">
        <v>0</v>
      </c>
      <c r="Y18" s="32">
        <v>2.1543333333333332</v>
      </c>
      <c r="Z18" s="32">
        <v>0</v>
      </c>
      <c r="AA18" s="32">
        <v>0</v>
      </c>
      <c r="AB18" s="32">
        <v>0</v>
      </c>
      <c r="AC18" s="32">
        <v>0</v>
      </c>
      <c r="AD18" s="32">
        <v>0</v>
      </c>
      <c r="AE18" s="32">
        <v>0</v>
      </c>
      <c r="AF18" t="s">
        <v>87</v>
      </c>
      <c r="AG18">
        <v>6</v>
      </c>
      <c r="AH18"/>
    </row>
    <row r="19" spans="1:34" x14ac:dyDescent="0.25">
      <c r="A19" t="s">
        <v>607</v>
      </c>
      <c r="B19" t="s">
        <v>265</v>
      </c>
      <c r="C19" t="s">
        <v>442</v>
      </c>
      <c r="D19" t="s">
        <v>562</v>
      </c>
      <c r="E19" s="32">
        <v>63.855555555555554</v>
      </c>
      <c r="F19" s="32">
        <v>3.4896241517313378</v>
      </c>
      <c r="G19" s="32">
        <v>3.0517870193144248</v>
      </c>
      <c r="H19" s="32">
        <v>0.39591265007830173</v>
      </c>
      <c r="I19" s="32">
        <v>0.14769096920132244</v>
      </c>
      <c r="J19" s="32">
        <v>222.83188888888887</v>
      </c>
      <c r="K19" s="32">
        <v>194.87355555555555</v>
      </c>
      <c r="L19" s="32">
        <v>25.281222222222222</v>
      </c>
      <c r="M19" s="32">
        <v>9.4308888888888891</v>
      </c>
      <c r="N19" s="32">
        <v>10.183666666666666</v>
      </c>
      <c r="O19" s="32">
        <v>5.666666666666667</v>
      </c>
      <c r="P19" s="32">
        <v>76.237777777777751</v>
      </c>
      <c r="Q19" s="32">
        <v>64.129777777777761</v>
      </c>
      <c r="R19" s="32">
        <v>12.107999999999997</v>
      </c>
      <c r="S19" s="32">
        <v>121.31288888888891</v>
      </c>
      <c r="T19" s="32">
        <v>107.12355555555557</v>
      </c>
      <c r="U19" s="32">
        <v>14.189333333333334</v>
      </c>
      <c r="V19" s="32">
        <v>0</v>
      </c>
      <c r="W19" s="32">
        <v>2.35</v>
      </c>
      <c r="X19" s="32">
        <v>0</v>
      </c>
      <c r="Y19" s="32">
        <v>2.35</v>
      </c>
      <c r="Z19" s="32">
        <v>0</v>
      </c>
      <c r="AA19" s="32">
        <v>0</v>
      </c>
      <c r="AB19" s="32">
        <v>0</v>
      </c>
      <c r="AC19" s="32">
        <v>0</v>
      </c>
      <c r="AD19" s="32">
        <v>0</v>
      </c>
      <c r="AE19" s="32">
        <v>0</v>
      </c>
      <c r="AF19" t="s">
        <v>57</v>
      </c>
      <c r="AG19">
        <v>6</v>
      </c>
      <c r="AH19"/>
    </row>
    <row r="20" spans="1:34" x14ac:dyDescent="0.25">
      <c r="A20" t="s">
        <v>607</v>
      </c>
      <c r="B20" t="s">
        <v>405</v>
      </c>
      <c r="C20" t="s">
        <v>424</v>
      </c>
      <c r="D20" t="s">
        <v>548</v>
      </c>
      <c r="E20" s="32">
        <v>70.155555555555551</v>
      </c>
      <c r="F20" s="32">
        <v>3.920573329109915</v>
      </c>
      <c r="G20" s="32">
        <v>3.6075388026607538</v>
      </c>
      <c r="H20" s="32">
        <v>0.14717294900221731</v>
      </c>
      <c r="I20" s="32">
        <v>4.0109280962939503E-2</v>
      </c>
      <c r="J20" s="32">
        <v>275.05</v>
      </c>
      <c r="K20" s="32">
        <v>253.08888888888887</v>
      </c>
      <c r="L20" s="32">
        <v>10.324999999999999</v>
      </c>
      <c r="M20" s="32">
        <v>2.8138888888888891</v>
      </c>
      <c r="N20" s="32">
        <v>1.2666666666666666</v>
      </c>
      <c r="O20" s="32">
        <v>6.2444444444444445</v>
      </c>
      <c r="P20" s="32">
        <v>122.71944444444445</v>
      </c>
      <c r="Q20" s="32">
        <v>108.26944444444445</v>
      </c>
      <c r="R20" s="32">
        <v>14.45</v>
      </c>
      <c r="S20" s="32">
        <v>142.00555555555556</v>
      </c>
      <c r="T20" s="32">
        <v>121.96111111111111</v>
      </c>
      <c r="U20" s="32">
        <v>20.044444444444444</v>
      </c>
      <c r="V20" s="32">
        <v>0</v>
      </c>
      <c r="W20" s="32">
        <v>1.2666666666666666</v>
      </c>
      <c r="X20" s="32">
        <v>0</v>
      </c>
      <c r="Y20" s="32">
        <v>1.2666666666666666</v>
      </c>
      <c r="Z20" s="32">
        <v>0</v>
      </c>
      <c r="AA20" s="32">
        <v>0</v>
      </c>
      <c r="AB20" s="32">
        <v>0</v>
      </c>
      <c r="AC20" s="32">
        <v>0</v>
      </c>
      <c r="AD20" s="32">
        <v>0</v>
      </c>
      <c r="AE20" s="32">
        <v>0</v>
      </c>
      <c r="AF20" t="s">
        <v>197</v>
      </c>
      <c r="AG20">
        <v>6</v>
      </c>
      <c r="AH20"/>
    </row>
    <row r="21" spans="1:34" x14ac:dyDescent="0.25">
      <c r="A21" t="s">
        <v>607</v>
      </c>
      <c r="B21" t="s">
        <v>242</v>
      </c>
      <c r="C21" t="s">
        <v>452</v>
      </c>
      <c r="D21" t="s">
        <v>569</v>
      </c>
      <c r="E21" s="32">
        <v>44.733333333333334</v>
      </c>
      <c r="F21" s="32">
        <v>4.0022503725782421</v>
      </c>
      <c r="G21" s="32">
        <v>3.7134823646299062</v>
      </c>
      <c r="H21" s="32">
        <v>0.40266766020864386</v>
      </c>
      <c r="I21" s="32">
        <v>0.2087506209637357</v>
      </c>
      <c r="J21" s="32">
        <v>179.03400000000005</v>
      </c>
      <c r="K21" s="32">
        <v>166.11644444444448</v>
      </c>
      <c r="L21" s="32">
        <v>18.012666666666668</v>
      </c>
      <c r="M21" s="32">
        <v>9.338111111111111</v>
      </c>
      <c r="N21" s="32">
        <v>2.9856666666666669</v>
      </c>
      <c r="O21" s="32">
        <v>5.6888888888888891</v>
      </c>
      <c r="P21" s="32">
        <v>47.864111111111114</v>
      </c>
      <c r="Q21" s="32">
        <v>43.621111111111112</v>
      </c>
      <c r="R21" s="32">
        <v>4.2430000000000003</v>
      </c>
      <c r="S21" s="32">
        <v>113.15722222222227</v>
      </c>
      <c r="T21" s="32">
        <v>113.15722222222227</v>
      </c>
      <c r="U21" s="32">
        <v>0</v>
      </c>
      <c r="V21" s="32">
        <v>0</v>
      </c>
      <c r="W21" s="32">
        <v>7.7777777777777779E-2</v>
      </c>
      <c r="X21" s="32">
        <v>0</v>
      </c>
      <c r="Y21" s="32">
        <v>7.7777777777777779E-2</v>
      </c>
      <c r="Z21" s="32">
        <v>0</v>
      </c>
      <c r="AA21" s="32">
        <v>0</v>
      </c>
      <c r="AB21" s="32">
        <v>0</v>
      </c>
      <c r="AC21" s="32">
        <v>0</v>
      </c>
      <c r="AD21" s="32">
        <v>0</v>
      </c>
      <c r="AE21" s="32">
        <v>0</v>
      </c>
      <c r="AF21" t="s">
        <v>34</v>
      </c>
      <c r="AG21">
        <v>6</v>
      </c>
      <c r="AH21"/>
    </row>
    <row r="22" spans="1:34" x14ac:dyDescent="0.25">
      <c r="A22" t="s">
        <v>607</v>
      </c>
      <c r="B22" t="s">
        <v>335</v>
      </c>
      <c r="C22" t="s">
        <v>502</v>
      </c>
      <c r="D22" t="s">
        <v>547</v>
      </c>
      <c r="E22" s="32">
        <v>74.077777777777783</v>
      </c>
      <c r="F22" s="32">
        <v>3.6940152992350379</v>
      </c>
      <c r="G22" s="32">
        <v>3.2184265786710662</v>
      </c>
      <c r="H22" s="32">
        <v>0.29889755512224386</v>
      </c>
      <c r="I22" s="32">
        <v>7.4733763311834414E-2</v>
      </c>
      <c r="J22" s="32">
        <v>273.64444444444445</v>
      </c>
      <c r="K22" s="32">
        <v>238.41388888888889</v>
      </c>
      <c r="L22" s="32">
        <v>22.141666666666666</v>
      </c>
      <c r="M22" s="32">
        <v>5.5361111111111114</v>
      </c>
      <c r="N22" s="32">
        <v>10.780555555555555</v>
      </c>
      <c r="O22" s="32">
        <v>5.8250000000000002</v>
      </c>
      <c r="P22" s="32">
        <v>91.083333333333329</v>
      </c>
      <c r="Q22" s="32">
        <v>72.458333333333329</v>
      </c>
      <c r="R22" s="32">
        <v>18.625</v>
      </c>
      <c r="S22" s="32">
        <v>160.41944444444445</v>
      </c>
      <c r="T22" s="32">
        <v>134.42500000000001</v>
      </c>
      <c r="U22" s="32">
        <v>25.994444444444444</v>
      </c>
      <c r="V22" s="32">
        <v>0</v>
      </c>
      <c r="W22" s="32">
        <v>2.8444444444444446</v>
      </c>
      <c r="X22" s="32">
        <v>0</v>
      </c>
      <c r="Y22" s="32">
        <v>2.8444444444444446</v>
      </c>
      <c r="Z22" s="32">
        <v>0</v>
      </c>
      <c r="AA22" s="32">
        <v>0</v>
      </c>
      <c r="AB22" s="32">
        <v>0</v>
      </c>
      <c r="AC22" s="32">
        <v>0</v>
      </c>
      <c r="AD22" s="32">
        <v>0</v>
      </c>
      <c r="AE22" s="32">
        <v>0</v>
      </c>
      <c r="AF22" t="s">
        <v>127</v>
      </c>
      <c r="AG22">
        <v>6</v>
      </c>
      <c r="AH22"/>
    </row>
    <row r="23" spans="1:34" x14ac:dyDescent="0.25">
      <c r="A23" t="s">
        <v>607</v>
      </c>
      <c r="B23" t="s">
        <v>347</v>
      </c>
      <c r="C23" t="s">
        <v>472</v>
      </c>
      <c r="D23" t="s">
        <v>573</v>
      </c>
      <c r="E23" s="32">
        <v>92.74444444444444</v>
      </c>
      <c r="F23" s="32">
        <v>3.7823769018809159</v>
      </c>
      <c r="G23" s="32">
        <v>3.4441416077632687</v>
      </c>
      <c r="H23" s="32">
        <v>0.29642386486162697</v>
      </c>
      <c r="I23" s="32">
        <v>0.13915179106265724</v>
      </c>
      <c r="J23" s="32">
        <v>350.79444444444448</v>
      </c>
      <c r="K23" s="32">
        <v>319.42500000000001</v>
      </c>
      <c r="L23" s="32">
        <v>27.491666666666667</v>
      </c>
      <c r="M23" s="32">
        <v>12.905555555555555</v>
      </c>
      <c r="N23" s="32">
        <v>8.8083333333333336</v>
      </c>
      <c r="O23" s="32">
        <v>5.7777777777777777</v>
      </c>
      <c r="P23" s="32">
        <v>98.666666666666671</v>
      </c>
      <c r="Q23" s="32">
        <v>81.88333333333334</v>
      </c>
      <c r="R23" s="32">
        <v>16.783333333333335</v>
      </c>
      <c r="S23" s="32">
        <v>224.63611111111112</v>
      </c>
      <c r="T23" s="32">
        <v>224.63611111111112</v>
      </c>
      <c r="U23" s="32">
        <v>0</v>
      </c>
      <c r="V23" s="32">
        <v>0</v>
      </c>
      <c r="W23" s="32">
        <v>0</v>
      </c>
      <c r="X23" s="32">
        <v>0</v>
      </c>
      <c r="Y23" s="32">
        <v>0</v>
      </c>
      <c r="Z23" s="32">
        <v>0</v>
      </c>
      <c r="AA23" s="32">
        <v>0</v>
      </c>
      <c r="AB23" s="32">
        <v>0</v>
      </c>
      <c r="AC23" s="32">
        <v>0</v>
      </c>
      <c r="AD23" s="32">
        <v>0</v>
      </c>
      <c r="AE23" s="32">
        <v>0</v>
      </c>
      <c r="AF23" t="s">
        <v>139</v>
      </c>
      <c r="AG23">
        <v>6</v>
      </c>
      <c r="AH23"/>
    </row>
    <row r="24" spans="1:34" x14ac:dyDescent="0.25">
      <c r="A24" t="s">
        <v>607</v>
      </c>
      <c r="B24" t="s">
        <v>267</v>
      </c>
      <c r="C24" t="s">
        <v>467</v>
      </c>
      <c r="D24" t="s">
        <v>584</v>
      </c>
      <c r="E24" s="32">
        <v>22.333333333333332</v>
      </c>
      <c r="F24" s="32">
        <v>3.2667562189054729</v>
      </c>
      <c r="G24" s="32">
        <v>2.720522388059702</v>
      </c>
      <c r="H24" s="32">
        <v>1.0262736318407959</v>
      </c>
      <c r="I24" s="32">
        <v>0.7441890547263682</v>
      </c>
      <c r="J24" s="32">
        <v>72.957555555555558</v>
      </c>
      <c r="K24" s="32">
        <v>60.75833333333334</v>
      </c>
      <c r="L24" s="32">
        <v>22.920111111111108</v>
      </c>
      <c r="M24" s="32">
        <v>16.620222222222221</v>
      </c>
      <c r="N24" s="32">
        <v>1.0554444444444444</v>
      </c>
      <c r="O24" s="32">
        <v>5.2444444444444445</v>
      </c>
      <c r="P24" s="32">
        <v>19.203222222222227</v>
      </c>
      <c r="Q24" s="32">
        <v>13.303888888888894</v>
      </c>
      <c r="R24" s="32">
        <v>5.8993333333333338</v>
      </c>
      <c r="S24" s="32">
        <v>30.83422222222222</v>
      </c>
      <c r="T24" s="32">
        <v>30.83422222222222</v>
      </c>
      <c r="U24" s="32">
        <v>0</v>
      </c>
      <c r="V24" s="32">
        <v>0</v>
      </c>
      <c r="W24" s="32">
        <v>4.6260000000000003</v>
      </c>
      <c r="X24" s="32">
        <v>0</v>
      </c>
      <c r="Y24" s="32">
        <v>0</v>
      </c>
      <c r="Z24" s="32">
        <v>0</v>
      </c>
      <c r="AA24" s="32">
        <v>4.6260000000000003</v>
      </c>
      <c r="AB24" s="32">
        <v>0</v>
      </c>
      <c r="AC24" s="32">
        <v>0</v>
      </c>
      <c r="AD24" s="32">
        <v>0</v>
      </c>
      <c r="AE24" s="32">
        <v>0</v>
      </c>
      <c r="AF24" t="s">
        <v>59</v>
      </c>
      <c r="AG24">
        <v>6</v>
      </c>
      <c r="AH24"/>
    </row>
    <row r="25" spans="1:34" x14ac:dyDescent="0.25">
      <c r="A25" t="s">
        <v>607</v>
      </c>
      <c r="B25" t="s">
        <v>218</v>
      </c>
      <c r="C25" t="s">
        <v>432</v>
      </c>
      <c r="D25" t="s">
        <v>554</v>
      </c>
      <c r="E25" s="32">
        <v>102.65555555555555</v>
      </c>
      <c r="F25" s="32">
        <v>3.1896255005953029</v>
      </c>
      <c r="G25" s="32">
        <v>2.8935577443446263</v>
      </c>
      <c r="H25" s="32">
        <v>0.28233358588591839</v>
      </c>
      <c r="I25" s="32">
        <v>7.6413031713388896E-2</v>
      </c>
      <c r="J25" s="32">
        <v>327.4327777777778</v>
      </c>
      <c r="K25" s="32">
        <v>297.03977777777777</v>
      </c>
      <c r="L25" s="32">
        <v>28.983111111111111</v>
      </c>
      <c r="M25" s="32">
        <v>7.8442222222222222</v>
      </c>
      <c r="N25" s="32">
        <v>16.072222222222223</v>
      </c>
      <c r="O25" s="32">
        <v>5.0666666666666664</v>
      </c>
      <c r="P25" s="32">
        <v>98.63088888888889</v>
      </c>
      <c r="Q25" s="32">
        <v>89.376777777777775</v>
      </c>
      <c r="R25" s="32">
        <v>9.2541111111111114</v>
      </c>
      <c r="S25" s="32">
        <v>199.8187777777778</v>
      </c>
      <c r="T25" s="32">
        <v>174.34922222222224</v>
      </c>
      <c r="U25" s="32">
        <v>25.469555555555559</v>
      </c>
      <c r="V25" s="32">
        <v>0</v>
      </c>
      <c r="W25" s="32">
        <v>0.81666666666666665</v>
      </c>
      <c r="X25" s="32">
        <v>0</v>
      </c>
      <c r="Y25" s="32">
        <v>0.81666666666666665</v>
      </c>
      <c r="Z25" s="32">
        <v>0</v>
      </c>
      <c r="AA25" s="32">
        <v>0</v>
      </c>
      <c r="AB25" s="32">
        <v>0</v>
      </c>
      <c r="AC25" s="32">
        <v>0</v>
      </c>
      <c r="AD25" s="32">
        <v>0</v>
      </c>
      <c r="AE25" s="32">
        <v>0</v>
      </c>
      <c r="AF25" t="s">
        <v>10</v>
      </c>
      <c r="AG25">
        <v>6</v>
      </c>
      <c r="AH25"/>
    </row>
    <row r="26" spans="1:34" x14ac:dyDescent="0.25">
      <c r="A26" t="s">
        <v>607</v>
      </c>
      <c r="B26" t="s">
        <v>210</v>
      </c>
      <c r="C26" t="s">
        <v>425</v>
      </c>
      <c r="D26" t="s">
        <v>539</v>
      </c>
      <c r="E26" s="32">
        <v>42.333333333333336</v>
      </c>
      <c r="F26" s="32">
        <v>6.0822125984251958</v>
      </c>
      <c r="G26" s="32">
        <v>5.4438372703412075</v>
      </c>
      <c r="H26" s="32">
        <v>0.82254068241469791</v>
      </c>
      <c r="I26" s="32">
        <v>0.41461154855643034</v>
      </c>
      <c r="J26" s="32">
        <v>257.48033333333331</v>
      </c>
      <c r="K26" s="32">
        <v>230.4557777777778</v>
      </c>
      <c r="L26" s="32">
        <v>34.820888888888881</v>
      </c>
      <c r="M26" s="32">
        <v>17.551888888888886</v>
      </c>
      <c r="N26" s="32">
        <v>9.6</v>
      </c>
      <c r="O26" s="32">
        <v>7.6689999999999987</v>
      </c>
      <c r="P26" s="32">
        <v>55.569333333333333</v>
      </c>
      <c r="Q26" s="32">
        <v>45.813777777777773</v>
      </c>
      <c r="R26" s="32">
        <v>9.7555555555555564</v>
      </c>
      <c r="S26" s="32">
        <v>167.09011111111113</v>
      </c>
      <c r="T26" s="32">
        <v>152.37311111111111</v>
      </c>
      <c r="U26" s="32">
        <v>14.717000000000001</v>
      </c>
      <c r="V26" s="32">
        <v>0</v>
      </c>
      <c r="W26" s="32">
        <v>0</v>
      </c>
      <c r="X26" s="32">
        <v>0</v>
      </c>
      <c r="Y26" s="32">
        <v>0</v>
      </c>
      <c r="Z26" s="32">
        <v>0</v>
      </c>
      <c r="AA26" s="32">
        <v>0</v>
      </c>
      <c r="AB26" s="32">
        <v>0</v>
      </c>
      <c r="AC26" s="32">
        <v>0</v>
      </c>
      <c r="AD26" s="32">
        <v>0</v>
      </c>
      <c r="AE26" s="32">
        <v>0</v>
      </c>
      <c r="AF26" t="s">
        <v>2</v>
      </c>
      <c r="AG26">
        <v>6</v>
      </c>
      <c r="AH26"/>
    </row>
    <row r="27" spans="1:34" x14ac:dyDescent="0.25">
      <c r="A27" t="s">
        <v>607</v>
      </c>
      <c r="B27" t="s">
        <v>251</v>
      </c>
      <c r="C27" t="s">
        <v>458</v>
      </c>
      <c r="D27" t="s">
        <v>575</v>
      </c>
      <c r="E27" s="32">
        <v>70.599999999999994</v>
      </c>
      <c r="F27" s="32">
        <v>3.3706720176266924</v>
      </c>
      <c r="G27" s="32">
        <v>3.0036984576644636</v>
      </c>
      <c r="H27" s="32">
        <v>0.2969782813975449</v>
      </c>
      <c r="I27" s="32">
        <v>0.10878973874724583</v>
      </c>
      <c r="J27" s="32">
        <v>237.96944444444446</v>
      </c>
      <c r="K27" s="32">
        <v>212.06111111111113</v>
      </c>
      <c r="L27" s="32">
        <v>20.966666666666669</v>
      </c>
      <c r="M27" s="32">
        <v>7.6805555555555554</v>
      </c>
      <c r="N27" s="32">
        <v>7.5972222222222223</v>
      </c>
      <c r="O27" s="32">
        <v>5.6888888888888891</v>
      </c>
      <c r="P27" s="32">
        <v>57.447222222222223</v>
      </c>
      <c r="Q27" s="32">
        <v>44.825000000000003</v>
      </c>
      <c r="R27" s="32">
        <v>12.622222222222222</v>
      </c>
      <c r="S27" s="32">
        <v>159.55555555555557</v>
      </c>
      <c r="T27" s="32">
        <v>135.9638888888889</v>
      </c>
      <c r="U27" s="32">
        <v>23.591666666666665</v>
      </c>
      <c r="V27" s="32">
        <v>0</v>
      </c>
      <c r="W27" s="32">
        <v>2.0111111111111111</v>
      </c>
      <c r="X27" s="32">
        <v>0</v>
      </c>
      <c r="Y27" s="32">
        <v>2.0111111111111111</v>
      </c>
      <c r="Z27" s="32">
        <v>0</v>
      </c>
      <c r="AA27" s="32">
        <v>0</v>
      </c>
      <c r="AB27" s="32">
        <v>0</v>
      </c>
      <c r="AC27" s="32">
        <v>0</v>
      </c>
      <c r="AD27" s="32">
        <v>0</v>
      </c>
      <c r="AE27" s="32">
        <v>0</v>
      </c>
      <c r="AF27" t="s">
        <v>43</v>
      </c>
      <c r="AG27">
        <v>6</v>
      </c>
      <c r="AH27"/>
    </row>
    <row r="28" spans="1:34" x14ac:dyDescent="0.25">
      <c r="A28" t="s">
        <v>607</v>
      </c>
      <c r="B28" t="s">
        <v>318</v>
      </c>
      <c r="C28" t="s">
        <v>470</v>
      </c>
      <c r="D28" t="s">
        <v>577</v>
      </c>
      <c r="E28" s="32">
        <v>50.277777777777779</v>
      </c>
      <c r="F28" s="32">
        <v>3.8535381215469613</v>
      </c>
      <c r="G28" s="32">
        <v>3.3953679558011043</v>
      </c>
      <c r="H28" s="32">
        <v>0.35516464088397792</v>
      </c>
      <c r="I28" s="32">
        <v>1.0143646408839779E-2</v>
      </c>
      <c r="J28" s="32">
        <v>193.74733333333333</v>
      </c>
      <c r="K28" s="32">
        <v>170.71155555555552</v>
      </c>
      <c r="L28" s="32">
        <v>17.856888888888889</v>
      </c>
      <c r="M28" s="32">
        <v>0.51</v>
      </c>
      <c r="N28" s="32">
        <v>11.657999999999999</v>
      </c>
      <c r="O28" s="32">
        <v>5.6888888888888891</v>
      </c>
      <c r="P28" s="32">
        <v>51.576777777777764</v>
      </c>
      <c r="Q28" s="32">
        <v>45.887888888888874</v>
      </c>
      <c r="R28" s="32">
        <v>5.6888888888888891</v>
      </c>
      <c r="S28" s="32">
        <v>124.31366666666665</v>
      </c>
      <c r="T28" s="32">
        <v>89.083888888888865</v>
      </c>
      <c r="U28" s="32">
        <v>23.116444444444454</v>
      </c>
      <c r="V28" s="32">
        <v>12.113333333333337</v>
      </c>
      <c r="W28" s="32">
        <v>1.8007777777777778</v>
      </c>
      <c r="X28" s="32">
        <v>0</v>
      </c>
      <c r="Y28" s="32">
        <v>1.8007777777777778</v>
      </c>
      <c r="Z28" s="32">
        <v>0</v>
      </c>
      <c r="AA28" s="32">
        <v>0</v>
      </c>
      <c r="AB28" s="32">
        <v>0</v>
      </c>
      <c r="AC28" s="32">
        <v>0</v>
      </c>
      <c r="AD28" s="32">
        <v>0</v>
      </c>
      <c r="AE28" s="32">
        <v>0</v>
      </c>
      <c r="AF28" t="s">
        <v>110</v>
      </c>
      <c r="AG28">
        <v>6</v>
      </c>
      <c r="AH28"/>
    </row>
    <row r="29" spans="1:34" x14ac:dyDescent="0.25">
      <c r="A29" t="s">
        <v>607</v>
      </c>
      <c r="B29" t="s">
        <v>388</v>
      </c>
      <c r="C29" t="s">
        <v>524</v>
      </c>
      <c r="D29" t="s">
        <v>575</v>
      </c>
      <c r="E29" s="32">
        <v>66.888888888888886</v>
      </c>
      <c r="F29" s="32">
        <v>2.7129551495016613</v>
      </c>
      <c r="G29" s="32">
        <v>2.6288671096345513</v>
      </c>
      <c r="H29" s="32">
        <v>0.14119601328903655</v>
      </c>
      <c r="I29" s="32">
        <v>6.8106312292358806E-2</v>
      </c>
      <c r="J29" s="32">
        <v>181.46655555555554</v>
      </c>
      <c r="K29" s="32">
        <v>175.84199999999998</v>
      </c>
      <c r="L29" s="32">
        <v>9.4444444444444446</v>
      </c>
      <c r="M29" s="32">
        <v>4.5555555555555554</v>
      </c>
      <c r="N29" s="32">
        <v>0</v>
      </c>
      <c r="O29" s="32">
        <v>4.8888888888888893</v>
      </c>
      <c r="P29" s="32">
        <v>51.733222222222217</v>
      </c>
      <c r="Q29" s="32">
        <v>50.99755555555555</v>
      </c>
      <c r="R29" s="32">
        <v>0.7356666666666668</v>
      </c>
      <c r="S29" s="32">
        <v>120.28888888888889</v>
      </c>
      <c r="T29" s="32">
        <v>103.78611111111111</v>
      </c>
      <c r="U29" s="32">
        <v>16.502777777777776</v>
      </c>
      <c r="V29" s="32">
        <v>0</v>
      </c>
      <c r="W29" s="32">
        <v>0</v>
      </c>
      <c r="X29" s="32">
        <v>0</v>
      </c>
      <c r="Y29" s="32">
        <v>0</v>
      </c>
      <c r="Z29" s="32">
        <v>0</v>
      </c>
      <c r="AA29" s="32">
        <v>0</v>
      </c>
      <c r="AB29" s="32">
        <v>0</v>
      </c>
      <c r="AC29" s="32">
        <v>0</v>
      </c>
      <c r="AD29" s="32">
        <v>0</v>
      </c>
      <c r="AE29" s="32">
        <v>0</v>
      </c>
      <c r="AF29" t="s">
        <v>180</v>
      </c>
      <c r="AG29">
        <v>6</v>
      </c>
      <c r="AH29"/>
    </row>
    <row r="30" spans="1:34" x14ac:dyDescent="0.25">
      <c r="A30" t="s">
        <v>607</v>
      </c>
      <c r="B30" t="s">
        <v>219</v>
      </c>
      <c r="C30" t="s">
        <v>433</v>
      </c>
      <c r="D30" t="s">
        <v>555</v>
      </c>
      <c r="E30" s="32">
        <v>66.86666666666666</v>
      </c>
      <c r="F30" s="32">
        <v>4.1098188767032227</v>
      </c>
      <c r="G30" s="32">
        <v>3.9677450980392148</v>
      </c>
      <c r="H30" s="32">
        <v>0.54906114988368238</v>
      </c>
      <c r="I30" s="32">
        <v>0.40698737121967432</v>
      </c>
      <c r="J30" s="32">
        <v>274.80988888888879</v>
      </c>
      <c r="K30" s="32">
        <v>265.30988888888879</v>
      </c>
      <c r="L30" s="32">
        <v>36.713888888888889</v>
      </c>
      <c r="M30" s="32">
        <v>27.213888888888889</v>
      </c>
      <c r="N30" s="32">
        <v>0</v>
      </c>
      <c r="O30" s="32">
        <v>9.5000000000000018</v>
      </c>
      <c r="P30" s="32">
        <v>56.354888888888873</v>
      </c>
      <c r="Q30" s="32">
        <v>56.354888888888873</v>
      </c>
      <c r="R30" s="32">
        <v>0</v>
      </c>
      <c r="S30" s="32">
        <v>181.74111111111102</v>
      </c>
      <c r="T30" s="32">
        <v>181.74111111111102</v>
      </c>
      <c r="U30" s="32">
        <v>0</v>
      </c>
      <c r="V30" s="32">
        <v>0</v>
      </c>
      <c r="W30" s="32">
        <v>0</v>
      </c>
      <c r="X30" s="32">
        <v>0</v>
      </c>
      <c r="Y30" s="32">
        <v>0</v>
      </c>
      <c r="Z30" s="32">
        <v>0</v>
      </c>
      <c r="AA30" s="32">
        <v>0</v>
      </c>
      <c r="AB30" s="32">
        <v>0</v>
      </c>
      <c r="AC30" s="32">
        <v>0</v>
      </c>
      <c r="AD30" s="32">
        <v>0</v>
      </c>
      <c r="AE30" s="32">
        <v>0</v>
      </c>
      <c r="AF30" t="s">
        <v>11</v>
      </c>
      <c r="AG30">
        <v>6</v>
      </c>
      <c r="AH30"/>
    </row>
    <row r="31" spans="1:34" x14ac:dyDescent="0.25">
      <c r="A31" t="s">
        <v>607</v>
      </c>
      <c r="B31" t="s">
        <v>302</v>
      </c>
      <c r="C31" t="s">
        <v>488</v>
      </c>
      <c r="D31" t="s">
        <v>575</v>
      </c>
      <c r="E31" s="32">
        <v>54.633333333333333</v>
      </c>
      <c r="F31" s="32">
        <v>2.8711104331909705</v>
      </c>
      <c r="G31" s="32">
        <v>2.6426682936750048</v>
      </c>
      <c r="H31" s="32">
        <v>0.41829367500508441</v>
      </c>
      <c r="I31" s="32">
        <v>0.18985153548911937</v>
      </c>
      <c r="J31" s="32">
        <v>156.85833333333335</v>
      </c>
      <c r="K31" s="32">
        <v>144.37777777777777</v>
      </c>
      <c r="L31" s="32">
        <v>22.852777777777778</v>
      </c>
      <c r="M31" s="32">
        <v>10.372222222222222</v>
      </c>
      <c r="N31" s="32">
        <v>11.861111111111111</v>
      </c>
      <c r="O31" s="32">
        <v>0.61944444444444446</v>
      </c>
      <c r="P31" s="32">
        <v>47.833333333333336</v>
      </c>
      <c r="Q31" s="32">
        <v>47.833333333333336</v>
      </c>
      <c r="R31" s="32">
        <v>0</v>
      </c>
      <c r="S31" s="32">
        <v>86.172222222222217</v>
      </c>
      <c r="T31" s="32">
        <v>86.172222222222217</v>
      </c>
      <c r="U31" s="32">
        <v>0</v>
      </c>
      <c r="V31" s="32">
        <v>0</v>
      </c>
      <c r="W31" s="32">
        <v>12.413888888888888</v>
      </c>
      <c r="X31" s="32">
        <v>4.4749999999999996</v>
      </c>
      <c r="Y31" s="32">
        <v>0</v>
      </c>
      <c r="Z31" s="32">
        <v>8.3333333333333329E-2</v>
      </c>
      <c r="AA31" s="32">
        <v>0.51666666666666672</v>
      </c>
      <c r="AB31" s="32">
        <v>0</v>
      </c>
      <c r="AC31" s="32">
        <v>7.3388888888888886</v>
      </c>
      <c r="AD31" s="32">
        <v>0</v>
      </c>
      <c r="AE31" s="32">
        <v>0</v>
      </c>
      <c r="AF31" t="s">
        <v>94</v>
      </c>
      <c r="AG31">
        <v>6</v>
      </c>
      <c r="AH31"/>
    </row>
    <row r="32" spans="1:34" x14ac:dyDescent="0.25">
      <c r="A32" t="s">
        <v>607</v>
      </c>
      <c r="B32" t="s">
        <v>327</v>
      </c>
      <c r="C32" t="s">
        <v>493</v>
      </c>
      <c r="D32" t="s">
        <v>597</v>
      </c>
      <c r="E32" s="32">
        <v>83.555555555555557</v>
      </c>
      <c r="F32" s="32">
        <v>3.6974069148936168</v>
      </c>
      <c r="G32" s="32">
        <v>3.3248005319148932</v>
      </c>
      <c r="H32" s="32">
        <v>0.20349069148936172</v>
      </c>
      <c r="I32" s="32">
        <v>0.11093749999999999</v>
      </c>
      <c r="J32" s="32">
        <v>308.93888888888887</v>
      </c>
      <c r="K32" s="32">
        <v>277.80555555555554</v>
      </c>
      <c r="L32" s="32">
        <v>17.00277777777778</v>
      </c>
      <c r="M32" s="32">
        <v>9.2694444444444439</v>
      </c>
      <c r="N32" s="32">
        <v>2.8444444444444446</v>
      </c>
      <c r="O32" s="32">
        <v>4.8888888888888893</v>
      </c>
      <c r="P32" s="32">
        <v>78.930555555555557</v>
      </c>
      <c r="Q32" s="32">
        <v>55.530555555555559</v>
      </c>
      <c r="R32" s="32">
        <v>23.4</v>
      </c>
      <c r="S32" s="32">
        <v>213.00555555555553</v>
      </c>
      <c r="T32" s="32">
        <v>197.57499999999999</v>
      </c>
      <c r="U32" s="32">
        <v>15.430555555555555</v>
      </c>
      <c r="V32" s="32">
        <v>0</v>
      </c>
      <c r="W32" s="32">
        <v>2.8444444444444446</v>
      </c>
      <c r="X32" s="32">
        <v>0</v>
      </c>
      <c r="Y32" s="32">
        <v>2.8444444444444446</v>
      </c>
      <c r="Z32" s="32">
        <v>0</v>
      </c>
      <c r="AA32" s="32">
        <v>0</v>
      </c>
      <c r="AB32" s="32">
        <v>0</v>
      </c>
      <c r="AC32" s="32">
        <v>0</v>
      </c>
      <c r="AD32" s="32">
        <v>0</v>
      </c>
      <c r="AE32" s="32">
        <v>0</v>
      </c>
      <c r="AF32" t="s">
        <v>119</v>
      </c>
      <c r="AG32">
        <v>6</v>
      </c>
      <c r="AH32"/>
    </row>
    <row r="33" spans="1:34" x14ac:dyDescent="0.25">
      <c r="A33" t="s">
        <v>607</v>
      </c>
      <c r="B33" t="s">
        <v>247</v>
      </c>
      <c r="C33" t="s">
        <v>455</v>
      </c>
      <c r="D33" t="s">
        <v>572</v>
      </c>
      <c r="E33" s="32">
        <v>71.933333333333337</v>
      </c>
      <c r="F33" s="32">
        <v>3.5917469879518071</v>
      </c>
      <c r="G33" s="32">
        <v>3.2508325610132838</v>
      </c>
      <c r="H33" s="32">
        <v>0.28566573988260735</v>
      </c>
      <c r="I33" s="32">
        <v>0.10411955514365157</v>
      </c>
      <c r="J33" s="32">
        <v>258.36633333333333</v>
      </c>
      <c r="K33" s="32">
        <v>233.84322222222221</v>
      </c>
      <c r="L33" s="32">
        <v>20.548888888888889</v>
      </c>
      <c r="M33" s="32">
        <v>7.48966666666667</v>
      </c>
      <c r="N33" s="32">
        <v>7.4592222222222224</v>
      </c>
      <c r="O33" s="32">
        <v>5.6</v>
      </c>
      <c r="P33" s="32">
        <v>73.177666666666681</v>
      </c>
      <c r="Q33" s="32">
        <v>61.713777777777793</v>
      </c>
      <c r="R33" s="32">
        <v>11.463888888888889</v>
      </c>
      <c r="S33" s="32">
        <v>164.63977777777777</v>
      </c>
      <c r="T33" s="32">
        <v>150.63355555555555</v>
      </c>
      <c r="U33" s="32">
        <v>14.006222222222227</v>
      </c>
      <c r="V33" s="32">
        <v>0</v>
      </c>
      <c r="W33" s="32">
        <v>1.7692222222222218</v>
      </c>
      <c r="X33" s="32">
        <v>0</v>
      </c>
      <c r="Y33" s="32">
        <v>1.7692222222222218</v>
      </c>
      <c r="Z33" s="32">
        <v>0</v>
      </c>
      <c r="AA33" s="32">
        <v>0</v>
      </c>
      <c r="AB33" s="32">
        <v>0</v>
      </c>
      <c r="AC33" s="32">
        <v>0</v>
      </c>
      <c r="AD33" s="32">
        <v>0</v>
      </c>
      <c r="AE33" s="32">
        <v>0</v>
      </c>
      <c r="AF33" t="s">
        <v>39</v>
      </c>
      <c r="AG33">
        <v>6</v>
      </c>
      <c r="AH33"/>
    </row>
    <row r="34" spans="1:34" x14ac:dyDescent="0.25">
      <c r="A34" t="s">
        <v>607</v>
      </c>
      <c r="B34" t="s">
        <v>376</v>
      </c>
      <c r="C34" t="s">
        <v>520</v>
      </c>
      <c r="D34" t="s">
        <v>546</v>
      </c>
      <c r="E34" s="32">
        <v>46.988888888888887</v>
      </c>
      <c r="F34" s="32">
        <v>3.2606999290612442</v>
      </c>
      <c r="G34" s="32">
        <v>3.1415228186332471</v>
      </c>
      <c r="H34" s="32">
        <v>0.3846062899030504</v>
      </c>
      <c r="I34" s="32">
        <v>0.26542917947505318</v>
      </c>
      <c r="J34" s="32">
        <v>153.21666666666667</v>
      </c>
      <c r="K34" s="32">
        <v>147.61666666666667</v>
      </c>
      <c r="L34" s="32">
        <v>18.072222222222223</v>
      </c>
      <c r="M34" s="32">
        <v>12.472222222222221</v>
      </c>
      <c r="N34" s="32">
        <v>0</v>
      </c>
      <c r="O34" s="32">
        <v>5.6</v>
      </c>
      <c r="P34" s="32">
        <v>23.524999999999999</v>
      </c>
      <c r="Q34" s="32">
        <v>23.524999999999999</v>
      </c>
      <c r="R34" s="32">
        <v>0</v>
      </c>
      <c r="S34" s="32">
        <v>111.61944444444444</v>
      </c>
      <c r="T34" s="32">
        <v>111.61944444444444</v>
      </c>
      <c r="U34" s="32">
        <v>0</v>
      </c>
      <c r="V34" s="32">
        <v>0</v>
      </c>
      <c r="W34" s="32">
        <v>0</v>
      </c>
      <c r="X34" s="32">
        <v>0</v>
      </c>
      <c r="Y34" s="32">
        <v>0</v>
      </c>
      <c r="Z34" s="32">
        <v>0</v>
      </c>
      <c r="AA34" s="32">
        <v>0</v>
      </c>
      <c r="AB34" s="32">
        <v>0</v>
      </c>
      <c r="AC34" s="32">
        <v>0</v>
      </c>
      <c r="AD34" s="32">
        <v>0</v>
      </c>
      <c r="AE34" s="32">
        <v>0</v>
      </c>
      <c r="AF34" t="s">
        <v>168</v>
      </c>
      <c r="AG34">
        <v>6</v>
      </c>
      <c r="AH34"/>
    </row>
    <row r="35" spans="1:34" x14ac:dyDescent="0.25">
      <c r="A35" t="s">
        <v>607</v>
      </c>
      <c r="B35" t="s">
        <v>403</v>
      </c>
      <c r="C35" t="s">
        <v>472</v>
      </c>
      <c r="D35" t="s">
        <v>573</v>
      </c>
      <c r="E35" s="32">
        <v>89.077777777777783</v>
      </c>
      <c r="F35" s="32">
        <v>4.1743482599476112</v>
      </c>
      <c r="G35" s="32">
        <v>3.8143944118747659</v>
      </c>
      <c r="H35" s="32">
        <v>0.18011725084196081</v>
      </c>
      <c r="I35" s="32">
        <v>8.5692902582013217E-2</v>
      </c>
      <c r="J35" s="32">
        <v>371.84166666666664</v>
      </c>
      <c r="K35" s="32">
        <v>339.77777777777777</v>
      </c>
      <c r="L35" s="32">
        <v>16.044444444444444</v>
      </c>
      <c r="M35" s="32">
        <v>7.6333333333333337</v>
      </c>
      <c r="N35" s="32">
        <v>2.7222222222222223</v>
      </c>
      <c r="O35" s="32">
        <v>5.6888888888888891</v>
      </c>
      <c r="P35" s="32">
        <v>114.3138888888889</v>
      </c>
      <c r="Q35" s="32">
        <v>90.661111111111111</v>
      </c>
      <c r="R35" s="32">
        <v>23.652777777777779</v>
      </c>
      <c r="S35" s="32">
        <v>241.48333333333335</v>
      </c>
      <c r="T35" s="32">
        <v>223.20833333333334</v>
      </c>
      <c r="U35" s="32">
        <v>18.274999999999999</v>
      </c>
      <c r="V35" s="32">
        <v>0</v>
      </c>
      <c r="W35" s="32">
        <v>1.9222222222222223</v>
      </c>
      <c r="X35" s="32">
        <v>0</v>
      </c>
      <c r="Y35" s="32">
        <v>1.9222222222222223</v>
      </c>
      <c r="Z35" s="32">
        <v>0</v>
      </c>
      <c r="AA35" s="32">
        <v>0</v>
      </c>
      <c r="AB35" s="32">
        <v>0</v>
      </c>
      <c r="AC35" s="32">
        <v>0</v>
      </c>
      <c r="AD35" s="32">
        <v>0</v>
      </c>
      <c r="AE35" s="32">
        <v>0</v>
      </c>
      <c r="AF35" t="s">
        <v>195</v>
      </c>
      <c r="AG35">
        <v>6</v>
      </c>
      <c r="AH35"/>
    </row>
    <row r="36" spans="1:34" x14ac:dyDescent="0.25">
      <c r="A36" t="s">
        <v>607</v>
      </c>
      <c r="B36" t="s">
        <v>395</v>
      </c>
      <c r="C36" t="s">
        <v>527</v>
      </c>
      <c r="D36" t="s">
        <v>543</v>
      </c>
      <c r="E36" s="32">
        <v>57.5</v>
      </c>
      <c r="F36" s="32">
        <v>3.5752019323671487</v>
      </c>
      <c r="G36" s="32">
        <v>3.2788057971014486</v>
      </c>
      <c r="H36" s="32">
        <v>0.32218550724637679</v>
      </c>
      <c r="I36" s="32">
        <v>0.23252367149758454</v>
      </c>
      <c r="J36" s="32">
        <v>205.57411111111105</v>
      </c>
      <c r="K36" s="32">
        <v>188.53133333333329</v>
      </c>
      <c r="L36" s="32">
        <v>18.525666666666666</v>
      </c>
      <c r="M36" s="32">
        <v>13.370111111111111</v>
      </c>
      <c r="N36" s="32">
        <v>0</v>
      </c>
      <c r="O36" s="32">
        <v>5.1555555555555559</v>
      </c>
      <c r="P36" s="32">
        <v>64.60299999999998</v>
      </c>
      <c r="Q36" s="32">
        <v>52.71577777777776</v>
      </c>
      <c r="R36" s="32">
        <v>11.887222222222224</v>
      </c>
      <c r="S36" s="32">
        <v>122.44544444444441</v>
      </c>
      <c r="T36" s="32">
        <v>118.64988888888885</v>
      </c>
      <c r="U36" s="32">
        <v>3.7955555555555565</v>
      </c>
      <c r="V36" s="32">
        <v>0</v>
      </c>
      <c r="W36" s="32">
        <v>4.4566666666666661</v>
      </c>
      <c r="X36" s="32">
        <v>0</v>
      </c>
      <c r="Y36" s="32">
        <v>0</v>
      </c>
      <c r="Z36" s="32">
        <v>0</v>
      </c>
      <c r="AA36" s="32">
        <v>0</v>
      </c>
      <c r="AB36" s="32">
        <v>0</v>
      </c>
      <c r="AC36" s="32">
        <v>4.4566666666666661</v>
      </c>
      <c r="AD36" s="32">
        <v>0</v>
      </c>
      <c r="AE36" s="32">
        <v>0</v>
      </c>
      <c r="AF36" t="s">
        <v>187</v>
      </c>
      <c r="AG36">
        <v>6</v>
      </c>
      <c r="AH36"/>
    </row>
    <row r="37" spans="1:34" x14ac:dyDescent="0.25">
      <c r="A37" t="s">
        <v>607</v>
      </c>
      <c r="B37" t="s">
        <v>216</v>
      </c>
      <c r="C37" t="s">
        <v>430</v>
      </c>
      <c r="D37" t="s">
        <v>547</v>
      </c>
      <c r="E37" s="32">
        <v>33.799999999999997</v>
      </c>
      <c r="F37" s="32">
        <v>3.0888395792241945</v>
      </c>
      <c r="G37" s="32">
        <v>2.5332018408941486</v>
      </c>
      <c r="H37" s="32">
        <v>0.49917817225509531</v>
      </c>
      <c r="I37" s="32">
        <v>0.11842537804076268</v>
      </c>
      <c r="J37" s="32">
        <v>104.40277777777777</v>
      </c>
      <c r="K37" s="32">
        <v>85.62222222222222</v>
      </c>
      <c r="L37" s="32">
        <v>16.87222222222222</v>
      </c>
      <c r="M37" s="32">
        <v>4.0027777777777782</v>
      </c>
      <c r="N37" s="32">
        <v>8.2916666666666661</v>
      </c>
      <c r="O37" s="32">
        <v>4.5777777777777775</v>
      </c>
      <c r="P37" s="32">
        <v>32.263888888888886</v>
      </c>
      <c r="Q37" s="32">
        <v>26.352777777777778</v>
      </c>
      <c r="R37" s="32">
        <v>5.9111111111111114</v>
      </c>
      <c r="S37" s="32">
        <v>55.266666666666666</v>
      </c>
      <c r="T37" s="32">
        <v>55.266666666666666</v>
      </c>
      <c r="U37" s="32">
        <v>0</v>
      </c>
      <c r="V37" s="32">
        <v>0</v>
      </c>
      <c r="W37" s="32">
        <v>0</v>
      </c>
      <c r="X37" s="32">
        <v>0</v>
      </c>
      <c r="Y37" s="32">
        <v>0</v>
      </c>
      <c r="Z37" s="32">
        <v>0</v>
      </c>
      <c r="AA37" s="32">
        <v>0</v>
      </c>
      <c r="AB37" s="32">
        <v>0</v>
      </c>
      <c r="AC37" s="32">
        <v>0</v>
      </c>
      <c r="AD37" s="32">
        <v>0</v>
      </c>
      <c r="AE37" s="32">
        <v>0</v>
      </c>
      <c r="AF37" t="s">
        <v>8</v>
      </c>
      <c r="AG37">
        <v>6</v>
      </c>
      <c r="AH37"/>
    </row>
    <row r="38" spans="1:34" x14ac:dyDescent="0.25">
      <c r="A38" t="s">
        <v>607</v>
      </c>
      <c r="B38" t="s">
        <v>270</v>
      </c>
      <c r="C38" t="s">
        <v>447</v>
      </c>
      <c r="D38" t="s">
        <v>566</v>
      </c>
      <c r="E38" s="32">
        <v>69.833333333333329</v>
      </c>
      <c r="F38" s="32">
        <v>3.7307955449482901</v>
      </c>
      <c r="G38" s="32">
        <v>3.418284805091488</v>
      </c>
      <c r="H38" s="32">
        <v>0.36604455051710422</v>
      </c>
      <c r="I38" s="32">
        <v>0.17465234685759745</v>
      </c>
      <c r="J38" s="32">
        <v>260.5338888888889</v>
      </c>
      <c r="K38" s="32">
        <v>238.71022222222223</v>
      </c>
      <c r="L38" s="32">
        <v>25.562111111111111</v>
      </c>
      <c r="M38" s="32">
        <v>12.196555555555555</v>
      </c>
      <c r="N38" s="32">
        <v>8.2488888888888887</v>
      </c>
      <c r="O38" s="32">
        <v>5.1166666666666663</v>
      </c>
      <c r="P38" s="32">
        <v>52.487444444444442</v>
      </c>
      <c r="Q38" s="32">
        <v>44.029333333333334</v>
      </c>
      <c r="R38" s="32">
        <v>8.4581111111111102</v>
      </c>
      <c r="S38" s="32">
        <v>182.48433333333332</v>
      </c>
      <c r="T38" s="32">
        <v>177.06633333333332</v>
      </c>
      <c r="U38" s="32">
        <v>5.4180000000000001</v>
      </c>
      <c r="V38" s="32">
        <v>0</v>
      </c>
      <c r="W38" s="32">
        <v>13.96111111111111</v>
      </c>
      <c r="X38" s="32">
        <v>0</v>
      </c>
      <c r="Y38" s="32">
        <v>2.4722222222222223</v>
      </c>
      <c r="Z38" s="32">
        <v>0</v>
      </c>
      <c r="AA38" s="32">
        <v>1.1631111111111112</v>
      </c>
      <c r="AB38" s="32">
        <v>0</v>
      </c>
      <c r="AC38" s="32">
        <v>10.325777777777777</v>
      </c>
      <c r="AD38" s="32">
        <v>0</v>
      </c>
      <c r="AE38" s="32">
        <v>0</v>
      </c>
      <c r="AF38" t="s">
        <v>62</v>
      </c>
      <c r="AG38">
        <v>6</v>
      </c>
      <c r="AH38"/>
    </row>
    <row r="39" spans="1:34" x14ac:dyDescent="0.25">
      <c r="A39" t="s">
        <v>607</v>
      </c>
      <c r="B39" t="s">
        <v>379</v>
      </c>
      <c r="C39" t="s">
        <v>521</v>
      </c>
      <c r="D39" t="s">
        <v>540</v>
      </c>
      <c r="E39" s="32">
        <v>47.911111111111111</v>
      </c>
      <c r="F39" s="32">
        <v>3.6721869202226349</v>
      </c>
      <c r="G39" s="32">
        <v>3.3588636363636373</v>
      </c>
      <c r="H39" s="32">
        <v>0.48707328385899823</v>
      </c>
      <c r="I39" s="32">
        <v>0.17374999999999999</v>
      </c>
      <c r="J39" s="32">
        <v>175.93855555555558</v>
      </c>
      <c r="K39" s="32">
        <v>160.92688888888893</v>
      </c>
      <c r="L39" s="32">
        <v>23.336222222222226</v>
      </c>
      <c r="M39" s="32">
        <v>8.3245555555555555</v>
      </c>
      <c r="N39" s="32">
        <v>9.3227777777777785</v>
      </c>
      <c r="O39" s="32">
        <v>5.6888888888888891</v>
      </c>
      <c r="P39" s="32">
        <v>43.482888888888894</v>
      </c>
      <c r="Q39" s="32">
        <v>43.482888888888894</v>
      </c>
      <c r="R39" s="32">
        <v>0</v>
      </c>
      <c r="S39" s="32">
        <v>109.11944444444445</v>
      </c>
      <c r="T39" s="32">
        <v>91.664222222222236</v>
      </c>
      <c r="U39" s="32">
        <v>17.455222222222222</v>
      </c>
      <c r="V39" s="32">
        <v>0</v>
      </c>
      <c r="W39" s="32">
        <v>2.4342222222222216</v>
      </c>
      <c r="X39" s="32">
        <v>0</v>
      </c>
      <c r="Y39" s="32">
        <v>2.4342222222222216</v>
      </c>
      <c r="Z39" s="32">
        <v>0</v>
      </c>
      <c r="AA39" s="32">
        <v>0</v>
      </c>
      <c r="AB39" s="32">
        <v>0</v>
      </c>
      <c r="AC39" s="32">
        <v>0</v>
      </c>
      <c r="AD39" s="32">
        <v>0</v>
      </c>
      <c r="AE39" s="32">
        <v>0</v>
      </c>
      <c r="AF39" t="s">
        <v>171</v>
      </c>
      <c r="AG39">
        <v>6</v>
      </c>
      <c r="AH39"/>
    </row>
    <row r="40" spans="1:34" x14ac:dyDescent="0.25">
      <c r="A40" t="s">
        <v>607</v>
      </c>
      <c r="B40" t="s">
        <v>402</v>
      </c>
      <c r="C40" t="s">
        <v>472</v>
      </c>
      <c r="D40" t="s">
        <v>573</v>
      </c>
      <c r="E40" s="32">
        <v>81.677777777777777</v>
      </c>
      <c r="F40" s="32">
        <v>3.5077173173717875</v>
      </c>
      <c r="G40" s="32">
        <v>3.2270874710923696</v>
      </c>
      <c r="H40" s="32">
        <v>0.25032104475581557</v>
      </c>
      <c r="I40" s="32">
        <v>0.11473677050741396</v>
      </c>
      <c r="J40" s="32">
        <v>286.50255555555566</v>
      </c>
      <c r="K40" s="32">
        <v>263.58133333333342</v>
      </c>
      <c r="L40" s="32">
        <v>20.445666666666668</v>
      </c>
      <c r="M40" s="32">
        <v>9.3714444444444442</v>
      </c>
      <c r="N40" s="32">
        <v>5.3686666666666678</v>
      </c>
      <c r="O40" s="32">
        <v>5.7055555555555557</v>
      </c>
      <c r="P40" s="32">
        <v>75.052000000000021</v>
      </c>
      <c r="Q40" s="32">
        <v>63.20500000000002</v>
      </c>
      <c r="R40" s="32">
        <v>11.847</v>
      </c>
      <c r="S40" s="32">
        <v>191.00488888888896</v>
      </c>
      <c r="T40" s="32">
        <v>191.00488888888896</v>
      </c>
      <c r="U40" s="32">
        <v>0</v>
      </c>
      <c r="V40" s="32">
        <v>0</v>
      </c>
      <c r="W40" s="32">
        <v>4.0111111111111111</v>
      </c>
      <c r="X40" s="32">
        <v>1.0222222222222221</v>
      </c>
      <c r="Y40" s="32">
        <v>0</v>
      </c>
      <c r="Z40" s="32">
        <v>0</v>
      </c>
      <c r="AA40" s="32">
        <v>1.5555555555555556</v>
      </c>
      <c r="AB40" s="32">
        <v>0</v>
      </c>
      <c r="AC40" s="32">
        <v>1.4333333333333333</v>
      </c>
      <c r="AD40" s="32">
        <v>0</v>
      </c>
      <c r="AE40" s="32">
        <v>0</v>
      </c>
      <c r="AF40" t="s">
        <v>194</v>
      </c>
      <c r="AG40">
        <v>6</v>
      </c>
      <c r="AH40"/>
    </row>
    <row r="41" spans="1:34" x14ac:dyDescent="0.25">
      <c r="A41" t="s">
        <v>607</v>
      </c>
      <c r="B41" t="s">
        <v>317</v>
      </c>
      <c r="C41" t="s">
        <v>459</v>
      </c>
      <c r="D41" t="s">
        <v>576</v>
      </c>
      <c r="E41" s="32">
        <v>70.3</v>
      </c>
      <c r="F41" s="32">
        <v>3.3278884147305199</v>
      </c>
      <c r="G41" s="32">
        <v>3.1377208787735102</v>
      </c>
      <c r="H41" s="32">
        <v>0.25956219377272005</v>
      </c>
      <c r="I41" s="32">
        <v>0.13884937569148095</v>
      </c>
      <c r="J41" s="32">
        <v>233.95055555555555</v>
      </c>
      <c r="K41" s="32">
        <v>220.58177777777777</v>
      </c>
      <c r="L41" s="32">
        <v>18.24722222222222</v>
      </c>
      <c r="M41" s="32">
        <v>9.7611111111111111</v>
      </c>
      <c r="N41" s="32">
        <v>2.8861111111111111</v>
      </c>
      <c r="O41" s="32">
        <v>5.6</v>
      </c>
      <c r="P41" s="32">
        <v>63.50233333333334</v>
      </c>
      <c r="Q41" s="32">
        <v>58.619666666666674</v>
      </c>
      <c r="R41" s="32">
        <v>4.8826666666666663</v>
      </c>
      <c r="S41" s="32">
        <v>152.20099999999999</v>
      </c>
      <c r="T41" s="32">
        <v>150.50377777777777</v>
      </c>
      <c r="U41" s="32">
        <v>1.6972222222222222</v>
      </c>
      <c r="V41" s="32">
        <v>0</v>
      </c>
      <c r="W41" s="32">
        <v>0.27777777777777779</v>
      </c>
      <c r="X41" s="32">
        <v>0</v>
      </c>
      <c r="Y41" s="32">
        <v>0.27777777777777779</v>
      </c>
      <c r="Z41" s="32">
        <v>0</v>
      </c>
      <c r="AA41" s="32">
        <v>0</v>
      </c>
      <c r="AB41" s="32">
        <v>0</v>
      </c>
      <c r="AC41" s="32">
        <v>0</v>
      </c>
      <c r="AD41" s="32">
        <v>0</v>
      </c>
      <c r="AE41" s="32">
        <v>0</v>
      </c>
      <c r="AF41" t="s">
        <v>109</v>
      </c>
      <c r="AG41">
        <v>6</v>
      </c>
      <c r="AH41"/>
    </row>
    <row r="42" spans="1:34" x14ac:dyDescent="0.25">
      <c r="A42" t="s">
        <v>607</v>
      </c>
      <c r="B42" t="s">
        <v>234</v>
      </c>
      <c r="C42" t="s">
        <v>446</v>
      </c>
      <c r="D42" t="s">
        <v>565</v>
      </c>
      <c r="E42" s="32">
        <v>64.822222222222223</v>
      </c>
      <c r="F42" s="32">
        <v>3.7925899897154607</v>
      </c>
      <c r="G42" s="32">
        <v>3.3093760713061364</v>
      </c>
      <c r="H42" s="32">
        <v>0.60178608159067537</v>
      </c>
      <c r="I42" s="32">
        <v>0.19549194377785395</v>
      </c>
      <c r="J42" s="32">
        <v>245.84411111111109</v>
      </c>
      <c r="K42" s="32">
        <v>214.52111111111111</v>
      </c>
      <c r="L42" s="32">
        <v>39.00911111111111</v>
      </c>
      <c r="M42" s="32">
        <v>12.672222222222222</v>
      </c>
      <c r="N42" s="32">
        <v>20.828555555555553</v>
      </c>
      <c r="O42" s="32">
        <v>5.5083333333333337</v>
      </c>
      <c r="P42" s="32">
        <v>65.186111111111117</v>
      </c>
      <c r="Q42" s="32">
        <v>60.2</v>
      </c>
      <c r="R42" s="32">
        <v>4.9861111111111107</v>
      </c>
      <c r="S42" s="32">
        <v>141.64888888888888</v>
      </c>
      <c r="T42" s="32">
        <v>141.64888888888888</v>
      </c>
      <c r="U42" s="32">
        <v>0</v>
      </c>
      <c r="V42" s="32">
        <v>0</v>
      </c>
      <c r="W42" s="32">
        <v>2.1138888888888889</v>
      </c>
      <c r="X42" s="32">
        <v>0</v>
      </c>
      <c r="Y42" s="32">
        <v>2.1138888888888889</v>
      </c>
      <c r="Z42" s="32">
        <v>0</v>
      </c>
      <c r="AA42" s="32">
        <v>0</v>
      </c>
      <c r="AB42" s="32">
        <v>0</v>
      </c>
      <c r="AC42" s="32">
        <v>0</v>
      </c>
      <c r="AD42" s="32">
        <v>0</v>
      </c>
      <c r="AE42" s="32">
        <v>0</v>
      </c>
      <c r="AF42" t="s">
        <v>26</v>
      </c>
      <c r="AG42">
        <v>6</v>
      </c>
      <c r="AH42"/>
    </row>
    <row r="43" spans="1:34" x14ac:dyDescent="0.25">
      <c r="A43" t="s">
        <v>607</v>
      </c>
      <c r="B43" t="s">
        <v>413</v>
      </c>
      <c r="C43" t="s">
        <v>426</v>
      </c>
      <c r="D43" t="s">
        <v>549</v>
      </c>
      <c r="E43" s="32">
        <v>73.74444444444444</v>
      </c>
      <c r="F43" s="32">
        <v>3.6882220882929051</v>
      </c>
      <c r="G43" s="32">
        <v>3.6882220882929051</v>
      </c>
      <c r="H43" s="32">
        <v>0.15314147958414948</v>
      </c>
      <c r="I43" s="32">
        <v>0.15314147958414948</v>
      </c>
      <c r="J43" s="32">
        <v>271.98588888888901</v>
      </c>
      <c r="K43" s="32">
        <v>271.98588888888901</v>
      </c>
      <c r="L43" s="32">
        <v>11.293333333333333</v>
      </c>
      <c r="M43" s="32">
        <v>11.293333333333333</v>
      </c>
      <c r="N43" s="32">
        <v>0</v>
      </c>
      <c r="O43" s="32">
        <v>0</v>
      </c>
      <c r="P43" s="32">
        <v>71.446333333333371</v>
      </c>
      <c r="Q43" s="32">
        <v>71.446333333333371</v>
      </c>
      <c r="R43" s="32">
        <v>0</v>
      </c>
      <c r="S43" s="32">
        <v>189.24622222222231</v>
      </c>
      <c r="T43" s="32">
        <v>189.24622222222231</v>
      </c>
      <c r="U43" s="32">
        <v>0</v>
      </c>
      <c r="V43" s="32">
        <v>0</v>
      </c>
      <c r="W43" s="32">
        <v>0</v>
      </c>
      <c r="X43" s="32">
        <v>0</v>
      </c>
      <c r="Y43" s="32">
        <v>0</v>
      </c>
      <c r="Z43" s="32">
        <v>0</v>
      </c>
      <c r="AA43" s="32">
        <v>0</v>
      </c>
      <c r="AB43" s="32">
        <v>0</v>
      </c>
      <c r="AC43" s="32">
        <v>0</v>
      </c>
      <c r="AD43" s="32">
        <v>0</v>
      </c>
      <c r="AE43" s="32">
        <v>0</v>
      </c>
      <c r="AF43" t="s">
        <v>205</v>
      </c>
      <c r="AG43">
        <v>6</v>
      </c>
      <c r="AH43"/>
    </row>
    <row r="44" spans="1:34" x14ac:dyDescent="0.25">
      <c r="A44" t="s">
        <v>607</v>
      </c>
      <c r="B44" t="s">
        <v>305</v>
      </c>
      <c r="C44" t="s">
        <v>428</v>
      </c>
      <c r="D44" t="s">
        <v>551</v>
      </c>
      <c r="E44" s="32">
        <v>65.766666666666666</v>
      </c>
      <c r="F44" s="32">
        <v>3.6927521540800812</v>
      </c>
      <c r="G44" s="32">
        <v>3.4211285690150364</v>
      </c>
      <c r="H44" s="32">
        <v>0.22879371515458688</v>
      </c>
      <c r="I44" s="32">
        <v>3.734245649602972E-2</v>
      </c>
      <c r="J44" s="32">
        <v>242.86</v>
      </c>
      <c r="K44" s="32">
        <v>224.99622222222223</v>
      </c>
      <c r="L44" s="32">
        <v>15.046999999999997</v>
      </c>
      <c r="M44" s="32">
        <v>2.4558888888888881</v>
      </c>
      <c r="N44" s="32">
        <v>6.9022222222222194</v>
      </c>
      <c r="O44" s="32">
        <v>5.6888888888888891</v>
      </c>
      <c r="P44" s="32">
        <v>87.879222222222225</v>
      </c>
      <c r="Q44" s="32">
        <v>82.606555555555559</v>
      </c>
      <c r="R44" s="32">
        <v>5.2726666666666659</v>
      </c>
      <c r="S44" s="32">
        <v>139.93377777777778</v>
      </c>
      <c r="T44" s="32">
        <v>134.17722222222221</v>
      </c>
      <c r="U44" s="32">
        <v>5.756555555555555</v>
      </c>
      <c r="V44" s="32">
        <v>0</v>
      </c>
      <c r="W44" s="32">
        <v>0</v>
      </c>
      <c r="X44" s="32">
        <v>0</v>
      </c>
      <c r="Y44" s="32">
        <v>0</v>
      </c>
      <c r="Z44" s="32">
        <v>0</v>
      </c>
      <c r="AA44" s="32">
        <v>0</v>
      </c>
      <c r="AB44" s="32">
        <v>0</v>
      </c>
      <c r="AC44" s="32">
        <v>0</v>
      </c>
      <c r="AD44" s="32">
        <v>0</v>
      </c>
      <c r="AE44" s="32">
        <v>0</v>
      </c>
      <c r="AF44" t="s">
        <v>97</v>
      </c>
      <c r="AG44">
        <v>6</v>
      </c>
      <c r="AH44"/>
    </row>
    <row r="45" spans="1:34" x14ac:dyDescent="0.25">
      <c r="A45" t="s">
        <v>607</v>
      </c>
      <c r="B45" t="s">
        <v>231</v>
      </c>
      <c r="C45" t="s">
        <v>443</v>
      </c>
      <c r="D45" t="s">
        <v>563</v>
      </c>
      <c r="E45" s="32">
        <v>41.81111111111111</v>
      </c>
      <c r="F45" s="32">
        <v>3.851182567100718</v>
      </c>
      <c r="G45" s="32">
        <v>3.6917353175657719</v>
      </c>
      <c r="H45" s="32">
        <v>0.441735317565772</v>
      </c>
      <c r="I45" s="32">
        <v>0.28228806803082646</v>
      </c>
      <c r="J45" s="32">
        <v>161.02222222222224</v>
      </c>
      <c r="K45" s="32">
        <v>154.35555555555555</v>
      </c>
      <c r="L45" s="32">
        <v>18.469444444444445</v>
      </c>
      <c r="M45" s="32">
        <v>11.802777777777777</v>
      </c>
      <c r="N45" s="32">
        <v>0</v>
      </c>
      <c r="O45" s="32">
        <v>6.666666666666667</v>
      </c>
      <c r="P45" s="32">
        <v>34.463888888888889</v>
      </c>
      <c r="Q45" s="32">
        <v>34.463888888888889</v>
      </c>
      <c r="R45" s="32">
        <v>0</v>
      </c>
      <c r="S45" s="32">
        <v>108.08888888888889</v>
      </c>
      <c r="T45" s="32">
        <v>108.08888888888889</v>
      </c>
      <c r="U45" s="32">
        <v>0</v>
      </c>
      <c r="V45" s="32">
        <v>0</v>
      </c>
      <c r="W45" s="32">
        <v>0</v>
      </c>
      <c r="X45" s="32">
        <v>0</v>
      </c>
      <c r="Y45" s="32">
        <v>0</v>
      </c>
      <c r="Z45" s="32">
        <v>0</v>
      </c>
      <c r="AA45" s="32">
        <v>0</v>
      </c>
      <c r="AB45" s="32">
        <v>0</v>
      </c>
      <c r="AC45" s="32">
        <v>0</v>
      </c>
      <c r="AD45" s="32">
        <v>0</v>
      </c>
      <c r="AE45" s="32">
        <v>0</v>
      </c>
      <c r="AF45" t="s">
        <v>23</v>
      </c>
      <c r="AG45">
        <v>6</v>
      </c>
      <c r="AH45"/>
    </row>
    <row r="46" spans="1:34" x14ac:dyDescent="0.25">
      <c r="A46" t="s">
        <v>607</v>
      </c>
      <c r="B46" t="s">
        <v>259</v>
      </c>
      <c r="C46" t="s">
        <v>461</v>
      </c>
      <c r="D46" t="s">
        <v>578</v>
      </c>
      <c r="E46" s="32">
        <v>45.911111111111111</v>
      </c>
      <c r="F46" s="32">
        <v>3.7354767666989352</v>
      </c>
      <c r="G46" s="32">
        <v>3.7354767666989352</v>
      </c>
      <c r="H46" s="32">
        <v>0.30287512100677638</v>
      </c>
      <c r="I46" s="32">
        <v>0.30287512100677638</v>
      </c>
      <c r="J46" s="32">
        <v>171.4998888888889</v>
      </c>
      <c r="K46" s="32">
        <v>171.4998888888889</v>
      </c>
      <c r="L46" s="32">
        <v>13.905333333333333</v>
      </c>
      <c r="M46" s="32">
        <v>13.905333333333333</v>
      </c>
      <c r="N46" s="32">
        <v>0</v>
      </c>
      <c r="O46" s="32">
        <v>0</v>
      </c>
      <c r="P46" s="32">
        <v>25.208555555555556</v>
      </c>
      <c r="Q46" s="32">
        <v>25.208555555555556</v>
      </c>
      <c r="R46" s="32">
        <v>0</v>
      </c>
      <c r="S46" s="32">
        <v>132.38600000000002</v>
      </c>
      <c r="T46" s="32">
        <v>132.04988888888892</v>
      </c>
      <c r="U46" s="32">
        <v>0.33611111111111114</v>
      </c>
      <c r="V46" s="32">
        <v>0</v>
      </c>
      <c r="W46" s="32">
        <v>0</v>
      </c>
      <c r="X46" s="32">
        <v>0</v>
      </c>
      <c r="Y46" s="32">
        <v>0</v>
      </c>
      <c r="Z46" s="32">
        <v>0</v>
      </c>
      <c r="AA46" s="32">
        <v>0</v>
      </c>
      <c r="AB46" s="32">
        <v>0</v>
      </c>
      <c r="AC46" s="32">
        <v>0</v>
      </c>
      <c r="AD46" s="32">
        <v>0</v>
      </c>
      <c r="AE46" s="32">
        <v>0</v>
      </c>
      <c r="AF46" t="s">
        <v>51</v>
      </c>
      <c r="AG46">
        <v>6</v>
      </c>
      <c r="AH46"/>
    </row>
    <row r="47" spans="1:34" x14ac:dyDescent="0.25">
      <c r="A47" t="s">
        <v>607</v>
      </c>
      <c r="B47" t="s">
        <v>260</v>
      </c>
      <c r="C47" t="s">
        <v>462</v>
      </c>
      <c r="D47" t="s">
        <v>579</v>
      </c>
      <c r="E47" s="32">
        <v>41.777777777777779</v>
      </c>
      <c r="F47" s="32">
        <v>5.0522606382978719</v>
      </c>
      <c r="G47" s="32">
        <v>4.6260638297872338</v>
      </c>
      <c r="H47" s="32">
        <v>0.63118351063829781</v>
      </c>
      <c r="I47" s="32">
        <v>0.37586436170212767</v>
      </c>
      <c r="J47" s="32">
        <v>211.07222222222222</v>
      </c>
      <c r="K47" s="32">
        <v>193.26666666666665</v>
      </c>
      <c r="L47" s="32">
        <v>26.369444444444444</v>
      </c>
      <c r="M47" s="32">
        <v>15.702777777777778</v>
      </c>
      <c r="N47" s="32">
        <v>5.333333333333333</v>
      </c>
      <c r="O47" s="32">
        <v>5.333333333333333</v>
      </c>
      <c r="P47" s="32">
        <v>43.3</v>
      </c>
      <c r="Q47" s="32">
        <v>36.161111111111111</v>
      </c>
      <c r="R47" s="32">
        <v>7.1388888888888893</v>
      </c>
      <c r="S47" s="32">
        <v>141.40277777777777</v>
      </c>
      <c r="T47" s="32">
        <v>134.80277777777778</v>
      </c>
      <c r="U47" s="32">
        <v>6.6</v>
      </c>
      <c r="V47" s="32">
        <v>0</v>
      </c>
      <c r="W47" s="32">
        <v>0</v>
      </c>
      <c r="X47" s="32">
        <v>0</v>
      </c>
      <c r="Y47" s="32">
        <v>0</v>
      </c>
      <c r="Z47" s="32">
        <v>0</v>
      </c>
      <c r="AA47" s="32">
        <v>0</v>
      </c>
      <c r="AB47" s="32">
        <v>0</v>
      </c>
      <c r="AC47" s="32">
        <v>0</v>
      </c>
      <c r="AD47" s="32">
        <v>0</v>
      </c>
      <c r="AE47" s="32">
        <v>0</v>
      </c>
      <c r="AF47" t="s">
        <v>52</v>
      </c>
      <c r="AG47">
        <v>6</v>
      </c>
      <c r="AH47"/>
    </row>
    <row r="48" spans="1:34" x14ac:dyDescent="0.25">
      <c r="A48" t="s">
        <v>607</v>
      </c>
      <c r="B48" t="s">
        <v>393</v>
      </c>
      <c r="C48" t="s">
        <v>526</v>
      </c>
      <c r="D48" t="s">
        <v>544</v>
      </c>
      <c r="E48" s="32">
        <v>41.211111111111109</v>
      </c>
      <c r="F48" s="32">
        <v>4.4486519277433274</v>
      </c>
      <c r="G48" s="32">
        <v>4.3117551900781876</v>
      </c>
      <c r="H48" s="32">
        <v>0.6457940145591804</v>
      </c>
      <c r="I48" s="32">
        <v>0.50889727689404152</v>
      </c>
      <c r="J48" s="32">
        <v>183.33388888888888</v>
      </c>
      <c r="K48" s="32">
        <v>177.6922222222222</v>
      </c>
      <c r="L48" s="32">
        <v>26.613888888888887</v>
      </c>
      <c r="M48" s="32">
        <v>20.972222222222221</v>
      </c>
      <c r="N48" s="32">
        <v>0</v>
      </c>
      <c r="O48" s="32">
        <v>5.6416666666666666</v>
      </c>
      <c r="P48" s="32">
        <v>29.228333333333335</v>
      </c>
      <c r="Q48" s="32">
        <v>29.228333333333335</v>
      </c>
      <c r="R48" s="32">
        <v>0</v>
      </c>
      <c r="S48" s="32">
        <v>127.49166666666666</v>
      </c>
      <c r="T48" s="32">
        <v>127.49166666666666</v>
      </c>
      <c r="U48" s="32">
        <v>0</v>
      </c>
      <c r="V48" s="32">
        <v>0</v>
      </c>
      <c r="W48" s="32">
        <v>0</v>
      </c>
      <c r="X48" s="32">
        <v>0</v>
      </c>
      <c r="Y48" s="32">
        <v>0</v>
      </c>
      <c r="Z48" s="32">
        <v>0</v>
      </c>
      <c r="AA48" s="32">
        <v>0</v>
      </c>
      <c r="AB48" s="32">
        <v>0</v>
      </c>
      <c r="AC48" s="32">
        <v>0</v>
      </c>
      <c r="AD48" s="32">
        <v>0</v>
      </c>
      <c r="AE48" s="32">
        <v>0</v>
      </c>
      <c r="AF48" t="s">
        <v>185</v>
      </c>
      <c r="AG48">
        <v>6</v>
      </c>
      <c r="AH48"/>
    </row>
    <row r="49" spans="1:34" x14ac:dyDescent="0.25">
      <c r="A49" t="s">
        <v>607</v>
      </c>
      <c r="B49" t="s">
        <v>294</v>
      </c>
      <c r="C49" t="s">
        <v>484</v>
      </c>
      <c r="D49" t="s">
        <v>563</v>
      </c>
      <c r="E49" s="32">
        <v>56.944444444444443</v>
      </c>
      <c r="F49" s="32">
        <v>3.8525600000000004</v>
      </c>
      <c r="G49" s="32">
        <v>3.478419512195122</v>
      </c>
      <c r="H49" s="32">
        <v>0.33960000000000007</v>
      </c>
      <c r="I49" s="32">
        <v>0.24649170731707326</v>
      </c>
      <c r="J49" s="32">
        <v>219.38188888888891</v>
      </c>
      <c r="K49" s="32">
        <v>198.07666666666665</v>
      </c>
      <c r="L49" s="32">
        <v>19.338333333333338</v>
      </c>
      <c r="M49" s="32">
        <v>14.036333333333339</v>
      </c>
      <c r="N49" s="32">
        <v>0</v>
      </c>
      <c r="O49" s="32">
        <v>5.3019999999999996</v>
      </c>
      <c r="P49" s="32">
        <v>67.869666666666674</v>
      </c>
      <c r="Q49" s="32">
        <v>51.866444444444447</v>
      </c>
      <c r="R49" s="32">
        <v>16.003222222222231</v>
      </c>
      <c r="S49" s="32">
        <v>132.17388888888888</v>
      </c>
      <c r="T49" s="32">
        <v>122.90277777777776</v>
      </c>
      <c r="U49" s="32">
        <v>5.6583333333333341</v>
      </c>
      <c r="V49" s="32">
        <v>3.6127777777777781</v>
      </c>
      <c r="W49" s="32">
        <v>0</v>
      </c>
      <c r="X49" s="32">
        <v>0</v>
      </c>
      <c r="Y49" s="32">
        <v>0</v>
      </c>
      <c r="Z49" s="32">
        <v>0</v>
      </c>
      <c r="AA49" s="32">
        <v>0</v>
      </c>
      <c r="AB49" s="32">
        <v>0</v>
      </c>
      <c r="AC49" s="32">
        <v>0</v>
      </c>
      <c r="AD49" s="32">
        <v>0</v>
      </c>
      <c r="AE49" s="32">
        <v>0</v>
      </c>
      <c r="AF49" t="s">
        <v>86</v>
      </c>
      <c r="AG49">
        <v>6</v>
      </c>
      <c r="AH49"/>
    </row>
    <row r="50" spans="1:34" x14ac:dyDescent="0.25">
      <c r="A50" t="s">
        <v>607</v>
      </c>
      <c r="B50" t="s">
        <v>225</v>
      </c>
      <c r="C50" t="s">
        <v>437</v>
      </c>
      <c r="D50" t="s">
        <v>557</v>
      </c>
      <c r="E50" s="32">
        <v>36.633333333333333</v>
      </c>
      <c r="F50" s="32">
        <v>4.6314285714285699</v>
      </c>
      <c r="G50" s="32">
        <v>4.0943494085532297</v>
      </c>
      <c r="H50" s="32">
        <v>0.48199878677585689</v>
      </c>
      <c r="I50" s="32">
        <v>0.21971489232635733</v>
      </c>
      <c r="J50" s="32">
        <v>169.66466666666662</v>
      </c>
      <c r="K50" s="32">
        <v>149.98966666666664</v>
      </c>
      <c r="L50" s="32">
        <v>17.657222222222224</v>
      </c>
      <c r="M50" s="32">
        <v>8.0488888888888894</v>
      </c>
      <c r="N50" s="32">
        <v>4.2750000000000004</v>
      </c>
      <c r="O50" s="32">
        <v>5.333333333333333</v>
      </c>
      <c r="P50" s="32">
        <v>44.153333333333336</v>
      </c>
      <c r="Q50" s="32">
        <v>34.086666666666666</v>
      </c>
      <c r="R50" s="32">
        <v>10.066666666666666</v>
      </c>
      <c r="S50" s="32">
        <v>107.85411111111108</v>
      </c>
      <c r="T50" s="32">
        <v>107.85411111111108</v>
      </c>
      <c r="U50" s="32">
        <v>0</v>
      </c>
      <c r="V50" s="32">
        <v>0</v>
      </c>
      <c r="W50" s="32">
        <v>0</v>
      </c>
      <c r="X50" s="32">
        <v>0</v>
      </c>
      <c r="Y50" s="32">
        <v>0</v>
      </c>
      <c r="Z50" s="32">
        <v>0</v>
      </c>
      <c r="AA50" s="32">
        <v>0</v>
      </c>
      <c r="AB50" s="32">
        <v>0</v>
      </c>
      <c r="AC50" s="32">
        <v>0</v>
      </c>
      <c r="AD50" s="32">
        <v>0</v>
      </c>
      <c r="AE50" s="32">
        <v>0</v>
      </c>
      <c r="AF50" t="s">
        <v>17</v>
      </c>
      <c r="AG50">
        <v>6</v>
      </c>
      <c r="AH50"/>
    </row>
    <row r="51" spans="1:34" x14ac:dyDescent="0.25">
      <c r="A51" t="s">
        <v>607</v>
      </c>
      <c r="B51" t="s">
        <v>290</v>
      </c>
      <c r="C51" t="s">
        <v>481</v>
      </c>
      <c r="D51" t="s">
        <v>591</v>
      </c>
      <c r="E51" s="32">
        <v>88.422222222222217</v>
      </c>
      <c r="F51" s="32">
        <v>3.7084066348328721</v>
      </c>
      <c r="G51" s="32">
        <v>3.420991455139482</v>
      </c>
      <c r="H51" s="32">
        <v>0.26818924352852475</v>
      </c>
      <c r="I51" s="32">
        <v>0.12631942699170645</v>
      </c>
      <c r="J51" s="32">
        <v>327.90555555555551</v>
      </c>
      <c r="K51" s="32">
        <v>302.49166666666662</v>
      </c>
      <c r="L51" s="32">
        <v>23.713888888888889</v>
      </c>
      <c r="M51" s="32">
        <v>11.169444444444444</v>
      </c>
      <c r="N51" s="32">
        <v>6.9444444444444446</v>
      </c>
      <c r="O51" s="32">
        <v>5.6</v>
      </c>
      <c r="P51" s="32">
        <v>85.774999999999991</v>
      </c>
      <c r="Q51" s="32">
        <v>72.905555555555551</v>
      </c>
      <c r="R51" s="32">
        <v>12.869444444444444</v>
      </c>
      <c r="S51" s="32">
        <v>218.41666666666666</v>
      </c>
      <c r="T51" s="32">
        <v>201.6861111111111</v>
      </c>
      <c r="U51" s="32">
        <v>16.730555555555554</v>
      </c>
      <c r="V51" s="32">
        <v>0</v>
      </c>
      <c r="W51" s="32">
        <v>0</v>
      </c>
      <c r="X51" s="32">
        <v>0</v>
      </c>
      <c r="Y51" s="32">
        <v>0</v>
      </c>
      <c r="Z51" s="32">
        <v>0</v>
      </c>
      <c r="AA51" s="32">
        <v>0</v>
      </c>
      <c r="AB51" s="32">
        <v>0</v>
      </c>
      <c r="AC51" s="32">
        <v>0</v>
      </c>
      <c r="AD51" s="32">
        <v>0</v>
      </c>
      <c r="AE51" s="32">
        <v>0</v>
      </c>
      <c r="AF51" t="s">
        <v>82</v>
      </c>
      <c r="AG51">
        <v>6</v>
      </c>
      <c r="AH51"/>
    </row>
    <row r="52" spans="1:34" x14ac:dyDescent="0.25">
      <c r="A52" t="s">
        <v>607</v>
      </c>
      <c r="B52" t="s">
        <v>228</v>
      </c>
      <c r="C52" t="s">
        <v>441</v>
      </c>
      <c r="D52" t="s">
        <v>560</v>
      </c>
      <c r="E52" s="32">
        <v>44.555555555555557</v>
      </c>
      <c r="F52" s="32">
        <v>3.3549376558603496</v>
      </c>
      <c r="G52" s="32">
        <v>2.9625561097256865</v>
      </c>
      <c r="H52" s="32">
        <v>0.62524937655860335</v>
      </c>
      <c r="I52" s="32">
        <v>0.23286783042394008</v>
      </c>
      <c r="J52" s="32">
        <v>149.48111111111115</v>
      </c>
      <c r="K52" s="32">
        <v>131.99833333333336</v>
      </c>
      <c r="L52" s="32">
        <v>27.858333333333327</v>
      </c>
      <c r="M52" s="32">
        <v>10.375555555555552</v>
      </c>
      <c r="N52" s="32">
        <v>5.6888888888888891</v>
      </c>
      <c r="O52" s="32">
        <v>11.793888888888889</v>
      </c>
      <c r="P52" s="32">
        <v>33.857222222222227</v>
      </c>
      <c r="Q52" s="32">
        <v>33.857222222222227</v>
      </c>
      <c r="R52" s="32">
        <v>0</v>
      </c>
      <c r="S52" s="32">
        <v>87.765555555555579</v>
      </c>
      <c r="T52" s="32">
        <v>87.765555555555579</v>
      </c>
      <c r="U52" s="32">
        <v>0</v>
      </c>
      <c r="V52" s="32">
        <v>0</v>
      </c>
      <c r="W52" s="32">
        <v>0</v>
      </c>
      <c r="X52" s="32">
        <v>0</v>
      </c>
      <c r="Y52" s="32">
        <v>0</v>
      </c>
      <c r="Z52" s="32">
        <v>0</v>
      </c>
      <c r="AA52" s="32">
        <v>0</v>
      </c>
      <c r="AB52" s="32">
        <v>0</v>
      </c>
      <c r="AC52" s="32">
        <v>0</v>
      </c>
      <c r="AD52" s="32">
        <v>0</v>
      </c>
      <c r="AE52" s="32">
        <v>0</v>
      </c>
      <c r="AF52" t="s">
        <v>20</v>
      </c>
      <c r="AG52">
        <v>6</v>
      </c>
      <c r="AH52"/>
    </row>
    <row r="53" spans="1:34" x14ac:dyDescent="0.25">
      <c r="A53" t="s">
        <v>607</v>
      </c>
      <c r="B53" t="s">
        <v>264</v>
      </c>
      <c r="C53" t="s">
        <v>466</v>
      </c>
      <c r="D53" t="s">
        <v>583</v>
      </c>
      <c r="E53" s="32">
        <v>55.355555555555554</v>
      </c>
      <c r="F53" s="32">
        <v>3.5170754716981132</v>
      </c>
      <c r="G53" s="32">
        <v>3.2572741870734641</v>
      </c>
      <c r="H53" s="32">
        <v>0.77067041348855869</v>
      </c>
      <c r="I53" s="32">
        <v>0.51086912886391012</v>
      </c>
      <c r="J53" s="32">
        <v>194.68966666666665</v>
      </c>
      <c r="K53" s="32">
        <v>180.30822222222218</v>
      </c>
      <c r="L53" s="32">
        <v>42.660888888888884</v>
      </c>
      <c r="M53" s="32">
        <v>28.279444444444444</v>
      </c>
      <c r="N53" s="32">
        <v>9.9786666666666655</v>
      </c>
      <c r="O53" s="32">
        <v>4.4027777777777777</v>
      </c>
      <c r="P53" s="32">
        <v>17.667444444444445</v>
      </c>
      <c r="Q53" s="32">
        <v>17.667444444444445</v>
      </c>
      <c r="R53" s="32">
        <v>0</v>
      </c>
      <c r="S53" s="32">
        <v>134.36133333333331</v>
      </c>
      <c r="T53" s="32">
        <v>134.36133333333331</v>
      </c>
      <c r="U53" s="32">
        <v>0</v>
      </c>
      <c r="V53" s="32">
        <v>0</v>
      </c>
      <c r="W53" s="32">
        <v>0.27777777777777779</v>
      </c>
      <c r="X53" s="32">
        <v>0</v>
      </c>
      <c r="Y53" s="32">
        <v>0.27777777777777779</v>
      </c>
      <c r="Z53" s="32">
        <v>0</v>
      </c>
      <c r="AA53" s="32">
        <v>0</v>
      </c>
      <c r="AB53" s="32">
        <v>0</v>
      </c>
      <c r="AC53" s="32">
        <v>0</v>
      </c>
      <c r="AD53" s="32">
        <v>0</v>
      </c>
      <c r="AE53" s="32">
        <v>0</v>
      </c>
      <c r="AF53" t="s">
        <v>56</v>
      </c>
      <c r="AG53">
        <v>6</v>
      </c>
      <c r="AH53"/>
    </row>
    <row r="54" spans="1:34" x14ac:dyDescent="0.25">
      <c r="A54" t="s">
        <v>607</v>
      </c>
      <c r="B54" t="s">
        <v>328</v>
      </c>
      <c r="C54" t="s">
        <v>443</v>
      </c>
      <c r="D54" t="s">
        <v>563</v>
      </c>
      <c r="E54" s="32">
        <v>28.344444444444445</v>
      </c>
      <c r="F54" s="32">
        <v>3.7889063112504902</v>
      </c>
      <c r="G54" s="32">
        <v>3.5134261074088591</v>
      </c>
      <c r="H54" s="32">
        <v>0.41601332810662484</v>
      </c>
      <c r="I54" s="32">
        <v>0.22206977655821244</v>
      </c>
      <c r="J54" s="32">
        <v>107.39444444444445</v>
      </c>
      <c r="K54" s="32">
        <v>99.586111111111109</v>
      </c>
      <c r="L54" s="32">
        <v>11.791666666666666</v>
      </c>
      <c r="M54" s="32">
        <v>6.2944444444444443</v>
      </c>
      <c r="N54" s="32">
        <v>0</v>
      </c>
      <c r="O54" s="32">
        <v>5.4972222222222218</v>
      </c>
      <c r="P54" s="32">
        <v>40.086111111111109</v>
      </c>
      <c r="Q54" s="32">
        <v>37.774999999999999</v>
      </c>
      <c r="R54" s="32">
        <v>2.3111111111111109</v>
      </c>
      <c r="S54" s="32">
        <v>55.516666666666666</v>
      </c>
      <c r="T54" s="32">
        <v>55.516666666666666</v>
      </c>
      <c r="U54" s="32">
        <v>0</v>
      </c>
      <c r="V54" s="32">
        <v>0</v>
      </c>
      <c r="W54" s="32">
        <v>0</v>
      </c>
      <c r="X54" s="32">
        <v>0</v>
      </c>
      <c r="Y54" s="32">
        <v>0</v>
      </c>
      <c r="Z54" s="32">
        <v>0</v>
      </c>
      <c r="AA54" s="32">
        <v>0</v>
      </c>
      <c r="AB54" s="32">
        <v>0</v>
      </c>
      <c r="AC54" s="32">
        <v>0</v>
      </c>
      <c r="AD54" s="32">
        <v>0</v>
      </c>
      <c r="AE54" s="32">
        <v>0</v>
      </c>
      <c r="AF54" t="s">
        <v>120</v>
      </c>
      <c r="AG54">
        <v>6</v>
      </c>
      <c r="AH54"/>
    </row>
    <row r="55" spans="1:34" x14ac:dyDescent="0.25">
      <c r="A55" t="s">
        <v>607</v>
      </c>
      <c r="B55" t="s">
        <v>316</v>
      </c>
      <c r="C55" t="s">
        <v>494</v>
      </c>
      <c r="D55" t="s">
        <v>564</v>
      </c>
      <c r="E55" s="32">
        <v>55.977777777777774</v>
      </c>
      <c r="F55" s="32">
        <v>3.385857483128226</v>
      </c>
      <c r="G55" s="32">
        <v>3.0624096863834858</v>
      </c>
      <c r="H55" s="32">
        <v>0.36664152441445019</v>
      </c>
      <c r="I55" s="32">
        <v>4.3193727669710205E-2</v>
      </c>
      <c r="J55" s="32">
        <v>189.5327777777778</v>
      </c>
      <c r="K55" s="32">
        <v>171.4268888888889</v>
      </c>
      <c r="L55" s="32">
        <v>20.523777777777777</v>
      </c>
      <c r="M55" s="32">
        <v>2.4178888888888888</v>
      </c>
      <c r="N55" s="32">
        <v>12.572555555555555</v>
      </c>
      <c r="O55" s="32">
        <v>5.5333333333333332</v>
      </c>
      <c r="P55" s="32">
        <v>46.761999999999979</v>
      </c>
      <c r="Q55" s="32">
        <v>46.761999999999979</v>
      </c>
      <c r="R55" s="32">
        <v>0</v>
      </c>
      <c r="S55" s="32">
        <v>122.24700000000006</v>
      </c>
      <c r="T55" s="32">
        <v>106.74300000000005</v>
      </c>
      <c r="U55" s="32">
        <v>15.504000000000001</v>
      </c>
      <c r="V55" s="32">
        <v>0</v>
      </c>
      <c r="W55" s="32">
        <v>0.62233333333333318</v>
      </c>
      <c r="X55" s="32">
        <v>0</v>
      </c>
      <c r="Y55" s="32">
        <v>0.62233333333333318</v>
      </c>
      <c r="Z55" s="32">
        <v>0</v>
      </c>
      <c r="AA55" s="32">
        <v>0</v>
      </c>
      <c r="AB55" s="32">
        <v>0</v>
      </c>
      <c r="AC55" s="32">
        <v>0</v>
      </c>
      <c r="AD55" s="32">
        <v>0</v>
      </c>
      <c r="AE55" s="32">
        <v>0</v>
      </c>
      <c r="AF55" t="s">
        <v>108</v>
      </c>
      <c r="AG55">
        <v>6</v>
      </c>
      <c r="AH55"/>
    </row>
    <row r="56" spans="1:34" x14ac:dyDescent="0.25">
      <c r="A56" t="s">
        <v>607</v>
      </c>
      <c r="B56" t="s">
        <v>319</v>
      </c>
      <c r="C56" t="s">
        <v>436</v>
      </c>
      <c r="D56" t="s">
        <v>555</v>
      </c>
      <c r="E56" s="32">
        <v>73.155555555555551</v>
      </c>
      <c r="F56" s="32">
        <v>3.4938897326852971</v>
      </c>
      <c r="G56" s="32">
        <v>3.1191783110571079</v>
      </c>
      <c r="H56" s="32">
        <v>0.26074270959902796</v>
      </c>
      <c r="I56" s="32">
        <v>0</v>
      </c>
      <c r="J56" s="32">
        <v>255.59744444444439</v>
      </c>
      <c r="K56" s="32">
        <v>228.18522222222219</v>
      </c>
      <c r="L56" s="32">
        <v>19.074777777777776</v>
      </c>
      <c r="M56" s="32">
        <v>0</v>
      </c>
      <c r="N56" s="32">
        <v>13.652555555555555</v>
      </c>
      <c r="O56" s="32">
        <v>5.4222222222222225</v>
      </c>
      <c r="P56" s="32">
        <v>68.672333333333327</v>
      </c>
      <c r="Q56" s="32">
        <v>60.334888888888884</v>
      </c>
      <c r="R56" s="32">
        <v>8.3374444444444435</v>
      </c>
      <c r="S56" s="32">
        <v>167.85033333333331</v>
      </c>
      <c r="T56" s="32">
        <v>155.89111111111109</v>
      </c>
      <c r="U56" s="32">
        <v>7.0041111111111114</v>
      </c>
      <c r="V56" s="32">
        <v>4.9551111111111119</v>
      </c>
      <c r="W56" s="32">
        <v>0.22344444444444445</v>
      </c>
      <c r="X56" s="32">
        <v>0</v>
      </c>
      <c r="Y56" s="32">
        <v>0.22344444444444445</v>
      </c>
      <c r="Z56" s="32">
        <v>0</v>
      </c>
      <c r="AA56" s="32">
        <v>0</v>
      </c>
      <c r="AB56" s="32">
        <v>0</v>
      </c>
      <c r="AC56" s="32">
        <v>0</v>
      </c>
      <c r="AD56" s="32">
        <v>0</v>
      </c>
      <c r="AE56" s="32">
        <v>0</v>
      </c>
      <c r="AF56" t="s">
        <v>111</v>
      </c>
      <c r="AG56">
        <v>6</v>
      </c>
      <c r="AH56"/>
    </row>
    <row r="57" spans="1:34" x14ac:dyDescent="0.25">
      <c r="A57" t="s">
        <v>607</v>
      </c>
      <c r="B57" t="s">
        <v>410</v>
      </c>
      <c r="C57" t="s">
        <v>474</v>
      </c>
      <c r="D57" t="s">
        <v>588</v>
      </c>
      <c r="E57" s="32">
        <v>46.31111111111111</v>
      </c>
      <c r="F57" s="32">
        <v>3.6767058541266797</v>
      </c>
      <c r="G57" s="32">
        <v>3.2257941458733206</v>
      </c>
      <c r="H57" s="32">
        <v>0.38687619961612285</v>
      </c>
      <c r="I57" s="32">
        <v>0.18749040307101725</v>
      </c>
      <c r="J57" s="32">
        <v>170.27233333333334</v>
      </c>
      <c r="K57" s="32">
        <v>149.39011111111111</v>
      </c>
      <c r="L57" s="32">
        <v>17.916666666666668</v>
      </c>
      <c r="M57" s="32">
        <v>8.682888888888888</v>
      </c>
      <c r="N57" s="32">
        <v>3.4560000000000008</v>
      </c>
      <c r="O57" s="32">
        <v>5.7777777777777777</v>
      </c>
      <c r="P57" s="32">
        <v>53.920444444444449</v>
      </c>
      <c r="Q57" s="32">
        <v>42.272000000000006</v>
      </c>
      <c r="R57" s="32">
        <v>11.648444444444445</v>
      </c>
      <c r="S57" s="32">
        <v>98.435222222222208</v>
      </c>
      <c r="T57" s="32">
        <v>98.435222222222208</v>
      </c>
      <c r="U57" s="32">
        <v>0</v>
      </c>
      <c r="V57" s="32">
        <v>0</v>
      </c>
      <c r="W57" s="32">
        <v>0</v>
      </c>
      <c r="X57" s="32">
        <v>0</v>
      </c>
      <c r="Y57" s="32">
        <v>0</v>
      </c>
      <c r="Z57" s="32">
        <v>0</v>
      </c>
      <c r="AA57" s="32">
        <v>0</v>
      </c>
      <c r="AB57" s="32">
        <v>0</v>
      </c>
      <c r="AC57" s="32">
        <v>0</v>
      </c>
      <c r="AD57" s="32">
        <v>0</v>
      </c>
      <c r="AE57" s="32">
        <v>0</v>
      </c>
      <c r="AF57" t="s">
        <v>202</v>
      </c>
      <c r="AG57">
        <v>6</v>
      </c>
      <c r="AH57"/>
    </row>
    <row r="58" spans="1:34" x14ac:dyDescent="0.25">
      <c r="A58" t="s">
        <v>607</v>
      </c>
      <c r="B58" t="s">
        <v>375</v>
      </c>
      <c r="C58" t="s">
        <v>499</v>
      </c>
      <c r="D58" t="s">
        <v>539</v>
      </c>
      <c r="E58" s="32">
        <v>78.36666666666666</v>
      </c>
      <c r="F58" s="32">
        <v>3.7064922727917207</v>
      </c>
      <c r="G58" s="32">
        <v>3.255701120090742</v>
      </c>
      <c r="H58" s="32">
        <v>0.32592088472990211</v>
      </c>
      <c r="I58" s="32">
        <v>7.9074152842761924E-2</v>
      </c>
      <c r="J58" s="32">
        <v>290.46544444444447</v>
      </c>
      <c r="K58" s="32">
        <v>255.13844444444445</v>
      </c>
      <c r="L58" s="32">
        <v>25.541333333333327</v>
      </c>
      <c r="M58" s="32">
        <v>6.1967777777777755</v>
      </c>
      <c r="N58" s="32">
        <v>14.100111111111108</v>
      </c>
      <c r="O58" s="32">
        <v>5.2444444444444445</v>
      </c>
      <c r="P58" s="32">
        <v>81.601222222222233</v>
      </c>
      <c r="Q58" s="32">
        <v>65.618777777777794</v>
      </c>
      <c r="R58" s="32">
        <v>15.98244444444444</v>
      </c>
      <c r="S58" s="32">
        <v>183.32288888888888</v>
      </c>
      <c r="T58" s="32">
        <v>160.55433333333332</v>
      </c>
      <c r="U58" s="32">
        <v>22.768555555555558</v>
      </c>
      <c r="V58" s="32">
        <v>0</v>
      </c>
      <c r="W58" s="32">
        <v>0.77211111111111108</v>
      </c>
      <c r="X58" s="32">
        <v>0</v>
      </c>
      <c r="Y58" s="32">
        <v>0.77211111111111108</v>
      </c>
      <c r="Z58" s="32">
        <v>0</v>
      </c>
      <c r="AA58" s="32">
        <v>0</v>
      </c>
      <c r="AB58" s="32">
        <v>0</v>
      </c>
      <c r="AC58" s="32">
        <v>0</v>
      </c>
      <c r="AD58" s="32">
        <v>0</v>
      </c>
      <c r="AE58" s="32">
        <v>0</v>
      </c>
      <c r="AF58" t="s">
        <v>167</v>
      </c>
      <c r="AG58">
        <v>6</v>
      </c>
      <c r="AH58"/>
    </row>
    <row r="59" spans="1:34" x14ac:dyDescent="0.25">
      <c r="A59" t="s">
        <v>607</v>
      </c>
      <c r="B59" t="s">
        <v>351</v>
      </c>
      <c r="C59" t="s">
        <v>475</v>
      </c>
      <c r="D59" t="s">
        <v>589</v>
      </c>
      <c r="E59" s="32">
        <v>82.477777777777774</v>
      </c>
      <c r="F59" s="32">
        <v>3.6363572679509639</v>
      </c>
      <c r="G59" s="32">
        <v>3.3153819210561775</v>
      </c>
      <c r="H59" s="32">
        <v>0.14335039741344471</v>
      </c>
      <c r="I59" s="32">
        <v>3.0947056446180787E-2</v>
      </c>
      <c r="J59" s="32">
        <v>299.9186666666667</v>
      </c>
      <c r="K59" s="32">
        <v>273.44533333333339</v>
      </c>
      <c r="L59" s="32">
        <v>11.823222222222222</v>
      </c>
      <c r="M59" s="32">
        <v>2.5524444444444443</v>
      </c>
      <c r="N59" s="32">
        <v>1.4464444444444444</v>
      </c>
      <c r="O59" s="32">
        <v>7.8243333333333336</v>
      </c>
      <c r="P59" s="32">
        <v>103.09544444444444</v>
      </c>
      <c r="Q59" s="32">
        <v>85.892888888888891</v>
      </c>
      <c r="R59" s="32">
        <v>17.202555555555552</v>
      </c>
      <c r="S59" s="32">
        <v>185</v>
      </c>
      <c r="T59" s="32">
        <v>184.07677777777778</v>
      </c>
      <c r="U59" s="32">
        <v>0.92322222222222228</v>
      </c>
      <c r="V59" s="32">
        <v>0</v>
      </c>
      <c r="W59" s="32">
        <v>68.023777777777809</v>
      </c>
      <c r="X59" s="32">
        <v>0</v>
      </c>
      <c r="Y59" s="32">
        <v>0</v>
      </c>
      <c r="Z59" s="32">
        <v>0</v>
      </c>
      <c r="AA59" s="32">
        <v>5.4167777777777779</v>
      </c>
      <c r="AB59" s="32">
        <v>0</v>
      </c>
      <c r="AC59" s="32">
        <v>62.607000000000035</v>
      </c>
      <c r="AD59" s="32">
        <v>0</v>
      </c>
      <c r="AE59" s="32">
        <v>0</v>
      </c>
      <c r="AF59" t="s">
        <v>143</v>
      </c>
      <c r="AG59">
        <v>6</v>
      </c>
      <c r="AH59"/>
    </row>
    <row r="60" spans="1:34" x14ac:dyDescent="0.25">
      <c r="A60" t="s">
        <v>607</v>
      </c>
      <c r="B60" t="s">
        <v>348</v>
      </c>
      <c r="C60" t="s">
        <v>472</v>
      </c>
      <c r="D60" t="s">
        <v>573</v>
      </c>
      <c r="E60" s="32">
        <v>83.033333333333331</v>
      </c>
      <c r="F60" s="32">
        <v>4.3754596547571269</v>
      </c>
      <c r="G60" s="32">
        <v>4.1227164458718066</v>
      </c>
      <c r="H60" s="32">
        <v>0.3034684865515857</v>
      </c>
      <c r="I60" s="32">
        <v>0.20558544092064762</v>
      </c>
      <c r="J60" s="32">
        <v>363.30900000000008</v>
      </c>
      <c r="K60" s="32">
        <v>342.322888888889</v>
      </c>
      <c r="L60" s="32">
        <v>25.197999999999997</v>
      </c>
      <c r="M60" s="32">
        <v>17.070444444444441</v>
      </c>
      <c r="N60" s="32">
        <v>0.73855555555555552</v>
      </c>
      <c r="O60" s="32">
        <v>7.3889999999999985</v>
      </c>
      <c r="P60" s="32">
        <v>100.96866666666672</v>
      </c>
      <c r="Q60" s="32">
        <v>88.110111111111166</v>
      </c>
      <c r="R60" s="32">
        <v>12.858555555555556</v>
      </c>
      <c r="S60" s="32">
        <v>237.14233333333337</v>
      </c>
      <c r="T60" s="32">
        <v>226.0157777777778</v>
      </c>
      <c r="U60" s="32">
        <v>11.126555555555559</v>
      </c>
      <c r="V60" s="32">
        <v>0</v>
      </c>
      <c r="W60" s="32">
        <v>81.420111111111112</v>
      </c>
      <c r="X60" s="32">
        <v>0</v>
      </c>
      <c r="Y60" s="32">
        <v>0</v>
      </c>
      <c r="Z60" s="32">
        <v>0</v>
      </c>
      <c r="AA60" s="32">
        <v>16.821222222222222</v>
      </c>
      <c r="AB60" s="32">
        <v>0</v>
      </c>
      <c r="AC60" s="32">
        <v>64.598888888888894</v>
      </c>
      <c r="AD60" s="32">
        <v>0</v>
      </c>
      <c r="AE60" s="32">
        <v>0</v>
      </c>
      <c r="AF60" t="s">
        <v>140</v>
      </c>
      <c r="AG60">
        <v>6</v>
      </c>
      <c r="AH60"/>
    </row>
    <row r="61" spans="1:34" x14ac:dyDescent="0.25">
      <c r="A61" t="s">
        <v>607</v>
      </c>
      <c r="B61" t="s">
        <v>401</v>
      </c>
      <c r="C61" t="s">
        <v>486</v>
      </c>
      <c r="D61" t="s">
        <v>571</v>
      </c>
      <c r="E61" s="32">
        <v>80.12222222222222</v>
      </c>
      <c r="F61" s="32">
        <v>3.6512688947441414</v>
      </c>
      <c r="G61" s="32">
        <v>3.1792261822216061</v>
      </c>
      <c r="H61" s="32">
        <v>0.2962903896824296</v>
      </c>
      <c r="I61" s="32">
        <v>2.4093745666343092E-2</v>
      </c>
      <c r="J61" s="32">
        <v>292.54777777777781</v>
      </c>
      <c r="K61" s="32">
        <v>254.72666666666669</v>
      </c>
      <c r="L61" s="32">
        <v>23.739444444444441</v>
      </c>
      <c r="M61" s="32">
        <v>1.9304444444444446</v>
      </c>
      <c r="N61" s="32">
        <v>16.120111111111108</v>
      </c>
      <c r="O61" s="32">
        <v>5.6888888888888891</v>
      </c>
      <c r="P61" s="32">
        <v>98.213777777777807</v>
      </c>
      <c r="Q61" s="32">
        <v>82.201666666666696</v>
      </c>
      <c r="R61" s="32">
        <v>16.012111111111107</v>
      </c>
      <c r="S61" s="32">
        <v>170.59455555555553</v>
      </c>
      <c r="T61" s="32">
        <v>168.61355555555554</v>
      </c>
      <c r="U61" s="32">
        <v>1.9809999999999999</v>
      </c>
      <c r="V61" s="32">
        <v>0</v>
      </c>
      <c r="W61" s="32">
        <v>3.797111111111112</v>
      </c>
      <c r="X61" s="32">
        <v>0</v>
      </c>
      <c r="Y61" s="32">
        <v>3.797111111111112</v>
      </c>
      <c r="Z61" s="32">
        <v>0</v>
      </c>
      <c r="AA61" s="32">
        <v>0</v>
      </c>
      <c r="AB61" s="32">
        <v>0</v>
      </c>
      <c r="AC61" s="32">
        <v>0</v>
      </c>
      <c r="AD61" s="32">
        <v>0</v>
      </c>
      <c r="AE61" s="32">
        <v>0</v>
      </c>
      <c r="AF61" t="s">
        <v>193</v>
      </c>
      <c r="AG61">
        <v>6</v>
      </c>
      <c r="AH61"/>
    </row>
    <row r="62" spans="1:34" x14ac:dyDescent="0.25">
      <c r="A62" t="s">
        <v>607</v>
      </c>
      <c r="B62" t="s">
        <v>321</v>
      </c>
      <c r="C62" t="s">
        <v>493</v>
      </c>
      <c r="D62" t="s">
        <v>597</v>
      </c>
      <c r="E62" s="32">
        <v>81.644444444444446</v>
      </c>
      <c r="F62" s="32">
        <v>4.1109131736526949</v>
      </c>
      <c r="G62" s="32">
        <v>3.9239493739793141</v>
      </c>
      <c r="H62" s="32">
        <v>0.25117719107240066</v>
      </c>
      <c r="I62" s="32">
        <v>0.1883546543277082</v>
      </c>
      <c r="J62" s="32">
        <v>335.63322222222223</v>
      </c>
      <c r="K62" s="32">
        <v>320.36866666666668</v>
      </c>
      <c r="L62" s="32">
        <v>20.507222222222225</v>
      </c>
      <c r="M62" s="32">
        <v>15.37811111111111</v>
      </c>
      <c r="N62" s="32">
        <v>0</v>
      </c>
      <c r="O62" s="32">
        <v>5.1291111111111132</v>
      </c>
      <c r="P62" s="32">
        <v>78.963111111111132</v>
      </c>
      <c r="Q62" s="32">
        <v>68.827666666666687</v>
      </c>
      <c r="R62" s="32">
        <v>10.135444444444442</v>
      </c>
      <c r="S62" s="32">
        <v>236.16288888888889</v>
      </c>
      <c r="T62" s="32">
        <v>215.52877777777778</v>
      </c>
      <c r="U62" s="32">
        <v>20.634111111111107</v>
      </c>
      <c r="V62" s="32">
        <v>0</v>
      </c>
      <c r="W62" s="32">
        <v>0</v>
      </c>
      <c r="X62" s="32">
        <v>0</v>
      </c>
      <c r="Y62" s="32">
        <v>0</v>
      </c>
      <c r="Z62" s="32">
        <v>0</v>
      </c>
      <c r="AA62" s="32">
        <v>0</v>
      </c>
      <c r="AB62" s="32">
        <v>0</v>
      </c>
      <c r="AC62" s="32">
        <v>0</v>
      </c>
      <c r="AD62" s="32">
        <v>0</v>
      </c>
      <c r="AE62" s="32">
        <v>0</v>
      </c>
      <c r="AF62" t="s">
        <v>113</v>
      </c>
      <c r="AG62">
        <v>6</v>
      </c>
      <c r="AH62"/>
    </row>
    <row r="63" spans="1:34" x14ac:dyDescent="0.25">
      <c r="A63" t="s">
        <v>607</v>
      </c>
      <c r="B63" t="s">
        <v>280</v>
      </c>
      <c r="C63" t="s">
        <v>474</v>
      </c>
      <c r="D63" t="s">
        <v>588</v>
      </c>
      <c r="E63" s="32">
        <v>50.766666666666666</v>
      </c>
      <c r="F63" s="32">
        <v>3.7199233968045524</v>
      </c>
      <c r="G63" s="32">
        <v>3.3040402713941783</v>
      </c>
      <c r="H63" s="32">
        <v>0.26850295469468155</v>
      </c>
      <c r="I63" s="32">
        <v>7.2398774348872832E-2</v>
      </c>
      <c r="J63" s="32">
        <v>188.84811111111111</v>
      </c>
      <c r="K63" s="32">
        <v>167.73511111111111</v>
      </c>
      <c r="L63" s="32">
        <v>13.631</v>
      </c>
      <c r="M63" s="32">
        <v>3.6754444444444441</v>
      </c>
      <c r="N63" s="32">
        <v>9.9555555555555557</v>
      </c>
      <c r="O63" s="32">
        <v>0</v>
      </c>
      <c r="P63" s="32">
        <v>51.482777777777777</v>
      </c>
      <c r="Q63" s="32">
        <v>40.325333333333333</v>
      </c>
      <c r="R63" s="32">
        <v>11.157444444444442</v>
      </c>
      <c r="S63" s="32">
        <v>123.73433333333334</v>
      </c>
      <c r="T63" s="32">
        <v>123.73433333333334</v>
      </c>
      <c r="U63" s="32">
        <v>0</v>
      </c>
      <c r="V63" s="32">
        <v>0</v>
      </c>
      <c r="W63" s="32">
        <v>0</v>
      </c>
      <c r="X63" s="32">
        <v>0</v>
      </c>
      <c r="Y63" s="32">
        <v>0</v>
      </c>
      <c r="Z63" s="32">
        <v>0</v>
      </c>
      <c r="AA63" s="32">
        <v>0</v>
      </c>
      <c r="AB63" s="32">
        <v>0</v>
      </c>
      <c r="AC63" s="32">
        <v>0</v>
      </c>
      <c r="AD63" s="32">
        <v>0</v>
      </c>
      <c r="AE63" s="32">
        <v>0</v>
      </c>
      <c r="AF63" t="s">
        <v>72</v>
      </c>
      <c r="AG63">
        <v>6</v>
      </c>
      <c r="AH63"/>
    </row>
    <row r="64" spans="1:34" x14ac:dyDescent="0.25">
      <c r="A64" t="s">
        <v>607</v>
      </c>
      <c r="B64" t="s">
        <v>258</v>
      </c>
      <c r="C64" t="s">
        <v>460</v>
      </c>
      <c r="D64" t="s">
        <v>577</v>
      </c>
      <c r="E64" s="32">
        <v>56.011111111111113</v>
      </c>
      <c r="F64" s="32">
        <v>3.3434695496925211</v>
      </c>
      <c r="G64" s="32">
        <v>2.9024419757984523</v>
      </c>
      <c r="H64" s="32">
        <v>0.22308668914897833</v>
      </c>
      <c r="I64" s="32">
        <v>4.4878000396746665E-2</v>
      </c>
      <c r="J64" s="32">
        <v>187.27144444444443</v>
      </c>
      <c r="K64" s="32">
        <v>162.56899999999999</v>
      </c>
      <c r="L64" s="32">
        <v>12.495333333333331</v>
      </c>
      <c r="M64" s="32">
        <v>2.513666666666666</v>
      </c>
      <c r="N64" s="32">
        <v>4.2927777777777765</v>
      </c>
      <c r="O64" s="32">
        <v>5.6888888888888891</v>
      </c>
      <c r="P64" s="32">
        <v>61.643555555555537</v>
      </c>
      <c r="Q64" s="32">
        <v>46.92277777777776</v>
      </c>
      <c r="R64" s="32">
        <v>14.720777777777776</v>
      </c>
      <c r="S64" s="32">
        <v>113.13255555555556</v>
      </c>
      <c r="T64" s="32">
        <v>99.848888888888879</v>
      </c>
      <c r="U64" s="32">
        <v>13.283666666666672</v>
      </c>
      <c r="V64" s="32">
        <v>0</v>
      </c>
      <c r="W64" s="32">
        <v>0.61499999999999999</v>
      </c>
      <c r="X64" s="32">
        <v>0</v>
      </c>
      <c r="Y64" s="32">
        <v>0.61499999999999999</v>
      </c>
      <c r="Z64" s="32">
        <v>0</v>
      </c>
      <c r="AA64" s="32">
        <v>0</v>
      </c>
      <c r="AB64" s="32">
        <v>0</v>
      </c>
      <c r="AC64" s="32">
        <v>0</v>
      </c>
      <c r="AD64" s="32">
        <v>0</v>
      </c>
      <c r="AE64" s="32">
        <v>0</v>
      </c>
      <c r="AF64" t="s">
        <v>50</v>
      </c>
      <c r="AG64">
        <v>6</v>
      </c>
      <c r="AH64"/>
    </row>
    <row r="65" spans="1:34" x14ac:dyDescent="0.25">
      <c r="A65" t="s">
        <v>607</v>
      </c>
      <c r="B65" t="s">
        <v>232</v>
      </c>
      <c r="C65" t="s">
        <v>444</v>
      </c>
      <c r="D65" t="s">
        <v>540</v>
      </c>
      <c r="E65" s="32">
        <v>33.855555555555554</v>
      </c>
      <c r="F65" s="32">
        <v>3.2956186412865112</v>
      </c>
      <c r="G65" s="32">
        <v>2.962504102395799</v>
      </c>
      <c r="H65" s="32">
        <v>0.43665900886117498</v>
      </c>
      <c r="I65" s="32">
        <v>0.10354446997046275</v>
      </c>
      <c r="J65" s="32">
        <v>111.57499999999999</v>
      </c>
      <c r="K65" s="32">
        <v>100.29722222222222</v>
      </c>
      <c r="L65" s="32">
        <v>14.783333333333335</v>
      </c>
      <c r="M65" s="32">
        <v>3.5055555555555555</v>
      </c>
      <c r="N65" s="32">
        <v>11.277777777777779</v>
      </c>
      <c r="O65" s="32">
        <v>0</v>
      </c>
      <c r="P65" s="32">
        <v>29.458333333333332</v>
      </c>
      <c r="Q65" s="32">
        <v>29.458333333333332</v>
      </c>
      <c r="R65" s="32">
        <v>0</v>
      </c>
      <c r="S65" s="32">
        <v>67.333333333333343</v>
      </c>
      <c r="T65" s="32">
        <v>54.825000000000003</v>
      </c>
      <c r="U65" s="32">
        <v>12.508333333333333</v>
      </c>
      <c r="V65" s="32">
        <v>0</v>
      </c>
      <c r="W65" s="32">
        <v>0</v>
      </c>
      <c r="X65" s="32">
        <v>0</v>
      </c>
      <c r="Y65" s="32">
        <v>0</v>
      </c>
      <c r="Z65" s="32">
        <v>0</v>
      </c>
      <c r="AA65" s="32">
        <v>0</v>
      </c>
      <c r="AB65" s="32">
        <v>0</v>
      </c>
      <c r="AC65" s="32">
        <v>0</v>
      </c>
      <c r="AD65" s="32">
        <v>0</v>
      </c>
      <c r="AE65" s="32">
        <v>0</v>
      </c>
      <c r="AF65" t="s">
        <v>24</v>
      </c>
      <c r="AG65">
        <v>6</v>
      </c>
      <c r="AH65"/>
    </row>
    <row r="66" spans="1:34" x14ac:dyDescent="0.25">
      <c r="A66" t="s">
        <v>607</v>
      </c>
      <c r="B66" t="s">
        <v>240</v>
      </c>
      <c r="C66" t="s">
        <v>450</v>
      </c>
      <c r="D66" t="s">
        <v>548</v>
      </c>
      <c r="E66" s="32">
        <v>27.577777777777779</v>
      </c>
      <c r="F66" s="32">
        <v>3.972135374697825</v>
      </c>
      <c r="G66" s="32">
        <v>3.5971273166800972</v>
      </c>
      <c r="H66" s="32">
        <v>1.1011402095084613</v>
      </c>
      <c r="I66" s="32">
        <v>0.72613215149073362</v>
      </c>
      <c r="J66" s="32">
        <v>109.54266666666669</v>
      </c>
      <c r="K66" s="32">
        <v>99.200777777777802</v>
      </c>
      <c r="L66" s="32">
        <v>30.367000000000012</v>
      </c>
      <c r="M66" s="32">
        <v>20.025111111111123</v>
      </c>
      <c r="N66" s="32">
        <v>4.6530000000000005</v>
      </c>
      <c r="O66" s="32">
        <v>5.6888888888888891</v>
      </c>
      <c r="P66" s="32">
        <v>23.260888888888879</v>
      </c>
      <c r="Q66" s="32">
        <v>23.260888888888879</v>
      </c>
      <c r="R66" s="32">
        <v>0</v>
      </c>
      <c r="S66" s="32">
        <v>55.9147777777778</v>
      </c>
      <c r="T66" s="32">
        <v>55.9147777777778</v>
      </c>
      <c r="U66" s="32">
        <v>0</v>
      </c>
      <c r="V66" s="32">
        <v>0</v>
      </c>
      <c r="W66" s="32">
        <v>0</v>
      </c>
      <c r="X66" s="32">
        <v>0</v>
      </c>
      <c r="Y66" s="32">
        <v>0</v>
      </c>
      <c r="Z66" s="32">
        <v>0</v>
      </c>
      <c r="AA66" s="32">
        <v>0</v>
      </c>
      <c r="AB66" s="32">
        <v>0</v>
      </c>
      <c r="AC66" s="32">
        <v>0</v>
      </c>
      <c r="AD66" s="32">
        <v>0</v>
      </c>
      <c r="AE66" s="32">
        <v>0</v>
      </c>
      <c r="AF66" t="s">
        <v>32</v>
      </c>
      <c r="AG66">
        <v>6</v>
      </c>
      <c r="AH66"/>
    </row>
    <row r="67" spans="1:34" x14ac:dyDescent="0.25">
      <c r="A67" t="s">
        <v>607</v>
      </c>
      <c r="B67" t="s">
        <v>274</v>
      </c>
      <c r="C67" t="s">
        <v>470</v>
      </c>
      <c r="D67" t="s">
        <v>577</v>
      </c>
      <c r="E67" s="32">
        <v>34.277777777777779</v>
      </c>
      <c r="F67" s="32">
        <v>3.9711507293354944</v>
      </c>
      <c r="G67" s="32">
        <v>3.6628622366288495</v>
      </c>
      <c r="H67" s="32">
        <v>0.73149756888168549</v>
      </c>
      <c r="I67" s="32">
        <v>0.4232090761750405</v>
      </c>
      <c r="J67" s="32">
        <v>136.12222222222223</v>
      </c>
      <c r="K67" s="32">
        <v>125.55477777777779</v>
      </c>
      <c r="L67" s="32">
        <v>25.074111111111108</v>
      </c>
      <c r="M67" s="32">
        <v>14.506666666666666</v>
      </c>
      <c r="N67" s="32">
        <v>4.878555555555554</v>
      </c>
      <c r="O67" s="32">
        <v>5.6888888888888891</v>
      </c>
      <c r="P67" s="32">
        <v>37.905000000000001</v>
      </c>
      <c r="Q67" s="32">
        <v>37.905000000000001</v>
      </c>
      <c r="R67" s="32">
        <v>0</v>
      </c>
      <c r="S67" s="32">
        <v>73.143111111111125</v>
      </c>
      <c r="T67" s="32">
        <v>73.143111111111125</v>
      </c>
      <c r="U67" s="32">
        <v>0</v>
      </c>
      <c r="V67" s="32">
        <v>0</v>
      </c>
      <c r="W67" s="32">
        <v>4.578555555555555</v>
      </c>
      <c r="X67" s="32">
        <v>0</v>
      </c>
      <c r="Y67" s="32">
        <v>4.578555555555555</v>
      </c>
      <c r="Z67" s="32">
        <v>0</v>
      </c>
      <c r="AA67" s="32">
        <v>0</v>
      </c>
      <c r="AB67" s="32">
        <v>0</v>
      </c>
      <c r="AC67" s="32">
        <v>0</v>
      </c>
      <c r="AD67" s="32">
        <v>0</v>
      </c>
      <c r="AE67" s="32">
        <v>0</v>
      </c>
      <c r="AF67" t="s">
        <v>66</v>
      </c>
      <c r="AG67">
        <v>6</v>
      </c>
      <c r="AH67"/>
    </row>
    <row r="68" spans="1:34" x14ac:dyDescent="0.25">
      <c r="A68" t="s">
        <v>607</v>
      </c>
      <c r="B68" t="s">
        <v>385</v>
      </c>
      <c r="C68" t="s">
        <v>522</v>
      </c>
      <c r="D68" t="s">
        <v>592</v>
      </c>
      <c r="E68" s="32">
        <v>57.944444444444443</v>
      </c>
      <c r="F68" s="32">
        <v>3.6879808245445833</v>
      </c>
      <c r="G68" s="32">
        <v>3.3730508149568559</v>
      </c>
      <c r="H68" s="32">
        <v>0.40347842761265584</v>
      </c>
      <c r="I68" s="32">
        <v>0.19418791946308728</v>
      </c>
      <c r="J68" s="32">
        <v>213.69800000000001</v>
      </c>
      <c r="K68" s="32">
        <v>195.44955555555558</v>
      </c>
      <c r="L68" s="32">
        <v>23.379333333333335</v>
      </c>
      <c r="M68" s="32">
        <v>11.252111111111113</v>
      </c>
      <c r="N68" s="32">
        <v>8.5744444444444454</v>
      </c>
      <c r="O68" s="32">
        <v>3.5527777777777776</v>
      </c>
      <c r="P68" s="32">
        <v>62.245444444444459</v>
      </c>
      <c r="Q68" s="32">
        <v>56.124222222222237</v>
      </c>
      <c r="R68" s="32">
        <v>6.1212222222222232</v>
      </c>
      <c r="S68" s="32">
        <v>128.07322222222223</v>
      </c>
      <c r="T68" s="32">
        <v>98.643666666666675</v>
      </c>
      <c r="U68" s="32">
        <v>29.429555555555549</v>
      </c>
      <c r="V68" s="32">
        <v>0</v>
      </c>
      <c r="W68" s="32">
        <v>0.97033333333333327</v>
      </c>
      <c r="X68" s="32">
        <v>0</v>
      </c>
      <c r="Y68" s="32">
        <v>0.97033333333333327</v>
      </c>
      <c r="Z68" s="32">
        <v>0</v>
      </c>
      <c r="AA68" s="32">
        <v>0</v>
      </c>
      <c r="AB68" s="32">
        <v>0</v>
      </c>
      <c r="AC68" s="32">
        <v>0</v>
      </c>
      <c r="AD68" s="32">
        <v>0</v>
      </c>
      <c r="AE68" s="32">
        <v>0</v>
      </c>
      <c r="AF68" t="s">
        <v>177</v>
      </c>
      <c r="AG68">
        <v>6</v>
      </c>
      <c r="AH68"/>
    </row>
    <row r="69" spans="1:34" x14ac:dyDescent="0.25">
      <c r="A69" t="s">
        <v>607</v>
      </c>
      <c r="B69" t="s">
        <v>342</v>
      </c>
      <c r="C69" t="s">
        <v>506</v>
      </c>
      <c r="D69" t="s">
        <v>566</v>
      </c>
      <c r="E69" s="32">
        <v>67.077777777777783</v>
      </c>
      <c r="F69" s="32">
        <v>4.1261802219645514</v>
      </c>
      <c r="G69" s="32">
        <v>3.9626884214013582</v>
      </c>
      <c r="H69" s="32">
        <v>0.49018552261056808</v>
      </c>
      <c r="I69" s="32">
        <v>0.32669372204737446</v>
      </c>
      <c r="J69" s="32">
        <v>276.77499999999998</v>
      </c>
      <c r="K69" s="32">
        <v>265.80833333333334</v>
      </c>
      <c r="L69" s="32">
        <v>32.880555555555553</v>
      </c>
      <c r="M69" s="32">
        <v>21.913888888888888</v>
      </c>
      <c r="N69" s="32">
        <v>5.2777777777777777</v>
      </c>
      <c r="O69" s="32">
        <v>5.6888888888888891</v>
      </c>
      <c r="P69" s="32">
        <v>66.650000000000006</v>
      </c>
      <c r="Q69" s="32">
        <v>66.650000000000006</v>
      </c>
      <c r="R69" s="32">
        <v>0</v>
      </c>
      <c r="S69" s="32">
        <v>177.24444444444444</v>
      </c>
      <c r="T69" s="32">
        <v>156.80555555555554</v>
      </c>
      <c r="U69" s="32">
        <v>20.43888888888889</v>
      </c>
      <c r="V69" s="32">
        <v>0</v>
      </c>
      <c r="W69" s="32">
        <v>1.7416666666666667</v>
      </c>
      <c r="X69" s="32">
        <v>0</v>
      </c>
      <c r="Y69" s="32">
        <v>1.7416666666666667</v>
      </c>
      <c r="Z69" s="32">
        <v>0</v>
      </c>
      <c r="AA69" s="32">
        <v>0</v>
      </c>
      <c r="AB69" s="32">
        <v>0</v>
      </c>
      <c r="AC69" s="32">
        <v>0</v>
      </c>
      <c r="AD69" s="32">
        <v>0</v>
      </c>
      <c r="AE69" s="32">
        <v>0</v>
      </c>
      <c r="AF69" t="s">
        <v>134</v>
      </c>
      <c r="AG69">
        <v>6</v>
      </c>
      <c r="AH69"/>
    </row>
    <row r="70" spans="1:34" x14ac:dyDescent="0.25">
      <c r="A70" t="s">
        <v>607</v>
      </c>
      <c r="B70" t="s">
        <v>373</v>
      </c>
      <c r="C70" t="s">
        <v>440</v>
      </c>
      <c r="D70" t="s">
        <v>559</v>
      </c>
      <c r="E70" s="32">
        <v>94.644444444444446</v>
      </c>
      <c r="F70" s="32">
        <v>4.2939598497299842</v>
      </c>
      <c r="G70" s="32">
        <v>3.949395397980747</v>
      </c>
      <c r="H70" s="32">
        <v>0.35066917116694063</v>
      </c>
      <c r="I70" s="32">
        <v>6.8267198872974874E-2</v>
      </c>
      <c r="J70" s="32">
        <v>406.3994444444445</v>
      </c>
      <c r="K70" s="32">
        <v>373.78833333333336</v>
      </c>
      <c r="L70" s="32">
        <v>33.18888888888889</v>
      </c>
      <c r="M70" s="32">
        <v>6.4611111111111112</v>
      </c>
      <c r="N70" s="32">
        <v>21.394444444444446</v>
      </c>
      <c r="O70" s="32">
        <v>5.333333333333333</v>
      </c>
      <c r="P70" s="32">
        <v>95.846333333333362</v>
      </c>
      <c r="Q70" s="32">
        <v>89.963000000000022</v>
      </c>
      <c r="R70" s="32">
        <v>5.8833333333333337</v>
      </c>
      <c r="S70" s="32">
        <v>277.36422222222222</v>
      </c>
      <c r="T70" s="32">
        <v>277.36422222222222</v>
      </c>
      <c r="U70" s="32">
        <v>0</v>
      </c>
      <c r="V70" s="32">
        <v>0</v>
      </c>
      <c r="W70" s="32">
        <v>0</v>
      </c>
      <c r="X70" s="32">
        <v>0</v>
      </c>
      <c r="Y70" s="32">
        <v>0</v>
      </c>
      <c r="Z70" s="32">
        <v>0</v>
      </c>
      <c r="AA70" s="32">
        <v>0</v>
      </c>
      <c r="AB70" s="32">
        <v>0</v>
      </c>
      <c r="AC70" s="32">
        <v>0</v>
      </c>
      <c r="AD70" s="32">
        <v>0</v>
      </c>
      <c r="AE70" s="32">
        <v>0</v>
      </c>
      <c r="AF70" t="s">
        <v>165</v>
      </c>
      <c r="AG70">
        <v>6</v>
      </c>
      <c r="AH70"/>
    </row>
    <row r="71" spans="1:34" x14ac:dyDescent="0.25">
      <c r="A71" t="s">
        <v>607</v>
      </c>
      <c r="B71" t="s">
        <v>392</v>
      </c>
      <c r="C71" t="s">
        <v>525</v>
      </c>
      <c r="D71" t="s">
        <v>531</v>
      </c>
      <c r="E71" s="32">
        <v>89.544444444444451</v>
      </c>
      <c r="F71" s="32">
        <v>3.8212557389254247</v>
      </c>
      <c r="G71" s="32">
        <v>3.7557389254249904</v>
      </c>
      <c r="H71" s="32">
        <v>0.32792530090581956</v>
      </c>
      <c r="I71" s="32">
        <v>0.2624084874053853</v>
      </c>
      <c r="J71" s="32">
        <v>342.17222222222222</v>
      </c>
      <c r="K71" s="32">
        <v>336.30555555555554</v>
      </c>
      <c r="L71" s="32">
        <v>29.363888888888891</v>
      </c>
      <c r="M71" s="32">
        <v>23.497222222222224</v>
      </c>
      <c r="N71" s="32">
        <v>0</v>
      </c>
      <c r="O71" s="32">
        <v>5.8666666666666663</v>
      </c>
      <c r="P71" s="32">
        <v>72.433333333333337</v>
      </c>
      <c r="Q71" s="32">
        <v>72.433333333333337</v>
      </c>
      <c r="R71" s="32">
        <v>0</v>
      </c>
      <c r="S71" s="32">
        <v>240.375</v>
      </c>
      <c r="T71" s="32">
        <v>240.375</v>
      </c>
      <c r="U71" s="32">
        <v>0</v>
      </c>
      <c r="V71" s="32">
        <v>0</v>
      </c>
      <c r="W71" s="32">
        <v>0</v>
      </c>
      <c r="X71" s="32">
        <v>0</v>
      </c>
      <c r="Y71" s="32">
        <v>0</v>
      </c>
      <c r="Z71" s="32">
        <v>0</v>
      </c>
      <c r="AA71" s="32">
        <v>0</v>
      </c>
      <c r="AB71" s="32">
        <v>0</v>
      </c>
      <c r="AC71" s="32">
        <v>0</v>
      </c>
      <c r="AD71" s="32">
        <v>0</v>
      </c>
      <c r="AE71" s="32">
        <v>0</v>
      </c>
      <c r="AF71" t="s">
        <v>184</v>
      </c>
      <c r="AG71">
        <v>6</v>
      </c>
      <c r="AH71"/>
    </row>
    <row r="72" spans="1:34" x14ac:dyDescent="0.25">
      <c r="A72" t="s">
        <v>607</v>
      </c>
      <c r="B72" t="s">
        <v>397</v>
      </c>
      <c r="C72" t="s">
        <v>458</v>
      </c>
      <c r="D72" t="s">
        <v>575</v>
      </c>
      <c r="E72" s="32">
        <v>69.611111111111114</v>
      </c>
      <c r="F72" s="32">
        <v>4.0492817238627294</v>
      </c>
      <c r="G72" s="32">
        <v>3.9371508379888267</v>
      </c>
      <c r="H72" s="32">
        <v>0.39193934557063048</v>
      </c>
      <c r="I72" s="32">
        <v>0.31021548284118117</v>
      </c>
      <c r="J72" s="32">
        <v>281.875</v>
      </c>
      <c r="K72" s="32">
        <v>274.06944444444446</v>
      </c>
      <c r="L72" s="32">
        <v>27.283333333333335</v>
      </c>
      <c r="M72" s="32">
        <v>21.594444444444445</v>
      </c>
      <c r="N72" s="32">
        <v>0</v>
      </c>
      <c r="O72" s="32">
        <v>5.6888888888888891</v>
      </c>
      <c r="P72" s="32">
        <v>88.377777777777766</v>
      </c>
      <c r="Q72" s="32">
        <v>86.261111111111106</v>
      </c>
      <c r="R72" s="32">
        <v>2.1166666666666667</v>
      </c>
      <c r="S72" s="32">
        <v>166.2138888888889</v>
      </c>
      <c r="T72" s="32">
        <v>151.88611111111112</v>
      </c>
      <c r="U72" s="32">
        <v>14.327777777777778</v>
      </c>
      <c r="V72" s="32">
        <v>0</v>
      </c>
      <c r="W72" s="32">
        <v>0</v>
      </c>
      <c r="X72" s="32">
        <v>0</v>
      </c>
      <c r="Y72" s="32">
        <v>0</v>
      </c>
      <c r="Z72" s="32">
        <v>0</v>
      </c>
      <c r="AA72" s="32">
        <v>0</v>
      </c>
      <c r="AB72" s="32">
        <v>0</v>
      </c>
      <c r="AC72" s="32">
        <v>0</v>
      </c>
      <c r="AD72" s="32">
        <v>0</v>
      </c>
      <c r="AE72" s="32">
        <v>0</v>
      </c>
      <c r="AF72" t="s">
        <v>189</v>
      </c>
      <c r="AG72">
        <v>6</v>
      </c>
      <c r="AH72"/>
    </row>
    <row r="73" spans="1:34" x14ac:dyDescent="0.25">
      <c r="A73" t="s">
        <v>607</v>
      </c>
      <c r="B73" t="s">
        <v>386</v>
      </c>
      <c r="C73" t="s">
        <v>523</v>
      </c>
      <c r="D73" t="s">
        <v>592</v>
      </c>
      <c r="E73" s="32">
        <v>53.244444444444447</v>
      </c>
      <c r="F73" s="32">
        <v>3.6650125208681121</v>
      </c>
      <c r="G73" s="32">
        <v>3.4130738731218684</v>
      </c>
      <c r="H73" s="32">
        <v>0.42353505843071776</v>
      </c>
      <c r="I73" s="32">
        <v>0.17159641068447409</v>
      </c>
      <c r="J73" s="32">
        <v>195.1415555555555</v>
      </c>
      <c r="K73" s="32">
        <v>181.72722222222217</v>
      </c>
      <c r="L73" s="32">
        <v>22.550888888888885</v>
      </c>
      <c r="M73" s="32">
        <v>9.1365555555555549</v>
      </c>
      <c r="N73" s="32">
        <v>11.877333333333331</v>
      </c>
      <c r="O73" s="32">
        <v>1.5370000000000001</v>
      </c>
      <c r="P73" s="32">
        <v>53.211333333333286</v>
      </c>
      <c r="Q73" s="32">
        <v>53.211333333333286</v>
      </c>
      <c r="R73" s="32">
        <v>0</v>
      </c>
      <c r="S73" s="32">
        <v>119.37933333333331</v>
      </c>
      <c r="T73" s="32">
        <v>111.78711111111109</v>
      </c>
      <c r="U73" s="32">
        <v>7.5922222222222233</v>
      </c>
      <c r="V73" s="32">
        <v>0</v>
      </c>
      <c r="W73" s="32">
        <v>2.6434444444444445</v>
      </c>
      <c r="X73" s="32">
        <v>0</v>
      </c>
      <c r="Y73" s="32">
        <v>1.9953333333333334</v>
      </c>
      <c r="Z73" s="32">
        <v>0.64811111111111108</v>
      </c>
      <c r="AA73" s="32">
        <v>0</v>
      </c>
      <c r="AB73" s="32">
        <v>0</v>
      </c>
      <c r="AC73" s="32">
        <v>0</v>
      </c>
      <c r="AD73" s="32">
        <v>0</v>
      </c>
      <c r="AE73" s="32">
        <v>0</v>
      </c>
      <c r="AF73" t="s">
        <v>178</v>
      </c>
      <c r="AG73">
        <v>6</v>
      </c>
      <c r="AH73"/>
    </row>
    <row r="74" spans="1:34" x14ac:dyDescent="0.25">
      <c r="A74" t="s">
        <v>607</v>
      </c>
      <c r="B74" t="s">
        <v>246</v>
      </c>
      <c r="C74" t="s">
        <v>454</v>
      </c>
      <c r="D74" t="s">
        <v>571</v>
      </c>
      <c r="E74" s="32">
        <v>68.62222222222222</v>
      </c>
      <c r="F74" s="32">
        <v>3.4852623056994818</v>
      </c>
      <c r="G74" s="32">
        <v>3.1283921632124354</v>
      </c>
      <c r="H74" s="32">
        <v>0.46958711139896381</v>
      </c>
      <c r="I74" s="32">
        <v>0.2764604922279793</v>
      </c>
      <c r="J74" s="32">
        <v>239.16644444444444</v>
      </c>
      <c r="K74" s="32">
        <v>214.67722222222221</v>
      </c>
      <c r="L74" s="32">
        <v>32.224111111111114</v>
      </c>
      <c r="M74" s="32">
        <v>18.971333333333334</v>
      </c>
      <c r="N74" s="32">
        <v>7.708333333333333</v>
      </c>
      <c r="O74" s="32">
        <v>5.5444444444444443</v>
      </c>
      <c r="P74" s="32">
        <v>59.481000000000002</v>
      </c>
      <c r="Q74" s="32">
        <v>48.244555555555557</v>
      </c>
      <c r="R74" s="32">
        <v>11.236444444444444</v>
      </c>
      <c r="S74" s="32">
        <v>147.46133333333333</v>
      </c>
      <c r="T74" s="32">
        <v>147.46133333333333</v>
      </c>
      <c r="U74" s="32">
        <v>0</v>
      </c>
      <c r="V74" s="32">
        <v>0</v>
      </c>
      <c r="W74" s="32">
        <v>2.3033333333333332</v>
      </c>
      <c r="X74" s="32">
        <v>0</v>
      </c>
      <c r="Y74" s="32">
        <v>1.211111111111111</v>
      </c>
      <c r="Z74" s="32">
        <v>0</v>
      </c>
      <c r="AA74" s="32">
        <v>0.27</v>
      </c>
      <c r="AB74" s="32">
        <v>0</v>
      </c>
      <c r="AC74" s="32">
        <v>0.82222222222222219</v>
      </c>
      <c r="AD74" s="32">
        <v>0</v>
      </c>
      <c r="AE74" s="32">
        <v>0</v>
      </c>
      <c r="AF74" t="s">
        <v>38</v>
      </c>
      <c r="AG74">
        <v>6</v>
      </c>
      <c r="AH74"/>
    </row>
    <row r="75" spans="1:34" x14ac:dyDescent="0.25">
      <c r="A75" t="s">
        <v>607</v>
      </c>
      <c r="B75" t="s">
        <v>308</v>
      </c>
      <c r="C75" t="s">
        <v>491</v>
      </c>
      <c r="D75" t="s">
        <v>596</v>
      </c>
      <c r="E75" s="32">
        <v>85.2</v>
      </c>
      <c r="F75" s="32">
        <v>3.8254107981220655</v>
      </c>
      <c r="G75" s="32">
        <v>3.3870957224830467</v>
      </c>
      <c r="H75" s="32">
        <v>0.43303338549817422</v>
      </c>
      <c r="I75" s="32">
        <v>0.14214919144496607</v>
      </c>
      <c r="J75" s="32">
        <v>325.92500000000001</v>
      </c>
      <c r="K75" s="32">
        <v>288.58055555555558</v>
      </c>
      <c r="L75" s="32">
        <v>36.894444444444446</v>
      </c>
      <c r="M75" s="32">
        <v>12.111111111111111</v>
      </c>
      <c r="N75" s="32">
        <v>19.627777777777776</v>
      </c>
      <c r="O75" s="32">
        <v>5.1555555555555559</v>
      </c>
      <c r="P75" s="32">
        <v>89.777777777777786</v>
      </c>
      <c r="Q75" s="32">
        <v>77.216666666666669</v>
      </c>
      <c r="R75" s="32">
        <v>12.561111111111112</v>
      </c>
      <c r="S75" s="32">
        <v>199.25277777777777</v>
      </c>
      <c r="T75" s="32">
        <v>192.08611111111111</v>
      </c>
      <c r="U75" s="32">
        <v>7.166666666666667</v>
      </c>
      <c r="V75" s="32">
        <v>0</v>
      </c>
      <c r="W75" s="32">
        <v>5.6888888888888891</v>
      </c>
      <c r="X75" s="32">
        <v>0</v>
      </c>
      <c r="Y75" s="32">
        <v>5.6888888888888891</v>
      </c>
      <c r="Z75" s="32">
        <v>0</v>
      </c>
      <c r="AA75" s="32">
        <v>0</v>
      </c>
      <c r="AB75" s="32">
        <v>0</v>
      </c>
      <c r="AC75" s="32">
        <v>0</v>
      </c>
      <c r="AD75" s="32">
        <v>0</v>
      </c>
      <c r="AE75" s="32">
        <v>0</v>
      </c>
      <c r="AF75" t="s">
        <v>100</v>
      </c>
      <c r="AG75">
        <v>6</v>
      </c>
      <c r="AH75"/>
    </row>
    <row r="76" spans="1:34" x14ac:dyDescent="0.25">
      <c r="A76" t="s">
        <v>607</v>
      </c>
      <c r="B76" t="s">
        <v>298</v>
      </c>
      <c r="C76" t="s">
        <v>447</v>
      </c>
      <c r="D76" t="s">
        <v>566</v>
      </c>
      <c r="E76" s="32">
        <v>125.27777777777777</v>
      </c>
      <c r="F76" s="32">
        <v>3.4683813747228389</v>
      </c>
      <c r="G76" s="32">
        <v>3.0564115299334818</v>
      </c>
      <c r="H76" s="32">
        <v>0.29979600886917956</v>
      </c>
      <c r="I76" s="32">
        <v>9.1966297117516596E-2</v>
      </c>
      <c r="J76" s="32">
        <v>434.51111111111118</v>
      </c>
      <c r="K76" s="32">
        <v>382.90044444444447</v>
      </c>
      <c r="L76" s="32">
        <v>37.557777777777773</v>
      </c>
      <c r="M76" s="32">
        <v>11.521333333333329</v>
      </c>
      <c r="N76" s="32">
        <v>20.347555555555552</v>
      </c>
      <c r="O76" s="32">
        <v>5.6888888888888891</v>
      </c>
      <c r="P76" s="32">
        <v>123.73744444444442</v>
      </c>
      <c r="Q76" s="32">
        <v>98.163222222222203</v>
      </c>
      <c r="R76" s="32">
        <v>25.574222222222222</v>
      </c>
      <c r="S76" s="32">
        <v>273.21588888888897</v>
      </c>
      <c r="T76" s="32">
        <v>245.41866666666672</v>
      </c>
      <c r="U76" s="32">
        <v>27.797222222222221</v>
      </c>
      <c r="V76" s="32">
        <v>0</v>
      </c>
      <c r="W76" s="32">
        <v>1.1707777777777779</v>
      </c>
      <c r="X76" s="32">
        <v>0</v>
      </c>
      <c r="Y76" s="32">
        <v>1.1707777777777779</v>
      </c>
      <c r="Z76" s="32">
        <v>0</v>
      </c>
      <c r="AA76" s="32">
        <v>0</v>
      </c>
      <c r="AB76" s="32">
        <v>0</v>
      </c>
      <c r="AC76" s="32">
        <v>0</v>
      </c>
      <c r="AD76" s="32">
        <v>0</v>
      </c>
      <c r="AE76" s="32">
        <v>0</v>
      </c>
      <c r="AF76" t="s">
        <v>90</v>
      </c>
      <c r="AG76">
        <v>6</v>
      </c>
      <c r="AH76"/>
    </row>
    <row r="77" spans="1:34" x14ac:dyDescent="0.25">
      <c r="A77" t="s">
        <v>607</v>
      </c>
      <c r="B77" t="s">
        <v>329</v>
      </c>
      <c r="C77" t="s">
        <v>498</v>
      </c>
      <c r="D77" t="s">
        <v>592</v>
      </c>
      <c r="E77" s="32">
        <v>57.1</v>
      </c>
      <c r="F77" s="32">
        <v>3.6931873905429078</v>
      </c>
      <c r="G77" s="32">
        <v>3.3162774858921975</v>
      </c>
      <c r="H77" s="32">
        <v>0.28144775248102744</v>
      </c>
      <c r="I77" s="32">
        <v>9.5839657520918456E-2</v>
      </c>
      <c r="J77" s="32">
        <v>210.88100000000003</v>
      </c>
      <c r="K77" s="32">
        <v>189.35944444444448</v>
      </c>
      <c r="L77" s="32">
        <v>16.070666666666668</v>
      </c>
      <c r="M77" s="32">
        <v>5.4724444444444442</v>
      </c>
      <c r="N77" s="32">
        <v>4.6871111111111112</v>
      </c>
      <c r="O77" s="32">
        <v>5.9111111111111114</v>
      </c>
      <c r="P77" s="32">
        <v>59.185777777777773</v>
      </c>
      <c r="Q77" s="32">
        <v>48.262444444444434</v>
      </c>
      <c r="R77" s="32">
        <v>10.923333333333336</v>
      </c>
      <c r="S77" s="32">
        <v>135.62455555555559</v>
      </c>
      <c r="T77" s="32">
        <v>128.55211111111115</v>
      </c>
      <c r="U77" s="32">
        <v>7.0724444444444403</v>
      </c>
      <c r="V77" s="32">
        <v>0</v>
      </c>
      <c r="W77" s="32">
        <v>1.0444444444444445</v>
      </c>
      <c r="X77" s="32">
        <v>0</v>
      </c>
      <c r="Y77" s="32">
        <v>1.0444444444444445</v>
      </c>
      <c r="Z77" s="32">
        <v>0</v>
      </c>
      <c r="AA77" s="32">
        <v>0</v>
      </c>
      <c r="AB77" s="32">
        <v>0</v>
      </c>
      <c r="AC77" s="32">
        <v>0</v>
      </c>
      <c r="AD77" s="32">
        <v>0</v>
      </c>
      <c r="AE77" s="32">
        <v>0</v>
      </c>
      <c r="AF77" t="s">
        <v>121</v>
      </c>
      <c r="AG77">
        <v>6</v>
      </c>
      <c r="AH77"/>
    </row>
    <row r="78" spans="1:34" x14ac:dyDescent="0.25">
      <c r="A78" t="s">
        <v>607</v>
      </c>
      <c r="B78" t="s">
        <v>399</v>
      </c>
      <c r="C78" t="s">
        <v>472</v>
      </c>
      <c r="D78" t="s">
        <v>573</v>
      </c>
      <c r="E78" s="32">
        <v>102.95555555555555</v>
      </c>
      <c r="F78" s="32">
        <v>3.8146988992013813</v>
      </c>
      <c r="G78" s="32">
        <v>3.4160371249730197</v>
      </c>
      <c r="H78" s="32">
        <v>0.31461795812648391</v>
      </c>
      <c r="I78" s="32">
        <v>0.17860997194042738</v>
      </c>
      <c r="J78" s="32">
        <v>392.74444444444441</v>
      </c>
      <c r="K78" s="32">
        <v>351.7</v>
      </c>
      <c r="L78" s="32">
        <v>32.391666666666666</v>
      </c>
      <c r="M78" s="32">
        <v>18.388888888888889</v>
      </c>
      <c r="N78" s="32">
        <v>7.8166666666666664</v>
      </c>
      <c r="O78" s="32">
        <v>6.1861111111111109</v>
      </c>
      <c r="P78" s="32">
        <v>130.41388888888889</v>
      </c>
      <c r="Q78" s="32">
        <v>103.37222222222222</v>
      </c>
      <c r="R78" s="32">
        <v>27.041666666666668</v>
      </c>
      <c r="S78" s="32">
        <v>229.93888888888887</v>
      </c>
      <c r="T78" s="32">
        <v>201.0361111111111</v>
      </c>
      <c r="U78" s="32">
        <v>28.902777777777779</v>
      </c>
      <c r="V78" s="32">
        <v>0</v>
      </c>
      <c r="W78" s="32">
        <v>1.8888888888888888</v>
      </c>
      <c r="X78" s="32">
        <v>0</v>
      </c>
      <c r="Y78" s="32">
        <v>1.8888888888888888</v>
      </c>
      <c r="Z78" s="32">
        <v>0</v>
      </c>
      <c r="AA78" s="32">
        <v>0</v>
      </c>
      <c r="AB78" s="32">
        <v>0</v>
      </c>
      <c r="AC78" s="32">
        <v>0</v>
      </c>
      <c r="AD78" s="32">
        <v>0</v>
      </c>
      <c r="AE78" s="32">
        <v>0</v>
      </c>
      <c r="AF78" t="s">
        <v>191</v>
      </c>
      <c r="AG78">
        <v>6</v>
      </c>
      <c r="AH78"/>
    </row>
    <row r="79" spans="1:34" x14ac:dyDescent="0.25">
      <c r="A79" t="s">
        <v>607</v>
      </c>
      <c r="B79" t="s">
        <v>320</v>
      </c>
      <c r="C79" t="s">
        <v>495</v>
      </c>
      <c r="D79" t="s">
        <v>598</v>
      </c>
      <c r="E79" s="32">
        <v>46.9</v>
      </c>
      <c r="F79" s="32">
        <v>3.8188651978204216</v>
      </c>
      <c r="G79" s="32">
        <v>3.4500165837479266</v>
      </c>
      <c r="H79" s="32">
        <v>0.34596304193319122</v>
      </c>
      <c r="I79" s="32">
        <v>8.2563373608149734E-2</v>
      </c>
      <c r="J79" s="32">
        <v>179.10477777777777</v>
      </c>
      <c r="K79" s="32">
        <v>161.80577777777776</v>
      </c>
      <c r="L79" s="32">
        <v>16.225666666666669</v>
      </c>
      <c r="M79" s="32">
        <v>3.8722222222222222</v>
      </c>
      <c r="N79" s="32">
        <v>7.4201111111111109</v>
      </c>
      <c r="O79" s="32">
        <v>4.9333333333333336</v>
      </c>
      <c r="P79" s="32">
        <v>57.753777777777785</v>
      </c>
      <c r="Q79" s="32">
        <v>52.808222222222227</v>
      </c>
      <c r="R79" s="32">
        <v>4.945555555555555</v>
      </c>
      <c r="S79" s="32">
        <v>105.12533333333332</v>
      </c>
      <c r="T79" s="32">
        <v>98.755888888888876</v>
      </c>
      <c r="U79" s="32">
        <v>6.3694444444444445</v>
      </c>
      <c r="V79" s="32">
        <v>0</v>
      </c>
      <c r="W79" s="32">
        <v>0.71666666666666667</v>
      </c>
      <c r="X79" s="32">
        <v>0</v>
      </c>
      <c r="Y79" s="32">
        <v>0.71666666666666667</v>
      </c>
      <c r="Z79" s="32">
        <v>0</v>
      </c>
      <c r="AA79" s="32">
        <v>0</v>
      </c>
      <c r="AB79" s="32">
        <v>0</v>
      </c>
      <c r="AC79" s="32">
        <v>0</v>
      </c>
      <c r="AD79" s="32">
        <v>0</v>
      </c>
      <c r="AE79" s="32">
        <v>0</v>
      </c>
      <c r="AF79" t="s">
        <v>112</v>
      </c>
      <c r="AG79">
        <v>6</v>
      </c>
      <c r="AH79"/>
    </row>
    <row r="80" spans="1:34" x14ac:dyDescent="0.25">
      <c r="A80" t="s">
        <v>607</v>
      </c>
      <c r="B80" t="s">
        <v>355</v>
      </c>
      <c r="C80" t="s">
        <v>430</v>
      </c>
      <c r="D80" t="s">
        <v>547</v>
      </c>
      <c r="E80" s="32">
        <v>54.81111111111111</v>
      </c>
      <c r="F80" s="32">
        <v>3.1434218528278941</v>
      </c>
      <c r="G80" s="32">
        <v>2.6827995134806404</v>
      </c>
      <c r="H80" s="32">
        <v>0.27807622136630855</v>
      </c>
      <c r="I80" s="32">
        <v>0.10140887897830936</v>
      </c>
      <c r="J80" s="32">
        <v>172.29444444444445</v>
      </c>
      <c r="K80" s="32">
        <v>147.04722222222222</v>
      </c>
      <c r="L80" s="32">
        <v>15.241666666666667</v>
      </c>
      <c r="M80" s="32">
        <v>5.5583333333333336</v>
      </c>
      <c r="N80" s="32">
        <v>3.9944444444444445</v>
      </c>
      <c r="O80" s="32">
        <v>5.6888888888888891</v>
      </c>
      <c r="P80" s="32">
        <v>71.083333333333329</v>
      </c>
      <c r="Q80" s="32">
        <v>55.519444444444446</v>
      </c>
      <c r="R80" s="32">
        <v>15.563888888888888</v>
      </c>
      <c r="S80" s="32">
        <v>85.969444444444449</v>
      </c>
      <c r="T80" s="32">
        <v>79.661111111111111</v>
      </c>
      <c r="U80" s="32">
        <v>6.3083333333333336</v>
      </c>
      <c r="V80" s="32">
        <v>0</v>
      </c>
      <c r="W80" s="32">
        <v>0</v>
      </c>
      <c r="X80" s="32">
        <v>0</v>
      </c>
      <c r="Y80" s="32">
        <v>0</v>
      </c>
      <c r="Z80" s="32">
        <v>0</v>
      </c>
      <c r="AA80" s="32">
        <v>0</v>
      </c>
      <c r="AB80" s="32">
        <v>0</v>
      </c>
      <c r="AC80" s="32">
        <v>0</v>
      </c>
      <c r="AD80" s="32">
        <v>0</v>
      </c>
      <c r="AE80" s="32">
        <v>0</v>
      </c>
      <c r="AF80" t="s">
        <v>147</v>
      </c>
      <c r="AG80">
        <v>6</v>
      </c>
      <c r="AH80"/>
    </row>
    <row r="81" spans="1:34" x14ac:dyDescent="0.25">
      <c r="A81" t="s">
        <v>607</v>
      </c>
      <c r="B81" t="s">
        <v>387</v>
      </c>
      <c r="C81" t="s">
        <v>451</v>
      </c>
      <c r="D81" t="s">
        <v>568</v>
      </c>
      <c r="E81" s="32">
        <v>92.25555555555556</v>
      </c>
      <c r="F81" s="32">
        <v>5.0889654341804178</v>
      </c>
      <c r="G81" s="32">
        <v>4.8603938335541379</v>
      </c>
      <c r="H81" s="32">
        <v>0.79291099602553305</v>
      </c>
      <c r="I81" s="32">
        <v>0.56433939539925337</v>
      </c>
      <c r="J81" s="32">
        <v>469.48533333333347</v>
      </c>
      <c r="K81" s="32">
        <v>448.39833333333343</v>
      </c>
      <c r="L81" s="32">
        <v>73.15044444444446</v>
      </c>
      <c r="M81" s="32">
        <v>52.063444444444457</v>
      </c>
      <c r="N81" s="32">
        <v>15.929222222222224</v>
      </c>
      <c r="O81" s="32">
        <v>5.1577777777777776</v>
      </c>
      <c r="P81" s="32">
        <v>90.053666666666672</v>
      </c>
      <c r="Q81" s="32">
        <v>90.053666666666672</v>
      </c>
      <c r="R81" s="32">
        <v>0</v>
      </c>
      <c r="S81" s="32">
        <v>306.28122222222231</v>
      </c>
      <c r="T81" s="32">
        <v>294.99944444444452</v>
      </c>
      <c r="U81" s="32">
        <v>0</v>
      </c>
      <c r="V81" s="32">
        <v>11.281777777777773</v>
      </c>
      <c r="W81" s="32">
        <v>0.41355555555555557</v>
      </c>
      <c r="X81" s="32">
        <v>0</v>
      </c>
      <c r="Y81" s="32">
        <v>0</v>
      </c>
      <c r="Z81" s="32">
        <v>0</v>
      </c>
      <c r="AA81" s="32">
        <v>0.41355555555555557</v>
      </c>
      <c r="AB81" s="32">
        <v>0</v>
      </c>
      <c r="AC81" s="32">
        <v>0</v>
      </c>
      <c r="AD81" s="32">
        <v>0</v>
      </c>
      <c r="AE81" s="32">
        <v>0</v>
      </c>
      <c r="AF81" t="s">
        <v>179</v>
      </c>
      <c r="AG81">
        <v>6</v>
      </c>
      <c r="AH81"/>
    </row>
    <row r="82" spans="1:34" x14ac:dyDescent="0.25">
      <c r="A82" t="s">
        <v>607</v>
      </c>
      <c r="B82" t="s">
        <v>412</v>
      </c>
      <c r="C82" t="s">
        <v>470</v>
      </c>
      <c r="D82" t="s">
        <v>577</v>
      </c>
      <c r="E82" s="32">
        <v>53.455555555555556</v>
      </c>
      <c r="F82" s="32">
        <v>3.6974475161089173</v>
      </c>
      <c r="G82" s="32">
        <v>3.1611057992101439</v>
      </c>
      <c r="H82" s="32">
        <v>0.72792350862606514</v>
      </c>
      <c r="I82" s="32">
        <v>0.26061525670338809</v>
      </c>
      <c r="J82" s="32">
        <v>197.64911111111113</v>
      </c>
      <c r="K82" s="32">
        <v>168.9786666666667</v>
      </c>
      <c r="L82" s="32">
        <v>38.911555555555552</v>
      </c>
      <c r="M82" s="32">
        <v>13.931333333333335</v>
      </c>
      <c r="N82" s="32">
        <v>19.10466666666666</v>
      </c>
      <c r="O82" s="32">
        <v>5.8755555555555548</v>
      </c>
      <c r="P82" s="32">
        <v>36.572888888888905</v>
      </c>
      <c r="Q82" s="32">
        <v>32.88266666666668</v>
      </c>
      <c r="R82" s="32">
        <v>3.6902222222222227</v>
      </c>
      <c r="S82" s="32">
        <v>122.16466666666668</v>
      </c>
      <c r="T82" s="32">
        <v>101.41055555555556</v>
      </c>
      <c r="U82" s="32">
        <v>18.205444444444446</v>
      </c>
      <c r="V82" s="32">
        <v>2.5486666666666666</v>
      </c>
      <c r="W82" s="32">
        <v>13.226555555555557</v>
      </c>
      <c r="X82" s="32">
        <v>0</v>
      </c>
      <c r="Y82" s="32">
        <v>3.4972222222222222</v>
      </c>
      <c r="Z82" s="32">
        <v>0</v>
      </c>
      <c r="AA82" s="32">
        <v>4.6636666666666668</v>
      </c>
      <c r="AB82" s="32">
        <v>0</v>
      </c>
      <c r="AC82" s="32">
        <v>5.065666666666667</v>
      </c>
      <c r="AD82" s="32">
        <v>0</v>
      </c>
      <c r="AE82" s="32">
        <v>0</v>
      </c>
      <c r="AF82" t="s">
        <v>204</v>
      </c>
      <c r="AG82">
        <v>6</v>
      </c>
      <c r="AH82"/>
    </row>
    <row r="83" spans="1:34" x14ac:dyDescent="0.25">
      <c r="A83" t="s">
        <v>607</v>
      </c>
      <c r="B83" t="s">
        <v>255</v>
      </c>
      <c r="C83" t="s">
        <v>446</v>
      </c>
      <c r="D83" t="s">
        <v>565</v>
      </c>
      <c r="E83" s="32">
        <v>55.322222222222223</v>
      </c>
      <c r="F83" s="32">
        <v>3.8576983329985941</v>
      </c>
      <c r="G83" s="32">
        <v>3.3941514360313314</v>
      </c>
      <c r="H83" s="32">
        <v>0.57054629443663385</v>
      </c>
      <c r="I83" s="32">
        <v>0.2739003816027315</v>
      </c>
      <c r="J83" s="32">
        <v>213.41644444444444</v>
      </c>
      <c r="K83" s="32">
        <v>187.77199999999999</v>
      </c>
      <c r="L83" s="32">
        <v>31.56388888888889</v>
      </c>
      <c r="M83" s="32">
        <v>15.152777777777779</v>
      </c>
      <c r="N83" s="32">
        <v>11.241666666666667</v>
      </c>
      <c r="O83" s="32">
        <v>5.1694444444444434</v>
      </c>
      <c r="P83" s="32">
        <v>63.13055555555556</v>
      </c>
      <c r="Q83" s="32">
        <v>53.897222222222226</v>
      </c>
      <c r="R83" s="32">
        <v>9.2333333333333325</v>
      </c>
      <c r="S83" s="32">
        <v>118.72199999999999</v>
      </c>
      <c r="T83" s="32">
        <v>118.72199999999999</v>
      </c>
      <c r="U83" s="32">
        <v>0</v>
      </c>
      <c r="V83" s="32">
        <v>0</v>
      </c>
      <c r="W83" s="32">
        <v>0</v>
      </c>
      <c r="X83" s="32">
        <v>0</v>
      </c>
      <c r="Y83" s="32">
        <v>0</v>
      </c>
      <c r="Z83" s="32">
        <v>0</v>
      </c>
      <c r="AA83" s="32">
        <v>0</v>
      </c>
      <c r="AB83" s="32">
        <v>0</v>
      </c>
      <c r="AC83" s="32">
        <v>0</v>
      </c>
      <c r="AD83" s="32">
        <v>0</v>
      </c>
      <c r="AE83" s="32">
        <v>0</v>
      </c>
      <c r="AF83" t="s">
        <v>47</v>
      </c>
      <c r="AG83">
        <v>6</v>
      </c>
      <c r="AH83"/>
    </row>
    <row r="84" spans="1:34" x14ac:dyDescent="0.25">
      <c r="A84" t="s">
        <v>607</v>
      </c>
      <c r="B84" t="s">
        <v>221</v>
      </c>
      <c r="C84" t="s">
        <v>435</v>
      </c>
      <c r="D84" t="s">
        <v>556</v>
      </c>
      <c r="E84" s="32">
        <v>40.033333333333331</v>
      </c>
      <c r="F84" s="32">
        <v>3.4270191507077441</v>
      </c>
      <c r="G84" s="32">
        <v>3.1440410768803777</v>
      </c>
      <c r="H84" s="32">
        <v>0.366427976686095</v>
      </c>
      <c r="I84" s="32">
        <v>0.21291423813488766</v>
      </c>
      <c r="J84" s="32">
        <v>137.19500000000002</v>
      </c>
      <c r="K84" s="32">
        <v>125.86644444444444</v>
      </c>
      <c r="L84" s="32">
        <v>14.669333333333336</v>
      </c>
      <c r="M84" s="32">
        <v>8.5236666666666689</v>
      </c>
      <c r="N84" s="32">
        <v>0.5484444444444444</v>
      </c>
      <c r="O84" s="32">
        <v>5.5972222222222232</v>
      </c>
      <c r="P84" s="32">
        <v>34.533555555555552</v>
      </c>
      <c r="Q84" s="32">
        <v>29.350666666666665</v>
      </c>
      <c r="R84" s="32">
        <v>5.1828888888888889</v>
      </c>
      <c r="S84" s="32">
        <v>87.992111111111114</v>
      </c>
      <c r="T84" s="32">
        <v>84.387888888888895</v>
      </c>
      <c r="U84" s="32">
        <v>0</v>
      </c>
      <c r="V84" s="32">
        <v>3.6042222222222229</v>
      </c>
      <c r="W84" s="32">
        <v>0</v>
      </c>
      <c r="X84" s="32">
        <v>0</v>
      </c>
      <c r="Y84" s="32">
        <v>0</v>
      </c>
      <c r="Z84" s="32">
        <v>0</v>
      </c>
      <c r="AA84" s="32">
        <v>0</v>
      </c>
      <c r="AB84" s="32">
        <v>0</v>
      </c>
      <c r="AC84" s="32">
        <v>0</v>
      </c>
      <c r="AD84" s="32">
        <v>0</v>
      </c>
      <c r="AE84" s="32">
        <v>0</v>
      </c>
      <c r="AF84" t="s">
        <v>13</v>
      </c>
      <c r="AG84">
        <v>6</v>
      </c>
      <c r="AH84"/>
    </row>
    <row r="85" spans="1:34" x14ac:dyDescent="0.25">
      <c r="A85" t="s">
        <v>607</v>
      </c>
      <c r="B85" t="s">
        <v>293</v>
      </c>
      <c r="C85" t="s">
        <v>423</v>
      </c>
      <c r="D85" t="s">
        <v>547</v>
      </c>
      <c r="E85" s="32">
        <v>51.955555555555556</v>
      </c>
      <c r="F85" s="32">
        <v>3.4399593669803248</v>
      </c>
      <c r="G85" s="32">
        <v>3.0651197604790421</v>
      </c>
      <c r="H85" s="32">
        <v>0.41536569717707444</v>
      </c>
      <c r="I85" s="32">
        <v>0.17226261762189904</v>
      </c>
      <c r="J85" s="32">
        <v>178.72499999999999</v>
      </c>
      <c r="K85" s="32">
        <v>159.25</v>
      </c>
      <c r="L85" s="32">
        <v>21.580555555555556</v>
      </c>
      <c r="M85" s="32">
        <v>8.9499999999999993</v>
      </c>
      <c r="N85" s="32">
        <v>6.9416666666666664</v>
      </c>
      <c r="O85" s="32">
        <v>5.6888888888888891</v>
      </c>
      <c r="P85" s="32">
        <v>60.080555555555556</v>
      </c>
      <c r="Q85" s="32">
        <v>53.236111111111114</v>
      </c>
      <c r="R85" s="32">
        <v>6.8444444444444441</v>
      </c>
      <c r="S85" s="32">
        <v>97.063888888888897</v>
      </c>
      <c r="T85" s="32">
        <v>86.37777777777778</v>
      </c>
      <c r="U85" s="32">
        <v>10.686111111111112</v>
      </c>
      <c r="V85" s="32">
        <v>0</v>
      </c>
      <c r="W85" s="32">
        <v>2.8444444444444441</v>
      </c>
      <c r="X85" s="32">
        <v>0</v>
      </c>
      <c r="Y85" s="32">
        <v>1.0222222222222221</v>
      </c>
      <c r="Z85" s="32">
        <v>0</v>
      </c>
      <c r="AA85" s="32">
        <v>1.8222222222222222</v>
      </c>
      <c r="AB85" s="32">
        <v>0</v>
      </c>
      <c r="AC85" s="32">
        <v>0</v>
      </c>
      <c r="AD85" s="32">
        <v>0</v>
      </c>
      <c r="AE85" s="32">
        <v>0</v>
      </c>
      <c r="AF85" t="s">
        <v>85</v>
      </c>
      <c r="AG85">
        <v>6</v>
      </c>
      <c r="AH85"/>
    </row>
    <row r="86" spans="1:34" x14ac:dyDescent="0.25">
      <c r="A86" t="s">
        <v>607</v>
      </c>
      <c r="B86" t="s">
        <v>381</v>
      </c>
      <c r="C86" t="s">
        <v>423</v>
      </c>
      <c r="D86" t="s">
        <v>547</v>
      </c>
      <c r="E86" s="32">
        <v>112.55555555555556</v>
      </c>
      <c r="F86" s="32">
        <v>3.4143139190523195</v>
      </c>
      <c r="G86" s="32">
        <v>3.1358835143139192</v>
      </c>
      <c r="H86" s="32">
        <v>0.31648568608094768</v>
      </c>
      <c r="I86" s="32">
        <v>0.1678923988153998</v>
      </c>
      <c r="J86" s="32">
        <v>384.29999999999995</v>
      </c>
      <c r="K86" s="32">
        <v>352.96111111111111</v>
      </c>
      <c r="L86" s="32">
        <v>35.62222222222222</v>
      </c>
      <c r="M86" s="32">
        <v>18.897222222222222</v>
      </c>
      <c r="N86" s="32">
        <v>11.036111111111111</v>
      </c>
      <c r="O86" s="32">
        <v>5.6888888888888891</v>
      </c>
      <c r="P86" s="32">
        <v>116.59166666666667</v>
      </c>
      <c r="Q86" s="32">
        <v>101.97777777777777</v>
      </c>
      <c r="R86" s="32">
        <v>14.613888888888889</v>
      </c>
      <c r="S86" s="32">
        <v>232.08611111111111</v>
      </c>
      <c r="T86" s="32">
        <v>218.375</v>
      </c>
      <c r="U86" s="32">
        <v>13.71111111111111</v>
      </c>
      <c r="V86" s="32">
        <v>0</v>
      </c>
      <c r="W86" s="32">
        <v>2.6666666666666665</v>
      </c>
      <c r="X86" s="32">
        <v>0</v>
      </c>
      <c r="Y86" s="32">
        <v>2.6666666666666665</v>
      </c>
      <c r="Z86" s="32">
        <v>0</v>
      </c>
      <c r="AA86" s="32">
        <v>0</v>
      </c>
      <c r="AB86" s="32">
        <v>0</v>
      </c>
      <c r="AC86" s="32">
        <v>0</v>
      </c>
      <c r="AD86" s="32">
        <v>0</v>
      </c>
      <c r="AE86" s="32">
        <v>0</v>
      </c>
      <c r="AF86" t="s">
        <v>173</v>
      </c>
      <c r="AG86">
        <v>6</v>
      </c>
      <c r="AH86"/>
    </row>
    <row r="87" spans="1:34" x14ac:dyDescent="0.25">
      <c r="A87" t="s">
        <v>607</v>
      </c>
      <c r="B87" t="s">
        <v>226</v>
      </c>
      <c r="C87" t="s">
        <v>439</v>
      </c>
      <c r="D87" t="s">
        <v>558</v>
      </c>
      <c r="E87" s="32">
        <v>96.388888888888886</v>
      </c>
      <c r="F87" s="32">
        <v>3.8534870317002885</v>
      </c>
      <c r="G87" s="32">
        <v>3.4537175792507204</v>
      </c>
      <c r="H87" s="32">
        <v>0.45948126801152744</v>
      </c>
      <c r="I87" s="32">
        <v>0.17216138328530262</v>
      </c>
      <c r="J87" s="32">
        <v>371.43333333333334</v>
      </c>
      <c r="K87" s="32">
        <v>332.9</v>
      </c>
      <c r="L87" s="32">
        <v>44.288888888888891</v>
      </c>
      <c r="M87" s="32">
        <v>16.594444444444445</v>
      </c>
      <c r="N87" s="32">
        <v>22.45</v>
      </c>
      <c r="O87" s="32">
        <v>5.2444444444444445</v>
      </c>
      <c r="P87" s="32">
        <v>83.463888888888889</v>
      </c>
      <c r="Q87" s="32">
        <v>72.625</v>
      </c>
      <c r="R87" s="32">
        <v>10.838888888888889</v>
      </c>
      <c r="S87" s="32">
        <v>243.68055555555554</v>
      </c>
      <c r="T87" s="32">
        <v>228.5</v>
      </c>
      <c r="U87" s="32">
        <v>15.180555555555555</v>
      </c>
      <c r="V87" s="32">
        <v>0</v>
      </c>
      <c r="W87" s="32">
        <v>2.8444444444444446</v>
      </c>
      <c r="X87" s="32">
        <v>0</v>
      </c>
      <c r="Y87" s="32">
        <v>2.8444444444444446</v>
      </c>
      <c r="Z87" s="32">
        <v>0</v>
      </c>
      <c r="AA87" s="32">
        <v>0</v>
      </c>
      <c r="AB87" s="32">
        <v>0</v>
      </c>
      <c r="AC87" s="32">
        <v>0</v>
      </c>
      <c r="AD87" s="32">
        <v>0</v>
      </c>
      <c r="AE87" s="32">
        <v>0</v>
      </c>
      <c r="AF87" t="s">
        <v>18</v>
      </c>
      <c r="AG87">
        <v>6</v>
      </c>
      <c r="AH87"/>
    </row>
    <row r="88" spans="1:34" x14ac:dyDescent="0.25">
      <c r="A88" t="s">
        <v>607</v>
      </c>
      <c r="B88" t="s">
        <v>380</v>
      </c>
      <c r="C88" t="s">
        <v>425</v>
      </c>
      <c r="D88" t="s">
        <v>539</v>
      </c>
      <c r="E88" s="32">
        <v>87.344444444444449</v>
      </c>
      <c r="F88" s="32">
        <v>3.2746762498409865</v>
      </c>
      <c r="G88" s="32">
        <v>2.9100521562142219</v>
      </c>
      <c r="H88" s="32">
        <v>0.24634397659330876</v>
      </c>
      <c r="I88" s="32">
        <v>0.13788576516982573</v>
      </c>
      <c r="J88" s="32">
        <v>286.02477777777773</v>
      </c>
      <c r="K88" s="32">
        <v>254.17688888888887</v>
      </c>
      <c r="L88" s="32">
        <v>21.516777777777779</v>
      </c>
      <c r="M88" s="32">
        <v>12.043555555555557</v>
      </c>
      <c r="N88" s="32">
        <v>3.7843333333333322</v>
      </c>
      <c r="O88" s="32">
        <v>5.6888888888888891</v>
      </c>
      <c r="P88" s="32">
        <v>96.844555555555544</v>
      </c>
      <c r="Q88" s="32">
        <v>74.469888888888875</v>
      </c>
      <c r="R88" s="32">
        <v>22.374666666666666</v>
      </c>
      <c r="S88" s="32">
        <v>167.66344444444442</v>
      </c>
      <c r="T88" s="32">
        <v>156.41999999999999</v>
      </c>
      <c r="U88" s="32">
        <v>11.243444444444444</v>
      </c>
      <c r="V88" s="32">
        <v>0</v>
      </c>
      <c r="W88" s="32">
        <v>0.62966666666666671</v>
      </c>
      <c r="X88" s="32">
        <v>0</v>
      </c>
      <c r="Y88" s="32">
        <v>0.62966666666666671</v>
      </c>
      <c r="Z88" s="32">
        <v>0</v>
      </c>
      <c r="AA88" s="32">
        <v>0</v>
      </c>
      <c r="AB88" s="32">
        <v>0</v>
      </c>
      <c r="AC88" s="32">
        <v>0</v>
      </c>
      <c r="AD88" s="32">
        <v>0</v>
      </c>
      <c r="AE88" s="32">
        <v>0</v>
      </c>
      <c r="AF88" t="s">
        <v>172</v>
      </c>
      <c r="AG88">
        <v>6</v>
      </c>
      <c r="AH88"/>
    </row>
    <row r="89" spans="1:34" x14ac:dyDescent="0.25">
      <c r="A89" t="s">
        <v>607</v>
      </c>
      <c r="B89" t="s">
        <v>390</v>
      </c>
      <c r="C89" t="s">
        <v>424</v>
      </c>
      <c r="D89" t="s">
        <v>548</v>
      </c>
      <c r="E89" s="32">
        <v>72.599999999999994</v>
      </c>
      <c r="F89" s="32">
        <v>4.0426614631160085</v>
      </c>
      <c r="G89" s="32">
        <v>3.8015381083562905</v>
      </c>
      <c r="H89" s="32">
        <v>0.3551423324150596</v>
      </c>
      <c r="I89" s="32">
        <v>0.11401897765534132</v>
      </c>
      <c r="J89" s="32">
        <v>293.49722222222221</v>
      </c>
      <c r="K89" s="32">
        <v>275.99166666666667</v>
      </c>
      <c r="L89" s="32">
        <v>25.783333333333324</v>
      </c>
      <c r="M89" s="32">
        <v>8.2777777777777786</v>
      </c>
      <c r="N89" s="32">
        <v>11.816666666666656</v>
      </c>
      <c r="O89" s="32">
        <v>5.6888888888888891</v>
      </c>
      <c r="P89" s="32">
        <v>82.74444444444444</v>
      </c>
      <c r="Q89" s="32">
        <v>82.74444444444444</v>
      </c>
      <c r="R89" s="32">
        <v>0</v>
      </c>
      <c r="S89" s="32">
        <v>184.96944444444443</v>
      </c>
      <c r="T89" s="32">
        <v>157.36388888888888</v>
      </c>
      <c r="U89" s="32">
        <v>27.605555555555554</v>
      </c>
      <c r="V89" s="32">
        <v>0</v>
      </c>
      <c r="W89" s="32">
        <v>1.9194444444444467</v>
      </c>
      <c r="X89" s="32">
        <v>0</v>
      </c>
      <c r="Y89" s="32">
        <v>1.9194444444444467</v>
      </c>
      <c r="Z89" s="32">
        <v>0</v>
      </c>
      <c r="AA89" s="32">
        <v>0</v>
      </c>
      <c r="AB89" s="32">
        <v>0</v>
      </c>
      <c r="AC89" s="32">
        <v>0</v>
      </c>
      <c r="AD89" s="32">
        <v>0</v>
      </c>
      <c r="AE89" s="32">
        <v>0</v>
      </c>
      <c r="AF89" t="s">
        <v>182</v>
      </c>
      <c r="AG89">
        <v>6</v>
      </c>
      <c r="AH89"/>
    </row>
    <row r="90" spans="1:34" x14ac:dyDescent="0.25">
      <c r="A90" t="s">
        <v>607</v>
      </c>
      <c r="B90" t="s">
        <v>236</v>
      </c>
      <c r="C90" t="s">
        <v>448</v>
      </c>
      <c r="D90" t="s">
        <v>560</v>
      </c>
      <c r="E90" s="32">
        <v>50.011111111111113</v>
      </c>
      <c r="F90" s="32">
        <v>3.2494601199733384</v>
      </c>
      <c r="G90" s="32">
        <v>2.9504199066874022</v>
      </c>
      <c r="H90" s="32">
        <v>0.55680071095312145</v>
      </c>
      <c r="I90" s="32">
        <v>0.31330371028660292</v>
      </c>
      <c r="J90" s="32">
        <v>162.50911111111108</v>
      </c>
      <c r="K90" s="32">
        <v>147.55377777777775</v>
      </c>
      <c r="L90" s="32">
        <v>27.846222222222217</v>
      </c>
      <c r="M90" s="32">
        <v>15.668666666666665</v>
      </c>
      <c r="N90" s="32">
        <v>7.9997777777777763</v>
      </c>
      <c r="O90" s="32">
        <v>4.177777777777778</v>
      </c>
      <c r="P90" s="32">
        <v>32.486222222222217</v>
      </c>
      <c r="Q90" s="32">
        <v>29.708444444444442</v>
      </c>
      <c r="R90" s="32">
        <v>2.7777777777777777</v>
      </c>
      <c r="S90" s="32">
        <v>102.17666666666665</v>
      </c>
      <c r="T90" s="32">
        <v>101.92111111111109</v>
      </c>
      <c r="U90" s="32">
        <v>0.25555555555555554</v>
      </c>
      <c r="V90" s="32">
        <v>0</v>
      </c>
      <c r="W90" s="32">
        <v>12.882111111111112</v>
      </c>
      <c r="X90" s="32">
        <v>0.57055555555555559</v>
      </c>
      <c r="Y90" s="32">
        <v>0.77777777777777779</v>
      </c>
      <c r="Z90" s="32">
        <v>0</v>
      </c>
      <c r="AA90" s="32">
        <v>3.7858888888888886</v>
      </c>
      <c r="AB90" s="32">
        <v>0</v>
      </c>
      <c r="AC90" s="32">
        <v>7.7478888888888893</v>
      </c>
      <c r="AD90" s="32">
        <v>0</v>
      </c>
      <c r="AE90" s="32">
        <v>0</v>
      </c>
      <c r="AF90" t="s">
        <v>28</v>
      </c>
      <c r="AG90">
        <v>6</v>
      </c>
      <c r="AH90"/>
    </row>
    <row r="91" spans="1:34" x14ac:dyDescent="0.25">
      <c r="A91" t="s">
        <v>607</v>
      </c>
      <c r="B91" t="s">
        <v>300</v>
      </c>
      <c r="C91" t="s">
        <v>487</v>
      </c>
      <c r="D91" t="s">
        <v>549</v>
      </c>
      <c r="E91" s="32">
        <v>68.75555555555556</v>
      </c>
      <c r="F91" s="32">
        <v>3.4241127989657398</v>
      </c>
      <c r="G91" s="32">
        <v>2.8983629605688428</v>
      </c>
      <c r="H91" s="32">
        <v>0.42193923723335486</v>
      </c>
      <c r="I91" s="32">
        <v>0.17372979961215254</v>
      </c>
      <c r="J91" s="32">
        <v>235.42677777777777</v>
      </c>
      <c r="K91" s="32">
        <v>199.27855555555556</v>
      </c>
      <c r="L91" s="32">
        <v>29.010666666666665</v>
      </c>
      <c r="M91" s="32">
        <v>11.944888888888888</v>
      </c>
      <c r="N91" s="32">
        <v>11.643555555555555</v>
      </c>
      <c r="O91" s="32">
        <v>5.4222222222222225</v>
      </c>
      <c r="P91" s="32">
        <v>70.470333333333315</v>
      </c>
      <c r="Q91" s="32">
        <v>51.387888888888874</v>
      </c>
      <c r="R91" s="32">
        <v>19.082444444444445</v>
      </c>
      <c r="S91" s="32">
        <v>135.94577777777781</v>
      </c>
      <c r="T91" s="32">
        <v>128.94122222222225</v>
      </c>
      <c r="U91" s="32">
        <v>7.0045555555555552</v>
      </c>
      <c r="V91" s="32">
        <v>0</v>
      </c>
      <c r="W91" s="32">
        <v>0.46944444444444444</v>
      </c>
      <c r="X91" s="32">
        <v>0</v>
      </c>
      <c r="Y91" s="32">
        <v>0.46944444444444444</v>
      </c>
      <c r="Z91" s="32">
        <v>0</v>
      </c>
      <c r="AA91" s="32">
        <v>0</v>
      </c>
      <c r="AB91" s="32">
        <v>0</v>
      </c>
      <c r="AC91" s="32">
        <v>0</v>
      </c>
      <c r="AD91" s="32">
        <v>0</v>
      </c>
      <c r="AE91" s="32">
        <v>0</v>
      </c>
      <c r="AF91" t="s">
        <v>92</v>
      </c>
      <c r="AG91">
        <v>6</v>
      </c>
      <c r="AH91"/>
    </row>
    <row r="92" spans="1:34" x14ac:dyDescent="0.25">
      <c r="A92" t="s">
        <v>607</v>
      </c>
      <c r="B92" t="s">
        <v>248</v>
      </c>
      <c r="C92" t="s">
        <v>456</v>
      </c>
      <c r="D92" t="s">
        <v>573</v>
      </c>
      <c r="E92" s="32">
        <v>68.688888888888883</v>
      </c>
      <c r="F92" s="32">
        <v>3.573964736331285</v>
      </c>
      <c r="G92" s="32">
        <v>3.2821497897120677</v>
      </c>
      <c r="H92" s="32">
        <v>0.13122775800711745</v>
      </c>
      <c r="I92" s="32">
        <v>1.0999676480103526E-2</v>
      </c>
      <c r="J92" s="32">
        <v>245.49166666666667</v>
      </c>
      <c r="K92" s="32">
        <v>225.44722222222222</v>
      </c>
      <c r="L92" s="32">
        <v>9.0138888888888893</v>
      </c>
      <c r="M92" s="32">
        <v>0.75555555555555554</v>
      </c>
      <c r="N92" s="32">
        <v>2.3027777777777776</v>
      </c>
      <c r="O92" s="32">
        <v>5.9555555555555557</v>
      </c>
      <c r="P92" s="32">
        <v>68.033333333333331</v>
      </c>
      <c r="Q92" s="32">
        <v>56.24722222222222</v>
      </c>
      <c r="R92" s="32">
        <v>11.786111111111111</v>
      </c>
      <c r="S92" s="32">
        <v>168.44444444444446</v>
      </c>
      <c r="T92" s="32">
        <v>154.16388888888889</v>
      </c>
      <c r="U92" s="32">
        <v>14.280555555555555</v>
      </c>
      <c r="V92" s="32">
        <v>0</v>
      </c>
      <c r="W92" s="32">
        <v>0</v>
      </c>
      <c r="X92" s="32">
        <v>0</v>
      </c>
      <c r="Y92" s="32">
        <v>0</v>
      </c>
      <c r="Z92" s="32">
        <v>0</v>
      </c>
      <c r="AA92" s="32">
        <v>0</v>
      </c>
      <c r="AB92" s="32">
        <v>0</v>
      </c>
      <c r="AC92" s="32">
        <v>0</v>
      </c>
      <c r="AD92" s="32">
        <v>0</v>
      </c>
      <c r="AE92" s="32">
        <v>0</v>
      </c>
      <c r="AF92" t="s">
        <v>40</v>
      </c>
      <c r="AG92">
        <v>6</v>
      </c>
      <c r="AH92"/>
    </row>
    <row r="93" spans="1:34" x14ac:dyDescent="0.25">
      <c r="A93" t="s">
        <v>607</v>
      </c>
      <c r="B93" t="s">
        <v>357</v>
      </c>
      <c r="C93" t="s">
        <v>424</v>
      </c>
      <c r="D93" t="s">
        <v>548</v>
      </c>
      <c r="E93" s="32">
        <v>36.577777777777776</v>
      </c>
      <c r="F93" s="32">
        <v>4.3391828675577155</v>
      </c>
      <c r="G93" s="32">
        <v>4.1812241798298908</v>
      </c>
      <c r="H93" s="32">
        <v>0.39339003645200488</v>
      </c>
      <c r="I93" s="32">
        <v>0.23543134872417981</v>
      </c>
      <c r="J93" s="32">
        <v>158.71766666666664</v>
      </c>
      <c r="K93" s="32">
        <v>152.93988888888887</v>
      </c>
      <c r="L93" s="32">
        <v>14.389333333333333</v>
      </c>
      <c r="M93" s="32">
        <v>8.6115555555555545</v>
      </c>
      <c r="N93" s="32">
        <v>0</v>
      </c>
      <c r="O93" s="32">
        <v>5.7777777777777777</v>
      </c>
      <c r="P93" s="32">
        <v>48.433777777777784</v>
      </c>
      <c r="Q93" s="32">
        <v>48.433777777777784</v>
      </c>
      <c r="R93" s="32">
        <v>0</v>
      </c>
      <c r="S93" s="32">
        <v>95.894555555555527</v>
      </c>
      <c r="T93" s="32">
        <v>91.83511111111109</v>
      </c>
      <c r="U93" s="32">
        <v>4.0594444444444431</v>
      </c>
      <c r="V93" s="32">
        <v>0</v>
      </c>
      <c r="W93" s="32">
        <v>0</v>
      </c>
      <c r="X93" s="32">
        <v>0</v>
      </c>
      <c r="Y93" s="32">
        <v>0</v>
      </c>
      <c r="Z93" s="32">
        <v>0</v>
      </c>
      <c r="AA93" s="32">
        <v>0</v>
      </c>
      <c r="AB93" s="32">
        <v>0</v>
      </c>
      <c r="AC93" s="32">
        <v>0</v>
      </c>
      <c r="AD93" s="32">
        <v>0</v>
      </c>
      <c r="AE93" s="32">
        <v>0</v>
      </c>
      <c r="AF93" t="s">
        <v>149</v>
      </c>
      <c r="AG93">
        <v>6</v>
      </c>
      <c r="AH93"/>
    </row>
    <row r="94" spans="1:34" x14ac:dyDescent="0.25">
      <c r="A94" t="s">
        <v>607</v>
      </c>
      <c r="B94" t="s">
        <v>396</v>
      </c>
      <c r="C94" t="s">
        <v>434</v>
      </c>
      <c r="D94" t="s">
        <v>542</v>
      </c>
      <c r="E94" s="32">
        <v>94.888888888888886</v>
      </c>
      <c r="F94" s="32">
        <v>4.4506370023419208</v>
      </c>
      <c r="G94" s="32">
        <v>4.1780081967213114</v>
      </c>
      <c r="H94" s="32">
        <v>0.51607142857142851</v>
      </c>
      <c r="I94" s="32">
        <v>0.41135831381733018</v>
      </c>
      <c r="J94" s="32">
        <v>422.31600000000003</v>
      </c>
      <c r="K94" s="32">
        <v>396.44655555555556</v>
      </c>
      <c r="L94" s="32">
        <v>48.969444444444441</v>
      </c>
      <c r="M94" s="32">
        <v>39.033333333333331</v>
      </c>
      <c r="N94" s="32">
        <v>9.9361111111111118</v>
      </c>
      <c r="O94" s="32">
        <v>0</v>
      </c>
      <c r="P94" s="32">
        <v>95.929888888888897</v>
      </c>
      <c r="Q94" s="32">
        <v>79.99655555555556</v>
      </c>
      <c r="R94" s="32">
        <v>15.933333333333334</v>
      </c>
      <c r="S94" s="32">
        <v>277.41666666666669</v>
      </c>
      <c r="T94" s="32">
        <v>276.39444444444445</v>
      </c>
      <c r="U94" s="32">
        <v>1.0222222222222221</v>
      </c>
      <c r="V94" s="32">
        <v>0</v>
      </c>
      <c r="W94" s="32">
        <v>77.453777777777788</v>
      </c>
      <c r="X94" s="32">
        <v>0</v>
      </c>
      <c r="Y94" s="32">
        <v>0</v>
      </c>
      <c r="Z94" s="32">
        <v>0</v>
      </c>
      <c r="AA94" s="32">
        <v>16.806555555555555</v>
      </c>
      <c r="AB94" s="32">
        <v>0</v>
      </c>
      <c r="AC94" s="32">
        <v>60.647222222222226</v>
      </c>
      <c r="AD94" s="32">
        <v>0</v>
      </c>
      <c r="AE94" s="32">
        <v>0</v>
      </c>
      <c r="AF94" t="s">
        <v>188</v>
      </c>
      <c r="AG94">
        <v>6</v>
      </c>
      <c r="AH94"/>
    </row>
    <row r="95" spans="1:34" x14ac:dyDescent="0.25">
      <c r="A95" t="s">
        <v>607</v>
      </c>
      <c r="B95" t="s">
        <v>361</v>
      </c>
      <c r="C95" t="s">
        <v>416</v>
      </c>
      <c r="D95" t="s">
        <v>585</v>
      </c>
      <c r="E95" s="32">
        <v>68.977777777777774</v>
      </c>
      <c r="F95" s="32">
        <v>4.7577319587628866</v>
      </c>
      <c r="G95" s="32">
        <v>4.2812902706185572</v>
      </c>
      <c r="H95" s="32">
        <v>0.659874355670103</v>
      </c>
      <c r="I95" s="32">
        <v>0.34616623711340205</v>
      </c>
      <c r="J95" s="32">
        <v>328.17777777777775</v>
      </c>
      <c r="K95" s="32">
        <v>295.31388888888893</v>
      </c>
      <c r="L95" s="32">
        <v>45.516666666666659</v>
      </c>
      <c r="M95" s="32">
        <v>23.877777777777776</v>
      </c>
      <c r="N95" s="32">
        <v>16.024999999999999</v>
      </c>
      <c r="O95" s="32">
        <v>5.6138888888888889</v>
      </c>
      <c r="P95" s="32">
        <v>83.322222222222223</v>
      </c>
      <c r="Q95" s="32">
        <v>72.097222222222229</v>
      </c>
      <c r="R95" s="32">
        <v>11.225</v>
      </c>
      <c r="S95" s="32">
        <v>199.33888888888887</v>
      </c>
      <c r="T95" s="32">
        <v>187.79722222222222</v>
      </c>
      <c r="U95" s="32">
        <v>11.541666666666666</v>
      </c>
      <c r="V95" s="32">
        <v>0</v>
      </c>
      <c r="W95" s="32">
        <v>2.8444444444444446</v>
      </c>
      <c r="X95" s="32">
        <v>0</v>
      </c>
      <c r="Y95" s="32">
        <v>2.8444444444444446</v>
      </c>
      <c r="Z95" s="32">
        <v>0</v>
      </c>
      <c r="AA95" s="32">
        <v>0</v>
      </c>
      <c r="AB95" s="32">
        <v>0</v>
      </c>
      <c r="AC95" s="32">
        <v>0</v>
      </c>
      <c r="AD95" s="32">
        <v>0</v>
      </c>
      <c r="AE95" s="32">
        <v>0</v>
      </c>
      <c r="AF95" t="s">
        <v>153</v>
      </c>
      <c r="AG95">
        <v>6</v>
      </c>
      <c r="AH95"/>
    </row>
    <row r="96" spans="1:34" x14ac:dyDescent="0.25">
      <c r="A96" t="s">
        <v>607</v>
      </c>
      <c r="B96" t="s">
        <v>269</v>
      </c>
      <c r="C96" t="s">
        <v>464</v>
      </c>
      <c r="D96" t="s">
        <v>581</v>
      </c>
      <c r="E96" s="32">
        <v>62.288888888888891</v>
      </c>
      <c r="F96" s="32">
        <v>3.9082679272208347</v>
      </c>
      <c r="G96" s="32">
        <v>3.5839725294327507</v>
      </c>
      <c r="H96" s="32">
        <v>0.46084552265429901</v>
      </c>
      <c r="I96" s="32">
        <v>0.22221726721369961</v>
      </c>
      <c r="J96" s="32">
        <v>243.44166666666666</v>
      </c>
      <c r="K96" s="32">
        <v>223.24166666666667</v>
      </c>
      <c r="L96" s="32">
        <v>28.705555555555559</v>
      </c>
      <c r="M96" s="32">
        <v>13.841666666666667</v>
      </c>
      <c r="N96" s="32">
        <v>10.152777777777779</v>
      </c>
      <c r="O96" s="32">
        <v>4.7111111111111112</v>
      </c>
      <c r="P96" s="32">
        <v>63.083333333333329</v>
      </c>
      <c r="Q96" s="32">
        <v>57.74722222222222</v>
      </c>
      <c r="R96" s="32">
        <v>5.3361111111111112</v>
      </c>
      <c r="S96" s="32">
        <v>151.65277777777777</v>
      </c>
      <c r="T96" s="32">
        <v>151.65277777777777</v>
      </c>
      <c r="U96" s="32">
        <v>0</v>
      </c>
      <c r="V96" s="32">
        <v>0</v>
      </c>
      <c r="W96" s="32">
        <v>6.7722222222222221</v>
      </c>
      <c r="X96" s="32">
        <v>0.26666666666666666</v>
      </c>
      <c r="Y96" s="32">
        <v>0</v>
      </c>
      <c r="Z96" s="32">
        <v>0</v>
      </c>
      <c r="AA96" s="32">
        <v>6.5055555555555555</v>
      </c>
      <c r="AB96" s="32">
        <v>0</v>
      </c>
      <c r="AC96" s="32">
        <v>0</v>
      </c>
      <c r="AD96" s="32">
        <v>0</v>
      </c>
      <c r="AE96" s="32">
        <v>0</v>
      </c>
      <c r="AF96" t="s">
        <v>61</v>
      </c>
      <c r="AG96">
        <v>6</v>
      </c>
      <c r="AH96"/>
    </row>
    <row r="97" spans="1:34" x14ac:dyDescent="0.25">
      <c r="A97" t="s">
        <v>607</v>
      </c>
      <c r="B97" t="s">
        <v>289</v>
      </c>
      <c r="C97" t="s">
        <v>480</v>
      </c>
      <c r="D97" t="s">
        <v>575</v>
      </c>
      <c r="E97" s="32">
        <v>56.62222222222222</v>
      </c>
      <c r="F97" s="32">
        <v>3.774185635792779</v>
      </c>
      <c r="G97" s="32">
        <v>3.3892759026687602</v>
      </c>
      <c r="H97" s="32">
        <v>0.25313971742543179</v>
      </c>
      <c r="I97" s="32">
        <v>2.197802197802198E-2</v>
      </c>
      <c r="J97" s="32">
        <v>213.70277777777778</v>
      </c>
      <c r="K97" s="32">
        <v>191.90833333333336</v>
      </c>
      <c r="L97" s="32">
        <v>14.333333333333336</v>
      </c>
      <c r="M97" s="32">
        <v>1.2444444444444445</v>
      </c>
      <c r="N97" s="32">
        <v>7.4</v>
      </c>
      <c r="O97" s="32">
        <v>5.6888888888888891</v>
      </c>
      <c r="P97" s="32">
        <v>66.036111111111111</v>
      </c>
      <c r="Q97" s="32">
        <v>57.330555555555556</v>
      </c>
      <c r="R97" s="32">
        <v>8.7055555555555557</v>
      </c>
      <c r="S97" s="32">
        <v>133.33333333333334</v>
      </c>
      <c r="T97" s="32">
        <v>109.29444444444445</v>
      </c>
      <c r="U97" s="32">
        <v>24.038888888888888</v>
      </c>
      <c r="V97" s="32">
        <v>0</v>
      </c>
      <c r="W97" s="32">
        <v>0</v>
      </c>
      <c r="X97" s="32">
        <v>0</v>
      </c>
      <c r="Y97" s="32">
        <v>0</v>
      </c>
      <c r="Z97" s="32">
        <v>0</v>
      </c>
      <c r="AA97" s="32">
        <v>0</v>
      </c>
      <c r="AB97" s="32">
        <v>0</v>
      </c>
      <c r="AC97" s="32">
        <v>0</v>
      </c>
      <c r="AD97" s="32">
        <v>0</v>
      </c>
      <c r="AE97" s="32">
        <v>0</v>
      </c>
      <c r="AF97" t="s">
        <v>81</v>
      </c>
      <c r="AG97">
        <v>6</v>
      </c>
      <c r="AH97"/>
    </row>
    <row r="98" spans="1:34" x14ac:dyDescent="0.25">
      <c r="A98" t="s">
        <v>607</v>
      </c>
      <c r="B98" t="s">
        <v>291</v>
      </c>
      <c r="C98" t="s">
        <v>482</v>
      </c>
      <c r="D98" t="s">
        <v>592</v>
      </c>
      <c r="E98" s="32">
        <v>64.655555555555551</v>
      </c>
      <c r="F98" s="32">
        <v>3.6777917167898253</v>
      </c>
      <c r="G98" s="32">
        <v>3.4279463825399543</v>
      </c>
      <c r="H98" s="32">
        <v>0.42436329266196932</v>
      </c>
      <c r="I98" s="32">
        <v>0.17451795841209827</v>
      </c>
      <c r="J98" s="32">
        <v>237.78966666666659</v>
      </c>
      <c r="K98" s="32">
        <v>221.63577777777769</v>
      </c>
      <c r="L98" s="32">
        <v>27.437444444444438</v>
      </c>
      <c r="M98" s="32">
        <v>11.283555555555553</v>
      </c>
      <c r="N98" s="32">
        <v>11.413333333333329</v>
      </c>
      <c r="O98" s="32">
        <v>4.740555555555555</v>
      </c>
      <c r="P98" s="32">
        <v>54.026222222222209</v>
      </c>
      <c r="Q98" s="32">
        <v>54.026222222222209</v>
      </c>
      <c r="R98" s="32">
        <v>0</v>
      </c>
      <c r="S98" s="32">
        <v>156.32599999999994</v>
      </c>
      <c r="T98" s="32">
        <v>148.78844444444439</v>
      </c>
      <c r="U98" s="32">
        <v>7.5375555555555556</v>
      </c>
      <c r="V98" s="32">
        <v>0</v>
      </c>
      <c r="W98" s="32">
        <v>0.76388888888888884</v>
      </c>
      <c r="X98" s="32">
        <v>0</v>
      </c>
      <c r="Y98" s="32">
        <v>0.76388888888888884</v>
      </c>
      <c r="Z98" s="32">
        <v>0</v>
      </c>
      <c r="AA98" s="32">
        <v>0</v>
      </c>
      <c r="AB98" s="32">
        <v>0</v>
      </c>
      <c r="AC98" s="32">
        <v>0</v>
      </c>
      <c r="AD98" s="32">
        <v>0</v>
      </c>
      <c r="AE98" s="32">
        <v>0</v>
      </c>
      <c r="AF98" t="s">
        <v>83</v>
      </c>
      <c r="AG98">
        <v>6</v>
      </c>
      <c r="AH98"/>
    </row>
    <row r="99" spans="1:34" x14ac:dyDescent="0.25">
      <c r="A99" t="s">
        <v>607</v>
      </c>
      <c r="B99" t="s">
        <v>312</v>
      </c>
      <c r="C99" t="s">
        <v>418</v>
      </c>
      <c r="D99" t="s">
        <v>538</v>
      </c>
      <c r="E99" s="32">
        <v>47.366666666666667</v>
      </c>
      <c r="F99" s="32">
        <v>3.0767065446868398</v>
      </c>
      <c r="G99" s="32">
        <v>2.8621862538118696</v>
      </c>
      <c r="H99" s="32">
        <v>0.44264602392681213</v>
      </c>
      <c r="I99" s="32">
        <v>0.22812573305184142</v>
      </c>
      <c r="J99" s="32">
        <v>145.73333333333332</v>
      </c>
      <c r="K99" s="32">
        <v>135.57222222222222</v>
      </c>
      <c r="L99" s="32">
        <v>20.966666666666669</v>
      </c>
      <c r="M99" s="32">
        <v>10.805555555555555</v>
      </c>
      <c r="N99" s="32">
        <v>4.5611111111111109</v>
      </c>
      <c r="O99" s="32">
        <v>5.6</v>
      </c>
      <c r="P99" s="32">
        <v>32.93611111111111</v>
      </c>
      <c r="Q99" s="32">
        <v>32.93611111111111</v>
      </c>
      <c r="R99" s="32">
        <v>0</v>
      </c>
      <c r="S99" s="32">
        <v>91.830555555555549</v>
      </c>
      <c r="T99" s="32">
        <v>91.830555555555549</v>
      </c>
      <c r="U99" s="32">
        <v>0</v>
      </c>
      <c r="V99" s="32">
        <v>0</v>
      </c>
      <c r="W99" s="32">
        <v>0</v>
      </c>
      <c r="X99" s="32">
        <v>0</v>
      </c>
      <c r="Y99" s="32">
        <v>0</v>
      </c>
      <c r="Z99" s="32">
        <v>0</v>
      </c>
      <c r="AA99" s="32">
        <v>0</v>
      </c>
      <c r="AB99" s="32">
        <v>0</v>
      </c>
      <c r="AC99" s="32">
        <v>0</v>
      </c>
      <c r="AD99" s="32">
        <v>0</v>
      </c>
      <c r="AE99" s="32">
        <v>0</v>
      </c>
      <c r="AF99" t="s">
        <v>104</v>
      </c>
      <c r="AG99">
        <v>6</v>
      </c>
      <c r="AH99"/>
    </row>
    <row r="100" spans="1:34" x14ac:dyDescent="0.25">
      <c r="A100" t="s">
        <v>607</v>
      </c>
      <c r="B100" t="s">
        <v>364</v>
      </c>
      <c r="C100" t="s">
        <v>493</v>
      </c>
      <c r="D100" t="s">
        <v>597</v>
      </c>
      <c r="E100" s="32">
        <v>108.11111111111111</v>
      </c>
      <c r="F100" s="32">
        <v>4.2957327852004124</v>
      </c>
      <c r="G100" s="32">
        <v>4.1105015416238446</v>
      </c>
      <c r="H100" s="32">
        <v>0.27500924974306268</v>
      </c>
      <c r="I100" s="32">
        <v>0.15321068859198358</v>
      </c>
      <c r="J100" s="32">
        <v>464.41644444444455</v>
      </c>
      <c r="K100" s="32">
        <v>444.39088888888898</v>
      </c>
      <c r="L100" s="32">
        <v>29.731555555555556</v>
      </c>
      <c r="M100" s="32">
        <v>16.56377777777778</v>
      </c>
      <c r="N100" s="32">
        <v>7.8844444444444433</v>
      </c>
      <c r="O100" s="32">
        <v>5.2833333333333314</v>
      </c>
      <c r="P100" s="32">
        <v>132.38711111111115</v>
      </c>
      <c r="Q100" s="32">
        <v>125.52933333333338</v>
      </c>
      <c r="R100" s="32">
        <v>6.8577777777777742</v>
      </c>
      <c r="S100" s="32">
        <v>302.29777777777781</v>
      </c>
      <c r="T100" s="32">
        <v>260.06177777777782</v>
      </c>
      <c r="U100" s="32">
        <v>42.235999999999997</v>
      </c>
      <c r="V100" s="32">
        <v>0</v>
      </c>
      <c r="W100" s="32">
        <v>3.7749999999999999</v>
      </c>
      <c r="X100" s="32">
        <v>3.1944444444444446</v>
      </c>
      <c r="Y100" s="32">
        <v>0</v>
      </c>
      <c r="Z100" s="32">
        <v>0</v>
      </c>
      <c r="AA100" s="32">
        <v>0.40555555555555556</v>
      </c>
      <c r="AB100" s="32">
        <v>0</v>
      </c>
      <c r="AC100" s="32">
        <v>0.17499999999999999</v>
      </c>
      <c r="AD100" s="32">
        <v>0</v>
      </c>
      <c r="AE100" s="32">
        <v>0</v>
      </c>
      <c r="AF100" t="s">
        <v>156</v>
      </c>
      <c r="AG100">
        <v>6</v>
      </c>
      <c r="AH100"/>
    </row>
    <row r="101" spans="1:34" x14ac:dyDescent="0.25">
      <c r="A101" t="s">
        <v>607</v>
      </c>
      <c r="B101" t="s">
        <v>398</v>
      </c>
      <c r="C101" t="s">
        <v>528</v>
      </c>
      <c r="D101" t="s">
        <v>591</v>
      </c>
      <c r="E101" s="32">
        <v>80.477777777777774</v>
      </c>
      <c r="F101" s="32">
        <v>3.9011114179207511</v>
      </c>
      <c r="G101" s="32">
        <v>3.7757489990335502</v>
      </c>
      <c r="H101" s="32">
        <v>0.31250862902112386</v>
      </c>
      <c r="I101" s="32">
        <v>0.24181968797459619</v>
      </c>
      <c r="J101" s="32">
        <v>313.95277777777778</v>
      </c>
      <c r="K101" s="32">
        <v>303.86388888888894</v>
      </c>
      <c r="L101" s="32">
        <v>25.150000000000002</v>
      </c>
      <c r="M101" s="32">
        <v>19.461111111111112</v>
      </c>
      <c r="N101" s="32">
        <v>0</v>
      </c>
      <c r="O101" s="32">
        <v>5.6888888888888891</v>
      </c>
      <c r="P101" s="32">
        <v>68.230555555555554</v>
      </c>
      <c r="Q101" s="32">
        <v>63.830555555555556</v>
      </c>
      <c r="R101" s="32">
        <v>4.4000000000000004</v>
      </c>
      <c r="S101" s="32">
        <v>220.57222222222222</v>
      </c>
      <c r="T101" s="32">
        <v>156.44166666666666</v>
      </c>
      <c r="U101" s="32">
        <v>64.13055555555556</v>
      </c>
      <c r="V101" s="32">
        <v>0</v>
      </c>
      <c r="W101" s="32">
        <v>0</v>
      </c>
      <c r="X101" s="32">
        <v>0</v>
      </c>
      <c r="Y101" s="32">
        <v>0</v>
      </c>
      <c r="Z101" s="32">
        <v>0</v>
      </c>
      <c r="AA101" s="32">
        <v>0</v>
      </c>
      <c r="AB101" s="32">
        <v>0</v>
      </c>
      <c r="AC101" s="32">
        <v>0</v>
      </c>
      <c r="AD101" s="32">
        <v>0</v>
      </c>
      <c r="AE101" s="32">
        <v>0</v>
      </c>
      <c r="AF101" t="s">
        <v>190</v>
      </c>
      <c r="AG101">
        <v>6</v>
      </c>
      <c r="AH101"/>
    </row>
    <row r="102" spans="1:34" x14ac:dyDescent="0.25">
      <c r="A102" t="s">
        <v>607</v>
      </c>
      <c r="B102" t="s">
        <v>278</v>
      </c>
      <c r="C102" t="s">
        <v>473</v>
      </c>
      <c r="D102" t="s">
        <v>534</v>
      </c>
      <c r="E102" s="32">
        <v>69.75555555555556</v>
      </c>
      <c r="F102" s="32">
        <v>5.065058935966869</v>
      </c>
      <c r="G102" s="32">
        <v>4.9835043007327178</v>
      </c>
      <c r="H102" s="32">
        <v>0.3045078050334501</v>
      </c>
      <c r="I102" s="32">
        <v>0.22295316979929908</v>
      </c>
      <c r="J102" s="32">
        <v>353.31600000000009</v>
      </c>
      <c r="K102" s="32">
        <v>347.62711111111116</v>
      </c>
      <c r="L102" s="32">
        <v>21.24111111111111</v>
      </c>
      <c r="M102" s="32">
        <v>15.55222222222222</v>
      </c>
      <c r="N102" s="32">
        <v>5.6888888888888891</v>
      </c>
      <c r="O102" s="32">
        <v>0</v>
      </c>
      <c r="P102" s="32">
        <v>77.439444444444462</v>
      </c>
      <c r="Q102" s="32">
        <v>77.439444444444462</v>
      </c>
      <c r="R102" s="32">
        <v>0</v>
      </c>
      <c r="S102" s="32">
        <v>254.63544444444452</v>
      </c>
      <c r="T102" s="32">
        <v>254.63544444444452</v>
      </c>
      <c r="U102" s="32">
        <v>0</v>
      </c>
      <c r="V102" s="32">
        <v>0</v>
      </c>
      <c r="W102" s="32">
        <v>0</v>
      </c>
      <c r="X102" s="32">
        <v>0</v>
      </c>
      <c r="Y102" s="32">
        <v>0</v>
      </c>
      <c r="Z102" s="32">
        <v>0</v>
      </c>
      <c r="AA102" s="32">
        <v>0</v>
      </c>
      <c r="AB102" s="32">
        <v>0</v>
      </c>
      <c r="AC102" s="32">
        <v>0</v>
      </c>
      <c r="AD102" s="32">
        <v>0</v>
      </c>
      <c r="AE102" s="32">
        <v>0</v>
      </c>
      <c r="AF102" t="s">
        <v>70</v>
      </c>
      <c r="AG102">
        <v>6</v>
      </c>
      <c r="AH102"/>
    </row>
    <row r="103" spans="1:34" x14ac:dyDescent="0.25">
      <c r="A103" t="s">
        <v>607</v>
      </c>
      <c r="B103" t="s">
        <v>331</v>
      </c>
      <c r="C103" t="s">
        <v>457</v>
      </c>
      <c r="D103" t="s">
        <v>574</v>
      </c>
      <c r="E103" s="32">
        <v>81.644444444444446</v>
      </c>
      <c r="F103" s="32">
        <v>3.3453824169842128</v>
      </c>
      <c r="G103" s="32">
        <v>2.8412003266194876</v>
      </c>
      <c r="H103" s="32">
        <v>0.46901605879150782</v>
      </c>
      <c r="I103" s="32">
        <v>0.23329477408818719</v>
      </c>
      <c r="J103" s="32">
        <v>273.13188888888885</v>
      </c>
      <c r="K103" s="32">
        <v>231.96822222222218</v>
      </c>
      <c r="L103" s="32">
        <v>38.292555555555552</v>
      </c>
      <c r="M103" s="32">
        <v>19.047222222222217</v>
      </c>
      <c r="N103" s="32">
        <v>13.556444444444447</v>
      </c>
      <c r="O103" s="32">
        <v>5.6888888888888891</v>
      </c>
      <c r="P103" s="32">
        <v>74.993222222222215</v>
      </c>
      <c r="Q103" s="32">
        <v>53.074888888888886</v>
      </c>
      <c r="R103" s="32">
        <v>21.918333333333333</v>
      </c>
      <c r="S103" s="32">
        <v>159.84611111111107</v>
      </c>
      <c r="T103" s="32">
        <v>136.92688888888884</v>
      </c>
      <c r="U103" s="32">
        <v>22.919222222222224</v>
      </c>
      <c r="V103" s="32">
        <v>0</v>
      </c>
      <c r="W103" s="32">
        <v>1.8648888888888886</v>
      </c>
      <c r="X103" s="32">
        <v>0</v>
      </c>
      <c r="Y103" s="32">
        <v>1.8648888888888886</v>
      </c>
      <c r="Z103" s="32">
        <v>0</v>
      </c>
      <c r="AA103" s="32">
        <v>0</v>
      </c>
      <c r="AB103" s="32">
        <v>0</v>
      </c>
      <c r="AC103" s="32">
        <v>0</v>
      </c>
      <c r="AD103" s="32">
        <v>0</v>
      </c>
      <c r="AE103" s="32">
        <v>0</v>
      </c>
      <c r="AF103" t="s">
        <v>123</v>
      </c>
      <c r="AG103">
        <v>6</v>
      </c>
      <c r="AH103"/>
    </row>
    <row r="104" spans="1:34" x14ac:dyDescent="0.25">
      <c r="A104" t="s">
        <v>607</v>
      </c>
      <c r="B104" t="s">
        <v>366</v>
      </c>
      <c r="C104" t="s">
        <v>516</v>
      </c>
      <c r="D104" t="s">
        <v>545</v>
      </c>
      <c r="E104" s="32">
        <v>29.933333333333334</v>
      </c>
      <c r="F104" s="32">
        <v>3.3555679287305122</v>
      </c>
      <c r="G104" s="32">
        <v>3.1833333333333331</v>
      </c>
      <c r="H104" s="32">
        <v>0.35876020786933926</v>
      </c>
      <c r="I104" s="32">
        <v>0.18652561247216035</v>
      </c>
      <c r="J104" s="32">
        <v>100.44333333333333</v>
      </c>
      <c r="K104" s="32">
        <v>95.287777777777777</v>
      </c>
      <c r="L104" s="32">
        <v>10.738888888888889</v>
      </c>
      <c r="M104" s="32">
        <v>5.583333333333333</v>
      </c>
      <c r="N104" s="32">
        <v>0</v>
      </c>
      <c r="O104" s="32">
        <v>5.1555555555555559</v>
      </c>
      <c r="P104" s="32">
        <v>39.405555555555559</v>
      </c>
      <c r="Q104" s="32">
        <v>39.405555555555559</v>
      </c>
      <c r="R104" s="32">
        <v>0</v>
      </c>
      <c r="S104" s="32">
        <v>50.298888888888882</v>
      </c>
      <c r="T104" s="32">
        <v>50.298888888888882</v>
      </c>
      <c r="U104" s="32">
        <v>0</v>
      </c>
      <c r="V104" s="32">
        <v>0</v>
      </c>
      <c r="W104" s="32">
        <v>0</v>
      </c>
      <c r="X104" s="32">
        <v>0</v>
      </c>
      <c r="Y104" s="32">
        <v>0</v>
      </c>
      <c r="Z104" s="32">
        <v>0</v>
      </c>
      <c r="AA104" s="32">
        <v>0</v>
      </c>
      <c r="AB104" s="32">
        <v>0</v>
      </c>
      <c r="AC104" s="32">
        <v>0</v>
      </c>
      <c r="AD104" s="32">
        <v>0</v>
      </c>
      <c r="AE104" s="32">
        <v>0</v>
      </c>
      <c r="AF104" t="s">
        <v>158</v>
      </c>
      <c r="AG104">
        <v>6</v>
      </c>
      <c r="AH104"/>
    </row>
    <row r="105" spans="1:34" x14ac:dyDescent="0.25">
      <c r="A105" t="s">
        <v>607</v>
      </c>
      <c r="B105" t="s">
        <v>313</v>
      </c>
      <c r="C105" t="s">
        <v>445</v>
      </c>
      <c r="D105" t="s">
        <v>564</v>
      </c>
      <c r="E105" s="32">
        <v>39.866666666666667</v>
      </c>
      <c r="F105" s="32">
        <v>4.0991220735785951</v>
      </c>
      <c r="G105" s="32">
        <v>3.7110284280936456</v>
      </c>
      <c r="H105" s="32">
        <v>0.35451505016722407</v>
      </c>
      <c r="I105" s="32">
        <v>5.4225195094760315E-2</v>
      </c>
      <c r="J105" s="32">
        <v>163.41833333333332</v>
      </c>
      <c r="K105" s="32">
        <v>147.94633333333334</v>
      </c>
      <c r="L105" s="32">
        <v>14.133333333333333</v>
      </c>
      <c r="M105" s="32">
        <v>2.161777777777778</v>
      </c>
      <c r="N105" s="32">
        <v>6.4604444444444438</v>
      </c>
      <c r="O105" s="32">
        <v>5.5111111111111111</v>
      </c>
      <c r="P105" s="32">
        <v>46.707555555555579</v>
      </c>
      <c r="Q105" s="32">
        <v>43.207111111111132</v>
      </c>
      <c r="R105" s="32">
        <v>3.5004444444444442</v>
      </c>
      <c r="S105" s="32">
        <v>102.57744444444442</v>
      </c>
      <c r="T105" s="32">
        <v>97.910888888888863</v>
      </c>
      <c r="U105" s="32">
        <v>4.6665555555555551</v>
      </c>
      <c r="V105" s="32">
        <v>0</v>
      </c>
      <c r="W105" s="32">
        <v>0.70988888888888879</v>
      </c>
      <c r="X105" s="32">
        <v>0</v>
      </c>
      <c r="Y105" s="32">
        <v>0.70988888888888879</v>
      </c>
      <c r="Z105" s="32">
        <v>0</v>
      </c>
      <c r="AA105" s="32">
        <v>0</v>
      </c>
      <c r="AB105" s="32">
        <v>0</v>
      </c>
      <c r="AC105" s="32">
        <v>0</v>
      </c>
      <c r="AD105" s="32">
        <v>0</v>
      </c>
      <c r="AE105" s="32">
        <v>0</v>
      </c>
      <c r="AF105" t="s">
        <v>105</v>
      </c>
      <c r="AG105">
        <v>6</v>
      </c>
      <c r="AH105"/>
    </row>
    <row r="106" spans="1:34" x14ac:dyDescent="0.25">
      <c r="A106" t="s">
        <v>607</v>
      </c>
      <c r="B106" t="s">
        <v>415</v>
      </c>
      <c r="C106" t="s">
        <v>419</v>
      </c>
      <c r="D106" t="s">
        <v>603</v>
      </c>
      <c r="E106" s="32">
        <v>26.233333333333334</v>
      </c>
      <c r="F106" s="32">
        <v>5.0255696738670048</v>
      </c>
      <c r="G106" s="32">
        <v>4.311414654807284</v>
      </c>
      <c r="H106" s="32">
        <v>1.2674459974587036</v>
      </c>
      <c r="I106" s="32">
        <v>0.88589580686149916</v>
      </c>
      <c r="J106" s="32">
        <v>131.83744444444443</v>
      </c>
      <c r="K106" s="32">
        <v>113.10277777777776</v>
      </c>
      <c r="L106" s="32">
        <v>33.249333333333325</v>
      </c>
      <c r="M106" s="32">
        <v>23.239999999999995</v>
      </c>
      <c r="N106" s="32">
        <v>5.6287777777777785</v>
      </c>
      <c r="O106" s="32">
        <v>4.3805555555555555</v>
      </c>
      <c r="P106" s="32">
        <v>23.334999999999994</v>
      </c>
      <c r="Q106" s="32">
        <v>14.609666666666662</v>
      </c>
      <c r="R106" s="32">
        <v>8.7253333333333334</v>
      </c>
      <c r="S106" s="32">
        <v>75.25311111111111</v>
      </c>
      <c r="T106" s="32">
        <v>75.25311111111111</v>
      </c>
      <c r="U106" s="32">
        <v>0</v>
      </c>
      <c r="V106" s="32">
        <v>0</v>
      </c>
      <c r="W106" s="32">
        <v>0</v>
      </c>
      <c r="X106" s="32">
        <v>0</v>
      </c>
      <c r="Y106" s="32">
        <v>0</v>
      </c>
      <c r="Z106" s="32">
        <v>0</v>
      </c>
      <c r="AA106" s="32">
        <v>0</v>
      </c>
      <c r="AB106" s="32">
        <v>0</v>
      </c>
      <c r="AC106" s="32">
        <v>0</v>
      </c>
      <c r="AD106" s="32">
        <v>0</v>
      </c>
      <c r="AE106" s="32">
        <v>0</v>
      </c>
      <c r="AF106" t="s">
        <v>207</v>
      </c>
      <c r="AG106">
        <v>6</v>
      </c>
      <c r="AH106"/>
    </row>
    <row r="107" spans="1:34" x14ac:dyDescent="0.25">
      <c r="A107" t="s">
        <v>607</v>
      </c>
      <c r="B107" t="s">
        <v>354</v>
      </c>
      <c r="C107" t="s">
        <v>425</v>
      </c>
      <c r="D107" t="s">
        <v>539</v>
      </c>
      <c r="E107" s="32">
        <v>72.099999999999994</v>
      </c>
      <c r="F107" s="32">
        <v>3.0346463245492377</v>
      </c>
      <c r="G107" s="32">
        <v>2.6877669902912631</v>
      </c>
      <c r="H107" s="32">
        <v>0.34057481892433356</v>
      </c>
      <c r="I107" s="32">
        <v>0.15427646786870092</v>
      </c>
      <c r="J107" s="32">
        <v>218.79800000000003</v>
      </c>
      <c r="K107" s="32">
        <v>193.78800000000004</v>
      </c>
      <c r="L107" s="32">
        <v>24.555444444444447</v>
      </c>
      <c r="M107" s="32">
        <v>11.123333333333335</v>
      </c>
      <c r="N107" s="32">
        <v>7.7432222222222205</v>
      </c>
      <c r="O107" s="32">
        <v>5.6888888888888891</v>
      </c>
      <c r="P107" s="32">
        <v>69.28711111111113</v>
      </c>
      <c r="Q107" s="32">
        <v>57.709222222222245</v>
      </c>
      <c r="R107" s="32">
        <v>11.577888888888886</v>
      </c>
      <c r="S107" s="32">
        <v>124.95544444444445</v>
      </c>
      <c r="T107" s="32">
        <v>95.138999999999996</v>
      </c>
      <c r="U107" s="32">
        <v>29.81644444444445</v>
      </c>
      <c r="V107" s="32">
        <v>0</v>
      </c>
      <c r="W107" s="32">
        <v>2.4087777777777775</v>
      </c>
      <c r="X107" s="32">
        <v>0</v>
      </c>
      <c r="Y107" s="32">
        <v>2.4087777777777775</v>
      </c>
      <c r="Z107" s="32">
        <v>0</v>
      </c>
      <c r="AA107" s="32">
        <v>0</v>
      </c>
      <c r="AB107" s="32">
        <v>0</v>
      </c>
      <c r="AC107" s="32">
        <v>0</v>
      </c>
      <c r="AD107" s="32">
        <v>0</v>
      </c>
      <c r="AE107" s="32">
        <v>0</v>
      </c>
      <c r="AF107" t="s">
        <v>146</v>
      </c>
      <c r="AG107">
        <v>6</v>
      </c>
      <c r="AH107"/>
    </row>
    <row r="108" spans="1:34" x14ac:dyDescent="0.25">
      <c r="A108" t="s">
        <v>607</v>
      </c>
      <c r="B108" t="s">
        <v>314</v>
      </c>
      <c r="C108" t="s">
        <v>472</v>
      </c>
      <c r="D108" t="s">
        <v>573</v>
      </c>
      <c r="E108" s="32">
        <v>99.24444444444444</v>
      </c>
      <c r="F108" s="32">
        <v>3.4116939095387377</v>
      </c>
      <c r="G108" s="32">
        <v>3.1208296014330501</v>
      </c>
      <c r="H108" s="32">
        <v>0.18288177339901482</v>
      </c>
      <c r="I108" s="32">
        <v>4.4782803403493054E-3</v>
      </c>
      <c r="J108" s="32">
        <v>338.5916666666667</v>
      </c>
      <c r="K108" s="32">
        <v>309.72500000000002</v>
      </c>
      <c r="L108" s="32">
        <v>18.150000000000002</v>
      </c>
      <c r="M108" s="32">
        <v>0.44444444444444442</v>
      </c>
      <c r="N108" s="32">
        <v>10.061111111111112</v>
      </c>
      <c r="O108" s="32">
        <v>7.6444444444444448</v>
      </c>
      <c r="P108" s="32">
        <v>114.74722222222222</v>
      </c>
      <c r="Q108" s="32">
        <v>103.58611111111111</v>
      </c>
      <c r="R108" s="32">
        <v>11.161111111111111</v>
      </c>
      <c r="S108" s="32">
        <v>205.69444444444443</v>
      </c>
      <c r="T108" s="32">
        <v>197.08611111111111</v>
      </c>
      <c r="U108" s="32">
        <v>8.6083333333333325</v>
      </c>
      <c r="V108" s="32">
        <v>0</v>
      </c>
      <c r="W108" s="32">
        <v>1.8888888888888888</v>
      </c>
      <c r="X108" s="32">
        <v>0</v>
      </c>
      <c r="Y108" s="32">
        <v>1.8888888888888888</v>
      </c>
      <c r="Z108" s="32">
        <v>0</v>
      </c>
      <c r="AA108" s="32">
        <v>0</v>
      </c>
      <c r="AB108" s="32">
        <v>0</v>
      </c>
      <c r="AC108" s="32">
        <v>0</v>
      </c>
      <c r="AD108" s="32">
        <v>0</v>
      </c>
      <c r="AE108" s="32">
        <v>0</v>
      </c>
      <c r="AF108" t="s">
        <v>106</v>
      </c>
      <c r="AG108">
        <v>6</v>
      </c>
      <c r="AH108"/>
    </row>
    <row r="109" spans="1:34" x14ac:dyDescent="0.25">
      <c r="A109" t="s">
        <v>607</v>
      </c>
      <c r="B109" t="s">
        <v>292</v>
      </c>
      <c r="C109" t="s">
        <v>483</v>
      </c>
      <c r="D109" t="s">
        <v>593</v>
      </c>
      <c r="E109" s="32">
        <v>51.244444444444447</v>
      </c>
      <c r="F109" s="32">
        <v>4.6684019947961835</v>
      </c>
      <c r="G109" s="32">
        <v>4.3526127493495226</v>
      </c>
      <c r="H109" s="32">
        <v>0.46577840416305294</v>
      </c>
      <c r="I109" s="32">
        <v>0.17302688638334779</v>
      </c>
      <c r="J109" s="32">
        <v>239.22966666666665</v>
      </c>
      <c r="K109" s="32">
        <v>223.04722222222222</v>
      </c>
      <c r="L109" s="32">
        <v>23.86855555555556</v>
      </c>
      <c r="M109" s="32">
        <v>8.8666666666666671</v>
      </c>
      <c r="N109" s="32">
        <v>8.1963333333333335</v>
      </c>
      <c r="O109" s="32">
        <v>6.8055555555555554</v>
      </c>
      <c r="P109" s="32">
        <v>62.338888888888889</v>
      </c>
      <c r="Q109" s="32">
        <v>61.158333333333331</v>
      </c>
      <c r="R109" s="32">
        <v>1.1805555555555556</v>
      </c>
      <c r="S109" s="32">
        <v>153.02222222222221</v>
      </c>
      <c r="T109" s="32">
        <v>149.11388888888888</v>
      </c>
      <c r="U109" s="32">
        <v>3.9083333333333332</v>
      </c>
      <c r="V109" s="32">
        <v>0</v>
      </c>
      <c r="W109" s="32">
        <v>0</v>
      </c>
      <c r="X109" s="32">
        <v>0</v>
      </c>
      <c r="Y109" s="32">
        <v>0</v>
      </c>
      <c r="Z109" s="32">
        <v>0</v>
      </c>
      <c r="AA109" s="32">
        <v>0</v>
      </c>
      <c r="AB109" s="32">
        <v>0</v>
      </c>
      <c r="AC109" s="32">
        <v>0</v>
      </c>
      <c r="AD109" s="32">
        <v>0</v>
      </c>
      <c r="AE109" s="32">
        <v>0</v>
      </c>
      <c r="AF109" t="s">
        <v>84</v>
      </c>
      <c r="AG109">
        <v>6</v>
      </c>
      <c r="AH109"/>
    </row>
    <row r="110" spans="1:34" x14ac:dyDescent="0.25">
      <c r="A110" t="s">
        <v>607</v>
      </c>
      <c r="B110" t="s">
        <v>282</v>
      </c>
      <c r="C110" t="s">
        <v>446</v>
      </c>
      <c r="D110" t="s">
        <v>565</v>
      </c>
      <c r="E110" s="32">
        <v>76.466666666666669</v>
      </c>
      <c r="F110" s="32">
        <v>3.6570371984888106</v>
      </c>
      <c r="G110" s="32">
        <v>3.2533565823888395</v>
      </c>
      <c r="H110" s="32">
        <v>0.36233507701249634</v>
      </c>
      <c r="I110" s="32">
        <v>0.12931269979657076</v>
      </c>
      <c r="J110" s="32">
        <v>279.6414444444444</v>
      </c>
      <c r="K110" s="32">
        <v>248.77333333333326</v>
      </c>
      <c r="L110" s="32">
        <v>27.706555555555553</v>
      </c>
      <c r="M110" s="32">
        <v>9.88811111111111</v>
      </c>
      <c r="N110" s="32">
        <v>11.918444444444443</v>
      </c>
      <c r="O110" s="32">
        <v>5.9</v>
      </c>
      <c r="P110" s="32">
        <v>67.717222222222219</v>
      </c>
      <c r="Q110" s="32">
        <v>54.667555555555552</v>
      </c>
      <c r="R110" s="32">
        <v>13.049666666666667</v>
      </c>
      <c r="S110" s="32">
        <v>184.21766666666659</v>
      </c>
      <c r="T110" s="32">
        <v>182.06633333333326</v>
      </c>
      <c r="U110" s="32">
        <v>2.1513333333333335</v>
      </c>
      <c r="V110" s="32">
        <v>0</v>
      </c>
      <c r="W110" s="32">
        <v>0.80733333333333335</v>
      </c>
      <c r="X110" s="32">
        <v>0</v>
      </c>
      <c r="Y110" s="32">
        <v>0.80733333333333335</v>
      </c>
      <c r="Z110" s="32">
        <v>0</v>
      </c>
      <c r="AA110" s="32">
        <v>0</v>
      </c>
      <c r="AB110" s="32">
        <v>0</v>
      </c>
      <c r="AC110" s="32">
        <v>0</v>
      </c>
      <c r="AD110" s="32">
        <v>0</v>
      </c>
      <c r="AE110" s="32">
        <v>0</v>
      </c>
      <c r="AF110" t="s">
        <v>74</v>
      </c>
      <c r="AG110">
        <v>6</v>
      </c>
      <c r="AH110"/>
    </row>
    <row r="111" spans="1:34" x14ac:dyDescent="0.25">
      <c r="A111" t="s">
        <v>607</v>
      </c>
      <c r="B111" t="s">
        <v>369</v>
      </c>
      <c r="C111" t="s">
        <v>517</v>
      </c>
      <c r="D111" t="s">
        <v>552</v>
      </c>
      <c r="E111" s="32">
        <v>90.24444444444444</v>
      </c>
      <c r="F111" s="32">
        <v>3.8548953459738988</v>
      </c>
      <c r="G111" s="32">
        <v>3.4594730361979815</v>
      </c>
      <c r="H111" s="32">
        <v>0.3682873676434375</v>
      </c>
      <c r="I111" s="32">
        <v>0.18075597143560695</v>
      </c>
      <c r="J111" s="32">
        <v>347.88288888888894</v>
      </c>
      <c r="K111" s="32">
        <v>312.19822222222228</v>
      </c>
      <c r="L111" s="32">
        <v>33.23588888888888</v>
      </c>
      <c r="M111" s="32">
        <v>16.312222222222218</v>
      </c>
      <c r="N111" s="32">
        <v>4.7834444444444451</v>
      </c>
      <c r="O111" s="32">
        <v>12.140222222222219</v>
      </c>
      <c r="P111" s="32">
        <v>120.2678888888889</v>
      </c>
      <c r="Q111" s="32">
        <v>101.50688888888889</v>
      </c>
      <c r="R111" s="32">
        <v>18.761000000000006</v>
      </c>
      <c r="S111" s="32">
        <v>194.37911111111114</v>
      </c>
      <c r="T111" s="32">
        <v>194.37911111111114</v>
      </c>
      <c r="U111" s="32">
        <v>0</v>
      </c>
      <c r="V111" s="32">
        <v>0</v>
      </c>
      <c r="W111" s="32">
        <v>0</v>
      </c>
      <c r="X111" s="32">
        <v>0</v>
      </c>
      <c r="Y111" s="32">
        <v>0</v>
      </c>
      <c r="Z111" s="32">
        <v>0</v>
      </c>
      <c r="AA111" s="32">
        <v>0</v>
      </c>
      <c r="AB111" s="32">
        <v>0</v>
      </c>
      <c r="AC111" s="32">
        <v>0</v>
      </c>
      <c r="AD111" s="32">
        <v>0</v>
      </c>
      <c r="AE111" s="32">
        <v>0</v>
      </c>
      <c r="AF111" t="s">
        <v>161</v>
      </c>
      <c r="AG111">
        <v>6</v>
      </c>
      <c r="AH111"/>
    </row>
    <row r="112" spans="1:34" x14ac:dyDescent="0.25">
      <c r="A112" t="s">
        <v>607</v>
      </c>
      <c r="B112" t="s">
        <v>250</v>
      </c>
      <c r="C112" t="s">
        <v>421</v>
      </c>
      <c r="D112" t="s">
        <v>561</v>
      </c>
      <c r="E112" s="32">
        <v>68.155555555555551</v>
      </c>
      <c r="F112" s="32">
        <v>3.8469008803390934</v>
      </c>
      <c r="G112" s="32">
        <v>3.4306146071079233</v>
      </c>
      <c r="H112" s="32">
        <v>0.4326133029018584</v>
      </c>
      <c r="I112" s="32">
        <v>0.23082817085099441</v>
      </c>
      <c r="J112" s="32">
        <v>262.18766666666664</v>
      </c>
      <c r="K112" s="32">
        <v>233.81544444444444</v>
      </c>
      <c r="L112" s="32">
        <v>29.484999999999992</v>
      </c>
      <c r="M112" s="32">
        <v>15.732222222222218</v>
      </c>
      <c r="N112" s="32">
        <v>8.1027777777777779</v>
      </c>
      <c r="O112" s="32">
        <v>5.65</v>
      </c>
      <c r="P112" s="32">
        <v>72.067999999999984</v>
      </c>
      <c r="Q112" s="32">
        <v>57.448555555555537</v>
      </c>
      <c r="R112" s="32">
        <v>14.619444444444444</v>
      </c>
      <c r="S112" s="32">
        <v>160.63466666666667</v>
      </c>
      <c r="T112" s="32">
        <v>160.63466666666667</v>
      </c>
      <c r="U112" s="32">
        <v>0</v>
      </c>
      <c r="V112" s="32">
        <v>0</v>
      </c>
      <c r="W112" s="32">
        <v>1.1972222222222222</v>
      </c>
      <c r="X112" s="32">
        <v>0</v>
      </c>
      <c r="Y112" s="32">
        <v>1.1972222222222222</v>
      </c>
      <c r="Z112" s="32">
        <v>0</v>
      </c>
      <c r="AA112" s="32">
        <v>0</v>
      </c>
      <c r="AB112" s="32">
        <v>0</v>
      </c>
      <c r="AC112" s="32">
        <v>0</v>
      </c>
      <c r="AD112" s="32">
        <v>0</v>
      </c>
      <c r="AE112" s="32">
        <v>0</v>
      </c>
      <c r="AF112" t="s">
        <v>42</v>
      </c>
      <c r="AG112">
        <v>6</v>
      </c>
      <c r="AH112"/>
    </row>
    <row r="113" spans="1:34" x14ac:dyDescent="0.25">
      <c r="A113" t="s">
        <v>607</v>
      </c>
      <c r="B113" t="s">
        <v>365</v>
      </c>
      <c r="C113" t="s">
        <v>515</v>
      </c>
      <c r="D113" t="s">
        <v>556</v>
      </c>
      <c r="E113" s="32">
        <v>51.166666666666664</v>
      </c>
      <c r="F113" s="32">
        <v>5.0484951140065162</v>
      </c>
      <c r="G113" s="32">
        <v>4.3542280130293172</v>
      </c>
      <c r="H113" s="32">
        <v>0.71292073832790437</v>
      </c>
      <c r="I113" s="32">
        <v>0.24644951140065144</v>
      </c>
      <c r="J113" s="32">
        <v>258.31466666666671</v>
      </c>
      <c r="K113" s="32">
        <v>222.79133333333337</v>
      </c>
      <c r="L113" s="32">
        <v>36.477777777777774</v>
      </c>
      <c r="M113" s="32">
        <v>12.609999999999998</v>
      </c>
      <c r="N113" s="32">
        <v>14.629444444444445</v>
      </c>
      <c r="O113" s="32">
        <v>9.2383333333333333</v>
      </c>
      <c r="P113" s="32">
        <v>72.578888888888898</v>
      </c>
      <c r="Q113" s="32">
        <v>60.923333333333346</v>
      </c>
      <c r="R113" s="32">
        <v>11.655555555555555</v>
      </c>
      <c r="S113" s="32">
        <v>149.25800000000004</v>
      </c>
      <c r="T113" s="32">
        <v>140.05588888888892</v>
      </c>
      <c r="U113" s="32">
        <v>0</v>
      </c>
      <c r="V113" s="32">
        <v>9.20211111111111</v>
      </c>
      <c r="W113" s="32">
        <v>0</v>
      </c>
      <c r="X113" s="32">
        <v>0</v>
      </c>
      <c r="Y113" s="32">
        <v>0</v>
      </c>
      <c r="Z113" s="32">
        <v>0</v>
      </c>
      <c r="AA113" s="32">
        <v>0</v>
      </c>
      <c r="AB113" s="32">
        <v>0</v>
      </c>
      <c r="AC113" s="32">
        <v>0</v>
      </c>
      <c r="AD113" s="32">
        <v>0</v>
      </c>
      <c r="AE113" s="32">
        <v>0</v>
      </c>
      <c r="AF113" t="s">
        <v>157</v>
      </c>
      <c r="AG113">
        <v>6</v>
      </c>
      <c r="AH113"/>
    </row>
    <row r="114" spans="1:34" x14ac:dyDescent="0.25">
      <c r="A114" t="s">
        <v>607</v>
      </c>
      <c r="B114" t="s">
        <v>346</v>
      </c>
      <c r="C114" t="s">
        <v>420</v>
      </c>
      <c r="D114" t="s">
        <v>531</v>
      </c>
      <c r="E114" s="32">
        <v>78.62222222222222</v>
      </c>
      <c r="F114" s="32">
        <v>3.4574109666478239</v>
      </c>
      <c r="G114" s="32">
        <v>3.334129451667609</v>
      </c>
      <c r="H114" s="32">
        <v>0.16627331825890332</v>
      </c>
      <c r="I114" s="32">
        <v>0.16627331825890332</v>
      </c>
      <c r="J114" s="32">
        <v>271.82933333333335</v>
      </c>
      <c r="K114" s="32">
        <v>262.13666666666666</v>
      </c>
      <c r="L114" s="32">
        <v>13.072777777777777</v>
      </c>
      <c r="M114" s="32">
        <v>13.072777777777777</v>
      </c>
      <c r="N114" s="32">
        <v>0</v>
      </c>
      <c r="O114" s="32">
        <v>0</v>
      </c>
      <c r="P114" s="32">
        <v>75.76766666666667</v>
      </c>
      <c r="Q114" s="32">
        <v>66.075000000000003</v>
      </c>
      <c r="R114" s="32">
        <v>9.6926666666666677</v>
      </c>
      <c r="S114" s="32">
        <v>182.98888888888888</v>
      </c>
      <c r="T114" s="32">
        <v>182.98888888888888</v>
      </c>
      <c r="U114" s="32">
        <v>0</v>
      </c>
      <c r="V114" s="32">
        <v>0</v>
      </c>
      <c r="W114" s="32">
        <v>0</v>
      </c>
      <c r="X114" s="32">
        <v>0</v>
      </c>
      <c r="Y114" s="32">
        <v>0</v>
      </c>
      <c r="Z114" s="32">
        <v>0</v>
      </c>
      <c r="AA114" s="32">
        <v>0</v>
      </c>
      <c r="AB114" s="32">
        <v>0</v>
      </c>
      <c r="AC114" s="32">
        <v>0</v>
      </c>
      <c r="AD114" s="32">
        <v>0</v>
      </c>
      <c r="AE114" s="32">
        <v>0</v>
      </c>
      <c r="AF114" t="s">
        <v>138</v>
      </c>
      <c r="AG114">
        <v>6</v>
      </c>
      <c r="AH114"/>
    </row>
    <row r="115" spans="1:34" x14ac:dyDescent="0.25">
      <c r="A115" t="s">
        <v>607</v>
      </c>
      <c r="B115" t="s">
        <v>271</v>
      </c>
      <c r="C115" t="s">
        <v>468</v>
      </c>
      <c r="D115" t="s">
        <v>537</v>
      </c>
      <c r="E115" s="32">
        <v>57.144444444444446</v>
      </c>
      <c r="F115" s="32">
        <v>4.5584289325296519</v>
      </c>
      <c r="G115" s="32">
        <v>4.300408321991056</v>
      </c>
      <c r="H115" s="32">
        <v>0.19959167800894417</v>
      </c>
      <c r="I115" s="32">
        <v>2.5277075636787865E-3</v>
      </c>
      <c r="J115" s="32">
        <v>260.48888888888888</v>
      </c>
      <c r="K115" s="32">
        <v>245.74444444444447</v>
      </c>
      <c r="L115" s="32">
        <v>11.405555555555555</v>
      </c>
      <c r="M115" s="32">
        <v>0.14444444444444443</v>
      </c>
      <c r="N115" s="32">
        <v>5.2166666666666668</v>
      </c>
      <c r="O115" s="32">
        <v>6.0444444444444443</v>
      </c>
      <c r="P115" s="32">
        <v>55.580555555555556</v>
      </c>
      <c r="Q115" s="32">
        <v>52.097222222222221</v>
      </c>
      <c r="R115" s="32">
        <v>3.4833333333333334</v>
      </c>
      <c r="S115" s="32">
        <v>193.50277777777779</v>
      </c>
      <c r="T115" s="32">
        <v>167.74166666666667</v>
      </c>
      <c r="U115" s="32">
        <v>25.761111111111113</v>
      </c>
      <c r="V115" s="32">
        <v>0</v>
      </c>
      <c r="W115" s="32">
        <v>2.5777777777777779</v>
      </c>
      <c r="X115" s="32">
        <v>0</v>
      </c>
      <c r="Y115" s="32">
        <v>2.5777777777777779</v>
      </c>
      <c r="Z115" s="32">
        <v>0</v>
      </c>
      <c r="AA115" s="32">
        <v>0</v>
      </c>
      <c r="AB115" s="32">
        <v>0</v>
      </c>
      <c r="AC115" s="32">
        <v>0</v>
      </c>
      <c r="AD115" s="32">
        <v>0</v>
      </c>
      <c r="AE115" s="32">
        <v>0</v>
      </c>
      <c r="AF115" t="s">
        <v>63</v>
      </c>
      <c r="AG115">
        <v>6</v>
      </c>
      <c r="AH115"/>
    </row>
    <row r="116" spans="1:34" x14ac:dyDescent="0.25">
      <c r="A116" t="s">
        <v>607</v>
      </c>
      <c r="B116" t="s">
        <v>400</v>
      </c>
      <c r="C116" t="s">
        <v>529</v>
      </c>
      <c r="D116" t="s">
        <v>597</v>
      </c>
      <c r="E116" s="32">
        <v>54.5</v>
      </c>
      <c r="F116" s="32">
        <v>3.9375494393476043</v>
      </c>
      <c r="G116" s="32">
        <v>3.8415555555555554</v>
      </c>
      <c r="H116" s="32">
        <v>0.37070744138634049</v>
      </c>
      <c r="I116" s="32">
        <v>0.27471355759429156</v>
      </c>
      <c r="J116" s="32">
        <v>214.59644444444444</v>
      </c>
      <c r="K116" s="32">
        <v>209.36477777777776</v>
      </c>
      <c r="L116" s="32">
        <v>20.203555555555557</v>
      </c>
      <c r="M116" s="32">
        <v>14.971888888888889</v>
      </c>
      <c r="N116" s="32">
        <v>0</v>
      </c>
      <c r="O116" s="32">
        <v>5.2316666666666674</v>
      </c>
      <c r="P116" s="32">
        <v>77.174333333333337</v>
      </c>
      <c r="Q116" s="32">
        <v>77.174333333333337</v>
      </c>
      <c r="R116" s="32">
        <v>0</v>
      </c>
      <c r="S116" s="32">
        <v>117.21855555555554</v>
      </c>
      <c r="T116" s="32">
        <v>117.21855555555554</v>
      </c>
      <c r="U116" s="32">
        <v>0</v>
      </c>
      <c r="V116" s="32">
        <v>0</v>
      </c>
      <c r="W116" s="32">
        <v>0</v>
      </c>
      <c r="X116" s="32">
        <v>0</v>
      </c>
      <c r="Y116" s="32">
        <v>0</v>
      </c>
      <c r="Z116" s="32">
        <v>0</v>
      </c>
      <c r="AA116" s="32">
        <v>0</v>
      </c>
      <c r="AB116" s="32">
        <v>0</v>
      </c>
      <c r="AC116" s="32">
        <v>0</v>
      </c>
      <c r="AD116" s="32">
        <v>0</v>
      </c>
      <c r="AE116" s="32">
        <v>0</v>
      </c>
      <c r="AF116" t="s">
        <v>192</v>
      </c>
      <c r="AG116">
        <v>6</v>
      </c>
      <c r="AH116"/>
    </row>
    <row r="117" spans="1:34" x14ac:dyDescent="0.25">
      <c r="A117" t="s">
        <v>607</v>
      </c>
      <c r="B117" t="s">
        <v>303</v>
      </c>
      <c r="C117" t="s">
        <v>489</v>
      </c>
      <c r="D117" t="s">
        <v>595</v>
      </c>
      <c r="E117" s="32">
        <v>75.344444444444449</v>
      </c>
      <c r="F117" s="32">
        <v>3.0826264562748849</v>
      </c>
      <c r="G117" s="32">
        <v>2.8036852971538111</v>
      </c>
      <c r="H117" s="32">
        <v>0.23486653885857545</v>
      </c>
      <c r="I117" s="32">
        <v>0.16215602418522343</v>
      </c>
      <c r="J117" s="32">
        <v>232.25877777777774</v>
      </c>
      <c r="K117" s="32">
        <v>211.24211111111106</v>
      </c>
      <c r="L117" s="32">
        <v>17.695888888888891</v>
      </c>
      <c r="M117" s="32">
        <v>12.217555555555558</v>
      </c>
      <c r="N117" s="32">
        <v>0.14499999999999996</v>
      </c>
      <c r="O117" s="32">
        <v>5.333333333333333</v>
      </c>
      <c r="P117" s="32">
        <v>64.207222222222214</v>
      </c>
      <c r="Q117" s="32">
        <v>48.668888888888887</v>
      </c>
      <c r="R117" s="32">
        <v>15.538333333333334</v>
      </c>
      <c r="S117" s="32">
        <v>150.35566666666662</v>
      </c>
      <c r="T117" s="32">
        <v>113.96322222222219</v>
      </c>
      <c r="U117" s="32">
        <v>27.038333333333327</v>
      </c>
      <c r="V117" s="32">
        <v>9.354111111111111</v>
      </c>
      <c r="W117" s="32">
        <v>0.14499999999999996</v>
      </c>
      <c r="X117" s="32">
        <v>0</v>
      </c>
      <c r="Y117" s="32">
        <v>0.14499999999999996</v>
      </c>
      <c r="Z117" s="32">
        <v>0</v>
      </c>
      <c r="AA117" s="32">
        <v>0</v>
      </c>
      <c r="AB117" s="32">
        <v>0</v>
      </c>
      <c r="AC117" s="32">
        <v>0</v>
      </c>
      <c r="AD117" s="32">
        <v>0</v>
      </c>
      <c r="AE117" s="32">
        <v>0</v>
      </c>
      <c r="AF117" t="s">
        <v>95</v>
      </c>
      <c r="AG117">
        <v>6</v>
      </c>
      <c r="AH117"/>
    </row>
    <row r="118" spans="1:34" x14ac:dyDescent="0.25">
      <c r="A118" t="s">
        <v>607</v>
      </c>
      <c r="B118" t="s">
        <v>262</v>
      </c>
      <c r="C118" t="s">
        <v>464</v>
      </c>
      <c r="D118" t="s">
        <v>581</v>
      </c>
      <c r="E118" s="32">
        <v>66.033333333333331</v>
      </c>
      <c r="F118" s="32">
        <v>3.8211812216052499</v>
      </c>
      <c r="G118" s="32">
        <v>3.6336261147568569</v>
      </c>
      <c r="H118" s="32">
        <v>0.18338549554097258</v>
      </c>
      <c r="I118" s="32">
        <v>0.1005384485949857</v>
      </c>
      <c r="J118" s="32">
        <v>252.32533333333333</v>
      </c>
      <c r="K118" s="32">
        <v>239.94044444444444</v>
      </c>
      <c r="L118" s="32">
        <v>12.109555555555556</v>
      </c>
      <c r="M118" s="32">
        <v>6.6388888888888893</v>
      </c>
      <c r="N118" s="32">
        <v>0</v>
      </c>
      <c r="O118" s="32">
        <v>5.4706666666666663</v>
      </c>
      <c r="P118" s="32">
        <v>70.549666666666639</v>
      </c>
      <c r="Q118" s="32">
        <v>63.635444444444417</v>
      </c>
      <c r="R118" s="32">
        <v>6.9142222222222216</v>
      </c>
      <c r="S118" s="32">
        <v>169.66611111111115</v>
      </c>
      <c r="T118" s="32">
        <v>169.66611111111115</v>
      </c>
      <c r="U118" s="32">
        <v>0</v>
      </c>
      <c r="V118" s="32">
        <v>0</v>
      </c>
      <c r="W118" s="32">
        <v>0</v>
      </c>
      <c r="X118" s="32">
        <v>0</v>
      </c>
      <c r="Y118" s="32">
        <v>0</v>
      </c>
      <c r="Z118" s="32">
        <v>0</v>
      </c>
      <c r="AA118" s="32">
        <v>0</v>
      </c>
      <c r="AB118" s="32">
        <v>0</v>
      </c>
      <c r="AC118" s="32">
        <v>0</v>
      </c>
      <c r="AD118" s="32">
        <v>0</v>
      </c>
      <c r="AE118" s="32">
        <v>0</v>
      </c>
      <c r="AF118" t="s">
        <v>54</v>
      </c>
      <c r="AG118">
        <v>6</v>
      </c>
      <c r="AH118"/>
    </row>
    <row r="119" spans="1:34" x14ac:dyDescent="0.25">
      <c r="A119" t="s">
        <v>607</v>
      </c>
      <c r="B119" t="s">
        <v>286</v>
      </c>
      <c r="C119" t="s">
        <v>478</v>
      </c>
      <c r="D119" t="s">
        <v>541</v>
      </c>
      <c r="E119" s="32">
        <v>49.2</v>
      </c>
      <c r="F119" s="32">
        <v>3.8216124661246607</v>
      </c>
      <c r="G119" s="32">
        <v>3.3714092140921408</v>
      </c>
      <c r="H119" s="32">
        <v>0.22182700993676599</v>
      </c>
      <c r="I119" s="32">
        <v>2.540650406504065E-2</v>
      </c>
      <c r="J119" s="32">
        <v>188.02333333333331</v>
      </c>
      <c r="K119" s="32">
        <v>165.87333333333333</v>
      </c>
      <c r="L119" s="32">
        <v>10.913888888888888</v>
      </c>
      <c r="M119" s="32">
        <v>1.25</v>
      </c>
      <c r="N119" s="32">
        <v>5.3972222222222221</v>
      </c>
      <c r="O119" s="32">
        <v>4.2666666666666666</v>
      </c>
      <c r="P119" s="32">
        <v>55.449444444444438</v>
      </c>
      <c r="Q119" s="32">
        <v>42.963333333333331</v>
      </c>
      <c r="R119" s="32">
        <v>12.486111111111111</v>
      </c>
      <c r="S119" s="32">
        <v>121.66</v>
      </c>
      <c r="T119" s="32">
        <v>118.20722222222221</v>
      </c>
      <c r="U119" s="32">
        <v>3.4527777777777779</v>
      </c>
      <c r="V119" s="32">
        <v>0</v>
      </c>
      <c r="W119" s="32">
        <v>42.273000000000003</v>
      </c>
      <c r="X119" s="32">
        <v>0</v>
      </c>
      <c r="Y119" s="32">
        <v>1.8833333333333333</v>
      </c>
      <c r="Z119" s="32">
        <v>0</v>
      </c>
      <c r="AA119" s="32">
        <v>5.7574444444444453</v>
      </c>
      <c r="AB119" s="32">
        <v>0</v>
      </c>
      <c r="AC119" s="32">
        <v>34.632222222222225</v>
      </c>
      <c r="AD119" s="32">
        <v>0</v>
      </c>
      <c r="AE119" s="32">
        <v>0</v>
      </c>
      <c r="AF119" t="s">
        <v>78</v>
      </c>
      <c r="AG119">
        <v>6</v>
      </c>
      <c r="AH119"/>
    </row>
    <row r="120" spans="1:34" x14ac:dyDescent="0.25">
      <c r="A120" t="s">
        <v>607</v>
      </c>
      <c r="B120" t="s">
        <v>360</v>
      </c>
      <c r="C120" t="s">
        <v>513</v>
      </c>
      <c r="D120" t="s">
        <v>539</v>
      </c>
      <c r="E120" s="32">
        <v>57.655555555555559</v>
      </c>
      <c r="F120" s="32">
        <v>3.9376565812295237</v>
      </c>
      <c r="G120" s="32">
        <v>3.6506552322220078</v>
      </c>
      <c r="H120" s="32">
        <v>0.38090190788205813</v>
      </c>
      <c r="I120" s="32">
        <v>0.28531508961264213</v>
      </c>
      <c r="J120" s="32">
        <v>227.02777777777777</v>
      </c>
      <c r="K120" s="32">
        <v>210.48055555555555</v>
      </c>
      <c r="L120" s="32">
        <v>21.961111111111109</v>
      </c>
      <c r="M120" s="32">
        <v>16.45</v>
      </c>
      <c r="N120" s="32">
        <v>0</v>
      </c>
      <c r="O120" s="32">
        <v>5.5111111111111111</v>
      </c>
      <c r="P120" s="32">
        <v>64.361111111111114</v>
      </c>
      <c r="Q120" s="32">
        <v>53.325000000000003</v>
      </c>
      <c r="R120" s="32">
        <v>11.036111111111111</v>
      </c>
      <c r="S120" s="32">
        <v>140.70555555555555</v>
      </c>
      <c r="T120" s="32">
        <v>140.70555555555555</v>
      </c>
      <c r="U120" s="32">
        <v>0</v>
      </c>
      <c r="V120" s="32">
        <v>0</v>
      </c>
      <c r="W120" s="32">
        <v>10.022222222222222</v>
      </c>
      <c r="X120" s="32">
        <v>1.7444444444444445</v>
      </c>
      <c r="Y120" s="32">
        <v>0</v>
      </c>
      <c r="Z120" s="32">
        <v>0</v>
      </c>
      <c r="AA120" s="32">
        <v>2.1</v>
      </c>
      <c r="AB120" s="32">
        <v>0</v>
      </c>
      <c r="AC120" s="32">
        <v>6.177777777777778</v>
      </c>
      <c r="AD120" s="32">
        <v>0</v>
      </c>
      <c r="AE120" s="32">
        <v>0</v>
      </c>
      <c r="AF120" t="s">
        <v>152</v>
      </c>
      <c r="AG120">
        <v>6</v>
      </c>
      <c r="AH120"/>
    </row>
    <row r="121" spans="1:34" x14ac:dyDescent="0.25">
      <c r="A121" t="s">
        <v>607</v>
      </c>
      <c r="B121" t="s">
        <v>382</v>
      </c>
      <c r="C121" t="s">
        <v>472</v>
      </c>
      <c r="D121" t="s">
        <v>573</v>
      </c>
      <c r="E121" s="32">
        <v>48.033333333333331</v>
      </c>
      <c r="F121" s="32">
        <v>5.2957598889659963</v>
      </c>
      <c r="G121" s="32">
        <v>3.357744621790423</v>
      </c>
      <c r="H121" s="32">
        <v>0.29671061762664813</v>
      </c>
      <c r="I121" s="32">
        <v>0.10425167707610455</v>
      </c>
      <c r="J121" s="32">
        <v>254.37299999999999</v>
      </c>
      <c r="K121" s="32">
        <v>161.28366666666665</v>
      </c>
      <c r="L121" s="32">
        <v>14.251999999999999</v>
      </c>
      <c r="M121" s="32">
        <v>5.0075555555555553</v>
      </c>
      <c r="N121" s="32">
        <v>4.5333333333333332</v>
      </c>
      <c r="O121" s="32">
        <v>4.7111111111111112</v>
      </c>
      <c r="P121" s="32">
        <v>83.844888888888903</v>
      </c>
      <c r="Q121" s="32">
        <v>0</v>
      </c>
      <c r="R121" s="32">
        <v>83.844888888888903</v>
      </c>
      <c r="S121" s="32">
        <v>156.27611111111111</v>
      </c>
      <c r="T121" s="32">
        <v>156.27611111111111</v>
      </c>
      <c r="U121" s="32">
        <v>0</v>
      </c>
      <c r="V121" s="32">
        <v>0</v>
      </c>
      <c r="W121" s="32">
        <v>0</v>
      </c>
      <c r="X121" s="32">
        <v>0</v>
      </c>
      <c r="Y121" s="32">
        <v>0</v>
      </c>
      <c r="Z121" s="32">
        <v>0</v>
      </c>
      <c r="AA121" s="32">
        <v>0</v>
      </c>
      <c r="AB121" s="32">
        <v>0</v>
      </c>
      <c r="AC121" s="32">
        <v>0</v>
      </c>
      <c r="AD121" s="32">
        <v>0</v>
      </c>
      <c r="AE121" s="32">
        <v>0</v>
      </c>
      <c r="AF121" t="s">
        <v>174</v>
      </c>
      <c r="AG121">
        <v>6</v>
      </c>
      <c r="AH121"/>
    </row>
    <row r="122" spans="1:34" x14ac:dyDescent="0.25">
      <c r="A122" t="s">
        <v>607</v>
      </c>
      <c r="B122" t="s">
        <v>326</v>
      </c>
      <c r="C122" t="s">
        <v>423</v>
      </c>
      <c r="D122" t="s">
        <v>547</v>
      </c>
      <c r="E122" s="32">
        <v>76.066666666666663</v>
      </c>
      <c r="F122" s="32">
        <v>3.4976482617586919</v>
      </c>
      <c r="G122" s="32">
        <v>3.3450774174700557</v>
      </c>
      <c r="H122" s="32">
        <v>0.27311568799298858</v>
      </c>
      <c r="I122" s="32">
        <v>0.2181931054630441</v>
      </c>
      <c r="J122" s="32">
        <v>266.05444444444447</v>
      </c>
      <c r="K122" s="32">
        <v>254.44888888888889</v>
      </c>
      <c r="L122" s="32">
        <v>20.774999999999999</v>
      </c>
      <c r="M122" s="32">
        <v>16.597222222222221</v>
      </c>
      <c r="N122" s="32">
        <v>0</v>
      </c>
      <c r="O122" s="32">
        <v>4.177777777777778</v>
      </c>
      <c r="P122" s="32">
        <v>78.536111111111111</v>
      </c>
      <c r="Q122" s="32">
        <v>71.108333333333334</v>
      </c>
      <c r="R122" s="32">
        <v>7.427777777777778</v>
      </c>
      <c r="S122" s="32">
        <v>166.74333333333334</v>
      </c>
      <c r="T122" s="32">
        <v>166.74333333333334</v>
      </c>
      <c r="U122" s="32">
        <v>0</v>
      </c>
      <c r="V122" s="32">
        <v>0</v>
      </c>
      <c r="W122" s="32">
        <v>45.198888888888888</v>
      </c>
      <c r="X122" s="32">
        <v>2.8555555555555556</v>
      </c>
      <c r="Y122" s="32">
        <v>0</v>
      </c>
      <c r="Z122" s="32">
        <v>0</v>
      </c>
      <c r="AA122" s="32">
        <v>25.844444444444445</v>
      </c>
      <c r="AB122" s="32">
        <v>0</v>
      </c>
      <c r="AC122" s="32">
        <v>16.498888888888889</v>
      </c>
      <c r="AD122" s="32">
        <v>0</v>
      </c>
      <c r="AE122" s="32">
        <v>0</v>
      </c>
      <c r="AF122" t="s">
        <v>118</v>
      </c>
      <c r="AG122">
        <v>6</v>
      </c>
      <c r="AH122"/>
    </row>
    <row r="123" spans="1:34" x14ac:dyDescent="0.25">
      <c r="A123" t="s">
        <v>607</v>
      </c>
      <c r="B123" t="s">
        <v>309</v>
      </c>
      <c r="C123" t="s">
        <v>424</v>
      </c>
      <c r="D123" t="s">
        <v>548</v>
      </c>
      <c r="E123" s="32">
        <v>72.288888888888891</v>
      </c>
      <c r="F123" s="32">
        <v>3.8452981862895785</v>
      </c>
      <c r="G123" s="32">
        <v>3.475561020596373</v>
      </c>
      <c r="H123" s="32">
        <v>0.21887642176452493</v>
      </c>
      <c r="I123" s="32">
        <v>0</v>
      </c>
      <c r="J123" s="32">
        <v>277.97233333333332</v>
      </c>
      <c r="K123" s="32">
        <v>251.24444444444447</v>
      </c>
      <c r="L123" s="32">
        <v>15.822333333333326</v>
      </c>
      <c r="M123" s="32">
        <v>0</v>
      </c>
      <c r="N123" s="32">
        <v>10.133444444444438</v>
      </c>
      <c r="O123" s="32">
        <v>5.6888888888888891</v>
      </c>
      <c r="P123" s="32">
        <v>80.508333333333326</v>
      </c>
      <c r="Q123" s="32">
        <v>69.602777777777774</v>
      </c>
      <c r="R123" s="32">
        <v>10.905555555555555</v>
      </c>
      <c r="S123" s="32">
        <v>181.64166666666665</v>
      </c>
      <c r="T123" s="32">
        <v>156.57222222222222</v>
      </c>
      <c r="U123" s="32">
        <v>25.069444444444443</v>
      </c>
      <c r="V123" s="32">
        <v>0</v>
      </c>
      <c r="W123" s="32">
        <v>1.8028888888888872</v>
      </c>
      <c r="X123" s="32">
        <v>0</v>
      </c>
      <c r="Y123" s="32">
        <v>1.8028888888888872</v>
      </c>
      <c r="Z123" s="32">
        <v>0</v>
      </c>
      <c r="AA123" s="32">
        <v>0</v>
      </c>
      <c r="AB123" s="32">
        <v>0</v>
      </c>
      <c r="AC123" s="32">
        <v>0</v>
      </c>
      <c r="AD123" s="32">
        <v>0</v>
      </c>
      <c r="AE123" s="32">
        <v>0</v>
      </c>
      <c r="AF123" t="s">
        <v>101</v>
      </c>
      <c r="AG123">
        <v>6</v>
      </c>
      <c r="AH123"/>
    </row>
    <row r="124" spans="1:34" x14ac:dyDescent="0.25">
      <c r="A124" t="s">
        <v>607</v>
      </c>
      <c r="B124" t="s">
        <v>389</v>
      </c>
      <c r="C124" t="s">
        <v>478</v>
      </c>
      <c r="D124" t="s">
        <v>541</v>
      </c>
      <c r="E124" s="32">
        <v>121.98888888888889</v>
      </c>
      <c r="F124" s="32">
        <v>4.558284907550779</v>
      </c>
      <c r="G124" s="32">
        <v>4.471346206394025</v>
      </c>
      <c r="H124" s="32">
        <v>0.57732944712633205</v>
      </c>
      <c r="I124" s="32">
        <v>0.49039074596957827</v>
      </c>
      <c r="J124" s="32">
        <v>556.06011111111115</v>
      </c>
      <c r="K124" s="32">
        <v>545.45455555555554</v>
      </c>
      <c r="L124" s="32">
        <v>70.427777777777777</v>
      </c>
      <c r="M124" s="32">
        <v>59.822222222222223</v>
      </c>
      <c r="N124" s="32">
        <v>5.35</v>
      </c>
      <c r="O124" s="32">
        <v>5.2555555555555555</v>
      </c>
      <c r="P124" s="32">
        <v>68.240555555555559</v>
      </c>
      <c r="Q124" s="32">
        <v>68.240555555555559</v>
      </c>
      <c r="R124" s="32">
        <v>0</v>
      </c>
      <c r="S124" s="32">
        <v>417.39177777777775</v>
      </c>
      <c r="T124" s="32">
        <v>417.39177777777775</v>
      </c>
      <c r="U124" s="32">
        <v>0</v>
      </c>
      <c r="V124" s="32">
        <v>0</v>
      </c>
      <c r="W124" s="32">
        <v>0</v>
      </c>
      <c r="X124" s="32">
        <v>0</v>
      </c>
      <c r="Y124" s="32">
        <v>0</v>
      </c>
      <c r="Z124" s="32">
        <v>0</v>
      </c>
      <c r="AA124" s="32">
        <v>0</v>
      </c>
      <c r="AB124" s="32">
        <v>0</v>
      </c>
      <c r="AC124" s="32">
        <v>0</v>
      </c>
      <c r="AD124" s="32">
        <v>0</v>
      </c>
      <c r="AE124" s="32">
        <v>0</v>
      </c>
      <c r="AF124" t="s">
        <v>181</v>
      </c>
      <c r="AG124">
        <v>6</v>
      </c>
      <c r="AH124"/>
    </row>
    <row r="125" spans="1:34" x14ac:dyDescent="0.25">
      <c r="A125" t="s">
        <v>607</v>
      </c>
      <c r="B125" t="s">
        <v>352</v>
      </c>
      <c r="C125" t="s">
        <v>510</v>
      </c>
      <c r="D125" t="s">
        <v>540</v>
      </c>
      <c r="E125" s="32">
        <v>35.211111111111109</v>
      </c>
      <c r="F125" s="32">
        <v>3.8883780372357206</v>
      </c>
      <c r="G125" s="32">
        <v>3.4181382139476173</v>
      </c>
      <c r="H125" s="32">
        <v>0.4459545597980436</v>
      </c>
      <c r="I125" s="32">
        <v>0.12122120542757972</v>
      </c>
      <c r="J125" s="32">
        <v>136.91411111111108</v>
      </c>
      <c r="K125" s="32">
        <v>120.35644444444443</v>
      </c>
      <c r="L125" s="32">
        <v>15.702555555555556</v>
      </c>
      <c r="M125" s="32">
        <v>4.2683333333333344</v>
      </c>
      <c r="N125" s="32">
        <v>5.2955555555555547</v>
      </c>
      <c r="O125" s="32">
        <v>6.1386666666666665</v>
      </c>
      <c r="P125" s="32">
        <v>37.55266666666666</v>
      </c>
      <c r="Q125" s="32">
        <v>32.429222222222215</v>
      </c>
      <c r="R125" s="32">
        <v>5.1234444444444449</v>
      </c>
      <c r="S125" s="32">
        <v>83.658888888888882</v>
      </c>
      <c r="T125" s="32">
        <v>68.809555555555548</v>
      </c>
      <c r="U125" s="32">
        <v>14.849333333333334</v>
      </c>
      <c r="V125" s="32">
        <v>0</v>
      </c>
      <c r="W125" s="32">
        <v>0.88200000000000023</v>
      </c>
      <c r="X125" s="32">
        <v>0</v>
      </c>
      <c r="Y125" s="32">
        <v>0.88200000000000023</v>
      </c>
      <c r="Z125" s="32">
        <v>0</v>
      </c>
      <c r="AA125" s="32">
        <v>0</v>
      </c>
      <c r="AB125" s="32">
        <v>0</v>
      </c>
      <c r="AC125" s="32">
        <v>0</v>
      </c>
      <c r="AD125" s="32">
        <v>0</v>
      </c>
      <c r="AE125" s="32">
        <v>0</v>
      </c>
      <c r="AF125" t="s">
        <v>144</v>
      </c>
      <c r="AG125">
        <v>6</v>
      </c>
      <c r="AH125"/>
    </row>
    <row r="126" spans="1:34" x14ac:dyDescent="0.25">
      <c r="A126" t="s">
        <v>607</v>
      </c>
      <c r="B126" t="s">
        <v>306</v>
      </c>
      <c r="C126" t="s">
        <v>426</v>
      </c>
      <c r="D126" t="s">
        <v>549</v>
      </c>
      <c r="E126" s="32">
        <v>115.78888888888889</v>
      </c>
      <c r="F126" s="32">
        <v>3.5671423087995384</v>
      </c>
      <c r="G126" s="32">
        <v>3.0582592841377978</v>
      </c>
      <c r="H126" s="32">
        <v>0.50500527780443327</v>
      </c>
      <c r="I126" s="32">
        <v>0.14623068803377795</v>
      </c>
      <c r="J126" s="32">
        <v>413.03544444444435</v>
      </c>
      <c r="K126" s="32">
        <v>354.11244444444435</v>
      </c>
      <c r="L126" s="32">
        <v>58.473999999999997</v>
      </c>
      <c r="M126" s="32">
        <v>16.931888888888889</v>
      </c>
      <c r="N126" s="32">
        <v>35.853222222222215</v>
      </c>
      <c r="O126" s="32">
        <v>5.6888888888888891</v>
      </c>
      <c r="P126" s="32">
        <v>85.671111111111102</v>
      </c>
      <c r="Q126" s="32">
        <v>68.290222222222212</v>
      </c>
      <c r="R126" s="32">
        <v>17.38088888888889</v>
      </c>
      <c r="S126" s="32">
        <v>268.89033333333327</v>
      </c>
      <c r="T126" s="32">
        <v>214.85477777777771</v>
      </c>
      <c r="U126" s="32">
        <v>54.035555555555554</v>
      </c>
      <c r="V126" s="32">
        <v>0</v>
      </c>
      <c r="W126" s="32">
        <v>4.9491111111111126</v>
      </c>
      <c r="X126" s="32">
        <v>0</v>
      </c>
      <c r="Y126" s="32">
        <v>4.9491111111111126</v>
      </c>
      <c r="Z126" s="32">
        <v>0</v>
      </c>
      <c r="AA126" s="32">
        <v>0</v>
      </c>
      <c r="AB126" s="32">
        <v>0</v>
      </c>
      <c r="AC126" s="32">
        <v>0</v>
      </c>
      <c r="AD126" s="32">
        <v>0</v>
      </c>
      <c r="AE126" s="32">
        <v>0</v>
      </c>
      <c r="AF126" t="s">
        <v>98</v>
      </c>
      <c r="AG126">
        <v>6</v>
      </c>
      <c r="AH126"/>
    </row>
    <row r="127" spans="1:34" x14ac:dyDescent="0.25">
      <c r="A127" t="s">
        <v>607</v>
      </c>
      <c r="B127" t="s">
        <v>223</v>
      </c>
      <c r="C127" t="s">
        <v>437</v>
      </c>
      <c r="D127" t="s">
        <v>557</v>
      </c>
      <c r="E127" s="32">
        <v>60.277777777777779</v>
      </c>
      <c r="F127" s="32">
        <v>3.4667502304147453</v>
      </c>
      <c r="G127" s="32">
        <v>3.1193585253456204</v>
      </c>
      <c r="H127" s="32">
        <v>0.36089032258064518</v>
      </c>
      <c r="I127" s="32">
        <v>0.1204110599078341</v>
      </c>
      <c r="J127" s="32">
        <v>208.96799999999993</v>
      </c>
      <c r="K127" s="32">
        <v>188.02799999999991</v>
      </c>
      <c r="L127" s="32">
        <v>21.753666666666668</v>
      </c>
      <c r="M127" s="32">
        <v>7.258111111111111</v>
      </c>
      <c r="N127" s="32">
        <v>9.2733333333333334</v>
      </c>
      <c r="O127" s="32">
        <v>5.2222222222222223</v>
      </c>
      <c r="P127" s="32">
        <v>64.608333333333334</v>
      </c>
      <c r="Q127" s="32">
        <v>58.163888888888891</v>
      </c>
      <c r="R127" s="32">
        <v>6.4444444444444446</v>
      </c>
      <c r="S127" s="32">
        <v>122.60599999999994</v>
      </c>
      <c r="T127" s="32">
        <v>97.203222222222152</v>
      </c>
      <c r="U127" s="32">
        <v>25.402777777777779</v>
      </c>
      <c r="V127" s="32">
        <v>0</v>
      </c>
      <c r="W127" s="32">
        <v>0.49444444444444446</v>
      </c>
      <c r="X127" s="32">
        <v>0</v>
      </c>
      <c r="Y127" s="32">
        <v>0.49444444444444446</v>
      </c>
      <c r="Z127" s="32">
        <v>0</v>
      </c>
      <c r="AA127" s="32">
        <v>0</v>
      </c>
      <c r="AB127" s="32">
        <v>0</v>
      </c>
      <c r="AC127" s="32">
        <v>0</v>
      </c>
      <c r="AD127" s="32">
        <v>0</v>
      </c>
      <c r="AE127" s="32">
        <v>0</v>
      </c>
      <c r="AF127" t="s">
        <v>15</v>
      </c>
      <c r="AG127">
        <v>6</v>
      </c>
      <c r="AH127"/>
    </row>
    <row r="128" spans="1:34" x14ac:dyDescent="0.25">
      <c r="A128" t="s">
        <v>607</v>
      </c>
      <c r="B128" t="s">
        <v>336</v>
      </c>
      <c r="C128" t="s">
        <v>456</v>
      </c>
      <c r="D128" t="s">
        <v>573</v>
      </c>
      <c r="E128" s="32">
        <v>60.3</v>
      </c>
      <c r="F128" s="32">
        <v>3.7656163626312882</v>
      </c>
      <c r="G128" s="32">
        <v>3.3790768380320624</v>
      </c>
      <c r="H128" s="32">
        <v>0.56647318960751791</v>
      </c>
      <c r="I128" s="32">
        <v>0.38773723972728952</v>
      </c>
      <c r="J128" s="32">
        <v>227.06666666666666</v>
      </c>
      <c r="K128" s="32">
        <v>203.75833333333335</v>
      </c>
      <c r="L128" s="32">
        <v>34.158333333333331</v>
      </c>
      <c r="M128" s="32">
        <v>23.380555555555556</v>
      </c>
      <c r="N128" s="32">
        <v>4.9944444444444445</v>
      </c>
      <c r="O128" s="32">
        <v>5.7833333333333332</v>
      </c>
      <c r="P128" s="32">
        <v>55.208333333333329</v>
      </c>
      <c r="Q128" s="32">
        <v>42.677777777777777</v>
      </c>
      <c r="R128" s="32">
        <v>12.530555555555555</v>
      </c>
      <c r="S128" s="32">
        <v>137.70000000000002</v>
      </c>
      <c r="T128" s="32">
        <v>122.66666666666667</v>
      </c>
      <c r="U128" s="32">
        <v>15.033333333333333</v>
      </c>
      <c r="V128" s="32">
        <v>0</v>
      </c>
      <c r="W128" s="32">
        <v>1.6555555555555554</v>
      </c>
      <c r="X128" s="32">
        <v>0</v>
      </c>
      <c r="Y128" s="32">
        <v>1.6555555555555554</v>
      </c>
      <c r="Z128" s="32">
        <v>0</v>
      </c>
      <c r="AA128" s="32">
        <v>0</v>
      </c>
      <c r="AB128" s="32">
        <v>0</v>
      </c>
      <c r="AC128" s="32">
        <v>0</v>
      </c>
      <c r="AD128" s="32">
        <v>0</v>
      </c>
      <c r="AE128" s="32">
        <v>0</v>
      </c>
      <c r="AF128" t="s">
        <v>128</v>
      </c>
      <c r="AG128">
        <v>6</v>
      </c>
      <c r="AH128"/>
    </row>
    <row r="129" spans="1:34" x14ac:dyDescent="0.25">
      <c r="A129" t="s">
        <v>607</v>
      </c>
      <c r="B129" t="s">
        <v>208</v>
      </c>
      <c r="C129" t="s">
        <v>423</v>
      </c>
      <c r="D129" t="s">
        <v>547</v>
      </c>
      <c r="E129" s="32">
        <v>67.077777777777783</v>
      </c>
      <c r="F129" s="32">
        <v>3.27888189498095</v>
      </c>
      <c r="G129" s="32">
        <v>2.8742554248799062</v>
      </c>
      <c r="H129" s="32">
        <v>0.30186019546132181</v>
      </c>
      <c r="I129" s="32">
        <v>0</v>
      </c>
      <c r="J129" s="32">
        <v>219.94011111111107</v>
      </c>
      <c r="K129" s="32">
        <v>192.79866666666661</v>
      </c>
      <c r="L129" s="32">
        <v>20.248111111111111</v>
      </c>
      <c r="M129" s="32">
        <v>0</v>
      </c>
      <c r="N129" s="32">
        <v>14.42311111111111</v>
      </c>
      <c r="O129" s="32">
        <v>5.8250000000000002</v>
      </c>
      <c r="P129" s="32">
        <v>80.150444444444418</v>
      </c>
      <c r="Q129" s="32">
        <v>73.257111111111087</v>
      </c>
      <c r="R129" s="32">
        <v>6.8933333333333326</v>
      </c>
      <c r="S129" s="32">
        <v>119.54155555555553</v>
      </c>
      <c r="T129" s="32">
        <v>107.62911111111109</v>
      </c>
      <c r="U129" s="32">
        <v>11.912444444444443</v>
      </c>
      <c r="V129" s="32">
        <v>0</v>
      </c>
      <c r="W129" s="32">
        <v>18.995222222222221</v>
      </c>
      <c r="X129" s="32">
        <v>0</v>
      </c>
      <c r="Y129" s="32">
        <v>2.9508888888888887</v>
      </c>
      <c r="Z129" s="32">
        <v>0</v>
      </c>
      <c r="AA129" s="32">
        <v>2.7433333333333332</v>
      </c>
      <c r="AB129" s="32">
        <v>0</v>
      </c>
      <c r="AC129" s="32">
        <v>9.4191111111111105</v>
      </c>
      <c r="AD129" s="32">
        <v>3.8818888888888887</v>
      </c>
      <c r="AE129" s="32">
        <v>0</v>
      </c>
      <c r="AF129" t="s">
        <v>0</v>
      </c>
      <c r="AG129">
        <v>6</v>
      </c>
      <c r="AH129"/>
    </row>
    <row r="130" spans="1:34" x14ac:dyDescent="0.25">
      <c r="A130" t="s">
        <v>607</v>
      </c>
      <c r="B130" t="s">
        <v>311</v>
      </c>
      <c r="C130" t="s">
        <v>416</v>
      </c>
      <c r="D130" t="s">
        <v>585</v>
      </c>
      <c r="E130" s="32">
        <v>61.422222222222224</v>
      </c>
      <c r="F130" s="32">
        <v>4.9908954413892914</v>
      </c>
      <c r="G130" s="32">
        <v>4.5291696816208402</v>
      </c>
      <c r="H130" s="32">
        <v>0.46222322720694642</v>
      </c>
      <c r="I130" s="32">
        <v>0.2719337916063676</v>
      </c>
      <c r="J130" s="32">
        <v>306.55188888888893</v>
      </c>
      <c r="K130" s="32">
        <v>278.19166666666672</v>
      </c>
      <c r="L130" s="32">
        <v>28.390777777777778</v>
      </c>
      <c r="M130" s="32">
        <v>16.702777777777779</v>
      </c>
      <c r="N130" s="32">
        <v>5.9991111111111106</v>
      </c>
      <c r="O130" s="32">
        <v>5.6888888888888891</v>
      </c>
      <c r="P130" s="32">
        <v>66.691666666666663</v>
      </c>
      <c r="Q130" s="32">
        <v>50.019444444444446</v>
      </c>
      <c r="R130" s="32">
        <v>16.672222222222221</v>
      </c>
      <c r="S130" s="32">
        <v>211.46944444444446</v>
      </c>
      <c r="T130" s="32">
        <v>193.22777777777779</v>
      </c>
      <c r="U130" s="32">
        <v>18.241666666666667</v>
      </c>
      <c r="V130" s="32">
        <v>0</v>
      </c>
      <c r="W130" s="32">
        <v>1.8222222222222222</v>
      </c>
      <c r="X130" s="32">
        <v>0</v>
      </c>
      <c r="Y130" s="32">
        <v>1.8222222222222222</v>
      </c>
      <c r="Z130" s="32">
        <v>0</v>
      </c>
      <c r="AA130" s="32">
        <v>0</v>
      </c>
      <c r="AB130" s="32">
        <v>0</v>
      </c>
      <c r="AC130" s="32">
        <v>0</v>
      </c>
      <c r="AD130" s="32">
        <v>0</v>
      </c>
      <c r="AE130" s="32">
        <v>0</v>
      </c>
      <c r="AF130" t="s">
        <v>103</v>
      </c>
      <c r="AG130">
        <v>6</v>
      </c>
      <c r="AH130"/>
    </row>
    <row r="131" spans="1:34" x14ac:dyDescent="0.25">
      <c r="A131" t="s">
        <v>607</v>
      </c>
      <c r="B131" t="s">
        <v>235</v>
      </c>
      <c r="C131" t="s">
        <v>447</v>
      </c>
      <c r="D131" t="s">
        <v>566</v>
      </c>
      <c r="E131" s="32">
        <v>81.188888888888883</v>
      </c>
      <c r="F131" s="32">
        <v>4.0817818530176542</v>
      </c>
      <c r="G131" s="32">
        <v>3.7172574243875731</v>
      </c>
      <c r="H131" s="32">
        <v>0.24635007527028868</v>
      </c>
      <c r="I131" s="32">
        <v>7.3935951827015206E-2</v>
      </c>
      <c r="J131" s="32">
        <v>331.39533333333327</v>
      </c>
      <c r="K131" s="32">
        <v>301.79999999999995</v>
      </c>
      <c r="L131" s="32">
        <v>20.000888888888881</v>
      </c>
      <c r="M131" s="32">
        <v>6.0027777777777782</v>
      </c>
      <c r="N131" s="32">
        <v>10.086999999999991</v>
      </c>
      <c r="O131" s="32">
        <v>3.911111111111111</v>
      </c>
      <c r="P131" s="32">
        <v>76</v>
      </c>
      <c r="Q131" s="32">
        <v>60.402777777777779</v>
      </c>
      <c r="R131" s="32">
        <v>15.597222222222221</v>
      </c>
      <c r="S131" s="32">
        <v>235.39444444444445</v>
      </c>
      <c r="T131" s="32">
        <v>224.74444444444444</v>
      </c>
      <c r="U131" s="32">
        <v>10.65</v>
      </c>
      <c r="V131" s="32">
        <v>0</v>
      </c>
      <c r="W131" s="32">
        <v>1.7731111111111106</v>
      </c>
      <c r="X131" s="32">
        <v>0</v>
      </c>
      <c r="Y131" s="32">
        <v>1.7731111111111106</v>
      </c>
      <c r="Z131" s="32">
        <v>0</v>
      </c>
      <c r="AA131" s="32">
        <v>0</v>
      </c>
      <c r="AB131" s="32">
        <v>0</v>
      </c>
      <c r="AC131" s="32">
        <v>0</v>
      </c>
      <c r="AD131" s="32">
        <v>0</v>
      </c>
      <c r="AE131" s="32">
        <v>0</v>
      </c>
      <c r="AF131" t="s">
        <v>27</v>
      </c>
      <c r="AG131">
        <v>6</v>
      </c>
      <c r="AH131"/>
    </row>
    <row r="132" spans="1:34" x14ac:dyDescent="0.25">
      <c r="A132" t="s">
        <v>607</v>
      </c>
      <c r="B132" t="s">
        <v>276</v>
      </c>
      <c r="C132" t="s">
        <v>471</v>
      </c>
      <c r="D132" t="s">
        <v>587</v>
      </c>
      <c r="E132" s="32">
        <v>53.177777777777777</v>
      </c>
      <c r="F132" s="32">
        <v>3.7674780610112828</v>
      </c>
      <c r="G132" s="32">
        <v>3.3198015043877978</v>
      </c>
      <c r="H132" s="32">
        <v>0.48357083159214376</v>
      </c>
      <c r="I132" s="32">
        <v>0.22766819891349774</v>
      </c>
      <c r="J132" s="32">
        <v>200.3461111111111</v>
      </c>
      <c r="K132" s="32">
        <v>176.53966666666668</v>
      </c>
      <c r="L132" s="32">
        <v>25.715222222222224</v>
      </c>
      <c r="M132" s="32">
        <v>12.106888888888891</v>
      </c>
      <c r="N132" s="32">
        <v>8.0083333333333329</v>
      </c>
      <c r="O132" s="32">
        <v>5.6</v>
      </c>
      <c r="P132" s="32">
        <v>54.701888888888881</v>
      </c>
      <c r="Q132" s="32">
        <v>44.503777777777771</v>
      </c>
      <c r="R132" s="32">
        <v>10.198111111111112</v>
      </c>
      <c r="S132" s="32">
        <v>119.929</v>
      </c>
      <c r="T132" s="32">
        <v>119.929</v>
      </c>
      <c r="U132" s="32">
        <v>0</v>
      </c>
      <c r="V132" s="32">
        <v>0</v>
      </c>
      <c r="W132" s="32">
        <v>5.5823333333333336</v>
      </c>
      <c r="X132" s="32">
        <v>0</v>
      </c>
      <c r="Y132" s="32">
        <v>8.3333333333333329E-2</v>
      </c>
      <c r="Z132" s="32">
        <v>0</v>
      </c>
      <c r="AA132" s="32">
        <v>0</v>
      </c>
      <c r="AB132" s="32">
        <v>0</v>
      </c>
      <c r="AC132" s="32">
        <v>5.4990000000000006</v>
      </c>
      <c r="AD132" s="32">
        <v>0</v>
      </c>
      <c r="AE132" s="32">
        <v>0</v>
      </c>
      <c r="AF132" t="s">
        <v>68</v>
      </c>
      <c r="AG132">
        <v>6</v>
      </c>
      <c r="AH132"/>
    </row>
    <row r="133" spans="1:34" x14ac:dyDescent="0.25">
      <c r="A133" t="s">
        <v>607</v>
      </c>
      <c r="B133" t="s">
        <v>337</v>
      </c>
      <c r="C133" t="s">
        <v>503</v>
      </c>
      <c r="D133" t="s">
        <v>573</v>
      </c>
      <c r="E133" s="32">
        <v>77.233333333333334</v>
      </c>
      <c r="F133" s="32">
        <v>4.6530715005035246</v>
      </c>
      <c r="G133" s="32">
        <v>4.2754639620198533</v>
      </c>
      <c r="H133" s="32">
        <v>0.2817939864767659</v>
      </c>
      <c r="I133" s="32">
        <v>0.143540497770105</v>
      </c>
      <c r="J133" s="32">
        <v>359.37222222222221</v>
      </c>
      <c r="K133" s="32">
        <v>330.20833333333331</v>
      </c>
      <c r="L133" s="32">
        <v>21.763888888888886</v>
      </c>
      <c r="M133" s="32">
        <v>11.08611111111111</v>
      </c>
      <c r="N133" s="32">
        <v>4.9388888888888891</v>
      </c>
      <c r="O133" s="32">
        <v>5.7388888888888889</v>
      </c>
      <c r="P133" s="32">
        <v>99.147222222222226</v>
      </c>
      <c r="Q133" s="32">
        <v>80.661111111111111</v>
      </c>
      <c r="R133" s="32">
        <v>18.486111111111111</v>
      </c>
      <c r="S133" s="32">
        <v>238.46111111111111</v>
      </c>
      <c r="T133" s="32">
        <v>218.58611111111111</v>
      </c>
      <c r="U133" s="32">
        <v>19.875</v>
      </c>
      <c r="V133" s="32">
        <v>0</v>
      </c>
      <c r="W133" s="32">
        <v>1.7333333333333334</v>
      </c>
      <c r="X133" s="32">
        <v>0</v>
      </c>
      <c r="Y133" s="32">
        <v>1.7333333333333334</v>
      </c>
      <c r="Z133" s="32">
        <v>0</v>
      </c>
      <c r="AA133" s="32">
        <v>0</v>
      </c>
      <c r="AB133" s="32">
        <v>0</v>
      </c>
      <c r="AC133" s="32">
        <v>0</v>
      </c>
      <c r="AD133" s="32">
        <v>0</v>
      </c>
      <c r="AE133" s="32">
        <v>0</v>
      </c>
      <c r="AF133" t="s">
        <v>129</v>
      </c>
      <c r="AG133">
        <v>6</v>
      </c>
      <c r="AH133"/>
    </row>
    <row r="134" spans="1:34" x14ac:dyDescent="0.25">
      <c r="A134" t="s">
        <v>607</v>
      </c>
      <c r="B134" t="s">
        <v>374</v>
      </c>
      <c r="C134" t="s">
        <v>499</v>
      </c>
      <c r="D134" t="s">
        <v>539</v>
      </c>
      <c r="E134" s="32">
        <v>67.077777777777783</v>
      </c>
      <c r="F134" s="32">
        <v>3.6855640218651646</v>
      </c>
      <c r="G134" s="32">
        <v>3.3847523604439287</v>
      </c>
      <c r="H134" s="32">
        <v>0.31940533377505376</v>
      </c>
      <c r="I134" s="32">
        <v>0.20453039589199934</v>
      </c>
      <c r="J134" s="32">
        <v>247.21944444444446</v>
      </c>
      <c r="K134" s="32">
        <v>227.04166666666666</v>
      </c>
      <c r="L134" s="32">
        <v>21.424999999999997</v>
      </c>
      <c r="M134" s="32">
        <v>13.719444444444445</v>
      </c>
      <c r="N134" s="32">
        <v>3.0833333333333335</v>
      </c>
      <c r="O134" s="32">
        <v>4.6222222222222218</v>
      </c>
      <c r="P134" s="32">
        <v>71.644444444444446</v>
      </c>
      <c r="Q134" s="32">
        <v>59.172222222222224</v>
      </c>
      <c r="R134" s="32">
        <v>12.472222222222221</v>
      </c>
      <c r="S134" s="32">
        <v>154.15</v>
      </c>
      <c r="T134" s="32">
        <v>142.06944444444446</v>
      </c>
      <c r="U134" s="32">
        <v>12.080555555555556</v>
      </c>
      <c r="V134" s="32">
        <v>0</v>
      </c>
      <c r="W134" s="32">
        <v>2.8888888888888888</v>
      </c>
      <c r="X134" s="32">
        <v>0</v>
      </c>
      <c r="Y134" s="32">
        <v>2.8888888888888888</v>
      </c>
      <c r="Z134" s="32">
        <v>0</v>
      </c>
      <c r="AA134" s="32">
        <v>0</v>
      </c>
      <c r="AB134" s="32">
        <v>0</v>
      </c>
      <c r="AC134" s="32">
        <v>0</v>
      </c>
      <c r="AD134" s="32">
        <v>0</v>
      </c>
      <c r="AE134" s="32">
        <v>0</v>
      </c>
      <c r="AF134" t="s">
        <v>166</v>
      </c>
      <c r="AG134">
        <v>6</v>
      </c>
      <c r="AH134"/>
    </row>
    <row r="135" spans="1:34" x14ac:dyDescent="0.25">
      <c r="A135" t="s">
        <v>607</v>
      </c>
      <c r="B135" t="s">
        <v>322</v>
      </c>
      <c r="C135" t="s">
        <v>496</v>
      </c>
      <c r="D135" t="s">
        <v>547</v>
      </c>
      <c r="E135" s="32">
        <v>80.022222222222226</v>
      </c>
      <c r="F135" s="32">
        <v>3.2598722577061934</v>
      </c>
      <c r="G135" s="32">
        <v>3.1208275479033603</v>
      </c>
      <c r="H135" s="32">
        <v>0.32091502360455421</v>
      </c>
      <c r="I135" s="32">
        <v>0.18187031380172167</v>
      </c>
      <c r="J135" s="32">
        <v>260.86222222222227</v>
      </c>
      <c r="K135" s="32">
        <v>249.73555555555558</v>
      </c>
      <c r="L135" s="32">
        <v>25.68033333333333</v>
      </c>
      <c r="M135" s="32">
        <v>14.553666666666661</v>
      </c>
      <c r="N135" s="32">
        <v>5.5266666666666664</v>
      </c>
      <c r="O135" s="32">
        <v>5.6</v>
      </c>
      <c r="P135" s="32">
        <v>63.687111111111122</v>
      </c>
      <c r="Q135" s="32">
        <v>63.687111111111122</v>
      </c>
      <c r="R135" s="32">
        <v>0</v>
      </c>
      <c r="S135" s="32">
        <v>171.49477777777781</v>
      </c>
      <c r="T135" s="32">
        <v>170.97922222222226</v>
      </c>
      <c r="U135" s="32">
        <v>0.51555555555555566</v>
      </c>
      <c r="V135" s="32">
        <v>0</v>
      </c>
      <c r="W135" s="32">
        <v>9.2351111111111095</v>
      </c>
      <c r="X135" s="32">
        <v>0</v>
      </c>
      <c r="Y135" s="32">
        <v>0</v>
      </c>
      <c r="Z135" s="32">
        <v>0</v>
      </c>
      <c r="AA135" s="32">
        <v>8.2367777777777764</v>
      </c>
      <c r="AB135" s="32">
        <v>0</v>
      </c>
      <c r="AC135" s="32">
        <v>0.99833333333333329</v>
      </c>
      <c r="AD135" s="32">
        <v>0</v>
      </c>
      <c r="AE135" s="32">
        <v>0</v>
      </c>
      <c r="AF135" t="s">
        <v>114</v>
      </c>
      <c r="AG135">
        <v>6</v>
      </c>
      <c r="AH135"/>
    </row>
    <row r="136" spans="1:34" x14ac:dyDescent="0.25">
      <c r="A136" t="s">
        <v>607</v>
      </c>
      <c r="B136" t="s">
        <v>229</v>
      </c>
      <c r="C136" t="s">
        <v>421</v>
      </c>
      <c r="D136" t="s">
        <v>561</v>
      </c>
      <c r="E136" s="32">
        <v>87.544444444444451</v>
      </c>
      <c r="F136" s="32">
        <v>3.7551250158649583</v>
      </c>
      <c r="G136" s="32">
        <v>3.290392181748953</v>
      </c>
      <c r="H136" s="32">
        <v>0.42319710623175533</v>
      </c>
      <c r="I136" s="32">
        <v>0.21132884883868511</v>
      </c>
      <c r="J136" s="32">
        <v>328.74033333333341</v>
      </c>
      <c r="K136" s="32">
        <v>288.0555555555556</v>
      </c>
      <c r="L136" s="32">
        <v>37.048555555555559</v>
      </c>
      <c r="M136" s="32">
        <v>18.500666666666667</v>
      </c>
      <c r="N136" s="32">
        <v>12.859</v>
      </c>
      <c r="O136" s="32">
        <v>5.6888888888888891</v>
      </c>
      <c r="P136" s="32">
        <v>80.551444444444456</v>
      </c>
      <c r="Q136" s="32">
        <v>58.414555555555559</v>
      </c>
      <c r="R136" s="32">
        <v>22.13688888888889</v>
      </c>
      <c r="S136" s="32">
        <v>211.14033333333342</v>
      </c>
      <c r="T136" s="32">
        <v>184.93944444444452</v>
      </c>
      <c r="U136" s="32">
        <v>26.200888888888887</v>
      </c>
      <c r="V136" s="32">
        <v>0</v>
      </c>
      <c r="W136" s="32">
        <v>0.51566666666666672</v>
      </c>
      <c r="X136" s="32">
        <v>0</v>
      </c>
      <c r="Y136" s="32">
        <v>0.51566666666666672</v>
      </c>
      <c r="Z136" s="32">
        <v>0</v>
      </c>
      <c r="AA136" s="32">
        <v>0</v>
      </c>
      <c r="AB136" s="32">
        <v>0</v>
      </c>
      <c r="AC136" s="32">
        <v>0</v>
      </c>
      <c r="AD136" s="32">
        <v>0</v>
      </c>
      <c r="AE136" s="32">
        <v>0</v>
      </c>
      <c r="AF136" t="s">
        <v>21</v>
      </c>
      <c r="AG136">
        <v>6</v>
      </c>
      <c r="AH136"/>
    </row>
    <row r="137" spans="1:34" x14ac:dyDescent="0.25">
      <c r="A137" t="s">
        <v>607</v>
      </c>
      <c r="B137" t="s">
        <v>215</v>
      </c>
      <c r="C137" t="s">
        <v>424</v>
      </c>
      <c r="D137" t="s">
        <v>548</v>
      </c>
      <c r="E137" s="32">
        <v>49.866666666666667</v>
      </c>
      <c r="F137" s="32">
        <v>3.9813903743315509</v>
      </c>
      <c r="G137" s="32">
        <v>3.5693449197860962</v>
      </c>
      <c r="H137" s="32">
        <v>0.43879010695187159</v>
      </c>
      <c r="I137" s="32">
        <v>0.22449420677361848</v>
      </c>
      <c r="J137" s="32">
        <v>198.53866666666667</v>
      </c>
      <c r="K137" s="32">
        <v>177.99133333333333</v>
      </c>
      <c r="L137" s="32">
        <v>21.880999999999997</v>
      </c>
      <c r="M137" s="32">
        <v>11.194777777777775</v>
      </c>
      <c r="N137" s="32">
        <v>5.5751111111111111</v>
      </c>
      <c r="O137" s="32">
        <v>5.1111111111111107</v>
      </c>
      <c r="P137" s="32">
        <v>67.155444444444427</v>
      </c>
      <c r="Q137" s="32">
        <v>57.29433333333332</v>
      </c>
      <c r="R137" s="32">
        <v>9.8611111111111107</v>
      </c>
      <c r="S137" s="32">
        <v>109.50222222222224</v>
      </c>
      <c r="T137" s="32">
        <v>109.50222222222224</v>
      </c>
      <c r="U137" s="32">
        <v>0</v>
      </c>
      <c r="V137" s="32">
        <v>0</v>
      </c>
      <c r="W137" s="32">
        <v>0</v>
      </c>
      <c r="X137" s="32">
        <v>0</v>
      </c>
      <c r="Y137" s="32">
        <v>0</v>
      </c>
      <c r="Z137" s="32">
        <v>0</v>
      </c>
      <c r="AA137" s="32">
        <v>0</v>
      </c>
      <c r="AB137" s="32">
        <v>0</v>
      </c>
      <c r="AC137" s="32">
        <v>0</v>
      </c>
      <c r="AD137" s="32">
        <v>0</v>
      </c>
      <c r="AE137" s="32">
        <v>0</v>
      </c>
      <c r="AF137" t="s">
        <v>7</v>
      </c>
      <c r="AG137">
        <v>6</v>
      </c>
      <c r="AH137"/>
    </row>
    <row r="138" spans="1:34" x14ac:dyDescent="0.25">
      <c r="A138" t="s">
        <v>607</v>
      </c>
      <c r="B138" t="s">
        <v>239</v>
      </c>
      <c r="C138" t="s">
        <v>449</v>
      </c>
      <c r="D138" t="s">
        <v>567</v>
      </c>
      <c r="E138" s="32">
        <v>48.133333333333333</v>
      </c>
      <c r="F138" s="32">
        <v>3.4247229916897513</v>
      </c>
      <c r="G138" s="32">
        <v>3.0422414589104343</v>
      </c>
      <c r="H138" s="32">
        <v>0.31962142197599264</v>
      </c>
      <c r="I138" s="32">
        <v>6.0445521698984303E-2</v>
      </c>
      <c r="J138" s="32">
        <v>164.84333333333336</v>
      </c>
      <c r="K138" s="32">
        <v>146.43322222222224</v>
      </c>
      <c r="L138" s="32">
        <v>15.384444444444444</v>
      </c>
      <c r="M138" s="32">
        <v>2.9094444444444445</v>
      </c>
      <c r="N138" s="32">
        <v>7.1416666666666666</v>
      </c>
      <c r="O138" s="32">
        <v>5.333333333333333</v>
      </c>
      <c r="P138" s="32">
        <v>54.271222222222235</v>
      </c>
      <c r="Q138" s="32">
        <v>48.336111111111123</v>
      </c>
      <c r="R138" s="32">
        <v>5.9351111111111106</v>
      </c>
      <c r="S138" s="32">
        <v>95.187666666666686</v>
      </c>
      <c r="T138" s="32">
        <v>90.78444444444446</v>
      </c>
      <c r="U138" s="32">
        <v>4.4032222222222215</v>
      </c>
      <c r="V138" s="32">
        <v>0</v>
      </c>
      <c r="W138" s="32">
        <v>5.3347777777777781</v>
      </c>
      <c r="X138" s="32">
        <v>0</v>
      </c>
      <c r="Y138" s="32">
        <v>0</v>
      </c>
      <c r="Z138" s="32">
        <v>0</v>
      </c>
      <c r="AA138" s="32">
        <v>0</v>
      </c>
      <c r="AB138" s="32">
        <v>0</v>
      </c>
      <c r="AC138" s="32">
        <v>5.3347777777777781</v>
      </c>
      <c r="AD138" s="32">
        <v>0</v>
      </c>
      <c r="AE138" s="32">
        <v>0</v>
      </c>
      <c r="AF138" t="s">
        <v>31</v>
      </c>
      <c r="AG138">
        <v>6</v>
      </c>
      <c r="AH138"/>
    </row>
    <row r="139" spans="1:34" x14ac:dyDescent="0.25">
      <c r="A139" t="s">
        <v>607</v>
      </c>
      <c r="B139" t="s">
        <v>356</v>
      </c>
      <c r="C139" t="s">
        <v>512</v>
      </c>
      <c r="D139" t="s">
        <v>545</v>
      </c>
      <c r="E139" s="32">
        <v>42.588888888888889</v>
      </c>
      <c r="F139" s="32">
        <v>3.9110957474563004</v>
      </c>
      <c r="G139" s="32">
        <v>3.6695095225671794</v>
      </c>
      <c r="H139" s="32">
        <v>0.93370206104878695</v>
      </c>
      <c r="I139" s="32">
        <v>0.69211583615966621</v>
      </c>
      <c r="J139" s="32">
        <v>166.56922222222221</v>
      </c>
      <c r="K139" s="32">
        <v>156.28033333333332</v>
      </c>
      <c r="L139" s="32">
        <v>39.765333333333338</v>
      </c>
      <c r="M139" s="32">
        <v>29.47644444444445</v>
      </c>
      <c r="N139" s="32">
        <v>5.2777777777777777</v>
      </c>
      <c r="O139" s="32">
        <v>5.0111111111111111</v>
      </c>
      <c r="P139" s="32">
        <v>26.309444444444452</v>
      </c>
      <c r="Q139" s="32">
        <v>26.309444444444452</v>
      </c>
      <c r="R139" s="32">
        <v>0</v>
      </c>
      <c r="S139" s="32">
        <v>100.49444444444443</v>
      </c>
      <c r="T139" s="32">
        <v>100.49444444444443</v>
      </c>
      <c r="U139" s="32">
        <v>0</v>
      </c>
      <c r="V139" s="32">
        <v>0</v>
      </c>
      <c r="W139" s="32">
        <v>5.2222222222222223</v>
      </c>
      <c r="X139" s="32">
        <v>0</v>
      </c>
      <c r="Y139" s="32">
        <v>0</v>
      </c>
      <c r="Z139" s="32">
        <v>0</v>
      </c>
      <c r="AA139" s="32">
        <v>0</v>
      </c>
      <c r="AB139" s="32">
        <v>0</v>
      </c>
      <c r="AC139" s="32">
        <v>5.2222222222222223</v>
      </c>
      <c r="AD139" s="32">
        <v>0</v>
      </c>
      <c r="AE139" s="32">
        <v>0</v>
      </c>
      <c r="AF139" t="s">
        <v>148</v>
      </c>
      <c r="AG139">
        <v>6</v>
      </c>
      <c r="AH139"/>
    </row>
    <row r="140" spans="1:34" x14ac:dyDescent="0.25">
      <c r="A140" t="s">
        <v>607</v>
      </c>
      <c r="B140" t="s">
        <v>245</v>
      </c>
      <c r="C140" t="s">
        <v>451</v>
      </c>
      <c r="D140" t="s">
        <v>568</v>
      </c>
      <c r="E140" s="32">
        <v>57.177777777777777</v>
      </c>
      <c r="F140" s="32">
        <v>3.6924718227749711</v>
      </c>
      <c r="G140" s="32">
        <v>3.3713486202876028</v>
      </c>
      <c r="H140" s="32">
        <v>0.37309560823940924</v>
      </c>
      <c r="I140" s="32">
        <v>0.14087640886125147</v>
      </c>
      <c r="J140" s="32">
        <v>211.12733333333335</v>
      </c>
      <c r="K140" s="32">
        <v>192.76622222222227</v>
      </c>
      <c r="L140" s="32">
        <v>21.332777777777778</v>
      </c>
      <c r="M140" s="32">
        <v>8.0549999999999997</v>
      </c>
      <c r="N140" s="32">
        <v>5.666666666666667</v>
      </c>
      <c r="O140" s="32">
        <v>7.6111111111111107</v>
      </c>
      <c r="P140" s="32">
        <v>60.50344444444444</v>
      </c>
      <c r="Q140" s="32">
        <v>55.420111111111105</v>
      </c>
      <c r="R140" s="32">
        <v>5.083333333333333</v>
      </c>
      <c r="S140" s="32">
        <v>129.29111111111115</v>
      </c>
      <c r="T140" s="32">
        <v>129.29111111111115</v>
      </c>
      <c r="U140" s="32">
        <v>0</v>
      </c>
      <c r="V140" s="32">
        <v>0</v>
      </c>
      <c r="W140" s="32">
        <v>3.7626666666666657</v>
      </c>
      <c r="X140" s="32">
        <v>0</v>
      </c>
      <c r="Y140" s="32">
        <v>0</v>
      </c>
      <c r="Z140" s="32">
        <v>0</v>
      </c>
      <c r="AA140" s="32">
        <v>0</v>
      </c>
      <c r="AB140" s="32">
        <v>0</v>
      </c>
      <c r="AC140" s="32">
        <v>3.7626666666666657</v>
      </c>
      <c r="AD140" s="32">
        <v>0</v>
      </c>
      <c r="AE140" s="32">
        <v>0</v>
      </c>
      <c r="AF140" t="s">
        <v>37</v>
      </c>
      <c r="AG140">
        <v>6</v>
      </c>
      <c r="AH140"/>
    </row>
    <row r="141" spans="1:34" x14ac:dyDescent="0.25">
      <c r="A141" t="s">
        <v>607</v>
      </c>
      <c r="B141" t="s">
        <v>241</v>
      </c>
      <c r="C141" t="s">
        <v>451</v>
      </c>
      <c r="D141" t="s">
        <v>568</v>
      </c>
      <c r="E141" s="32">
        <v>72.333333333333329</v>
      </c>
      <c r="F141" s="32">
        <v>3.2342872503840248</v>
      </c>
      <c r="G141" s="32">
        <v>3.0132119815668204</v>
      </c>
      <c r="H141" s="32">
        <v>0.29549001536098313</v>
      </c>
      <c r="I141" s="32">
        <v>0.12741013824884798</v>
      </c>
      <c r="J141" s="32">
        <v>233.94677777777778</v>
      </c>
      <c r="K141" s="32">
        <v>217.95566666666667</v>
      </c>
      <c r="L141" s="32">
        <v>21.373777777777779</v>
      </c>
      <c r="M141" s="32">
        <v>9.2160000000000029</v>
      </c>
      <c r="N141" s="32">
        <v>6.8244444444444445</v>
      </c>
      <c r="O141" s="32">
        <v>5.333333333333333</v>
      </c>
      <c r="P141" s="32">
        <v>59.04922222222222</v>
      </c>
      <c r="Q141" s="32">
        <v>55.215888888888884</v>
      </c>
      <c r="R141" s="32">
        <v>3.8333333333333335</v>
      </c>
      <c r="S141" s="32">
        <v>153.52377777777778</v>
      </c>
      <c r="T141" s="32">
        <v>149.66800000000001</v>
      </c>
      <c r="U141" s="32">
        <v>3.8557777777777784</v>
      </c>
      <c r="V141" s="32">
        <v>0</v>
      </c>
      <c r="W141" s="32">
        <v>3.8927777777777774</v>
      </c>
      <c r="X141" s="32">
        <v>0</v>
      </c>
      <c r="Y141" s="32">
        <v>0</v>
      </c>
      <c r="Z141" s="32">
        <v>0</v>
      </c>
      <c r="AA141" s="32">
        <v>0</v>
      </c>
      <c r="AB141" s="32">
        <v>0</v>
      </c>
      <c r="AC141" s="32">
        <v>3.8927777777777774</v>
      </c>
      <c r="AD141" s="32">
        <v>0</v>
      </c>
      <c r="AE141" s="32">
        <v>0</v>
      </c>
      <c r="AF141" t="s">
        <v>33</v>
      </c>
      <c r="AG141">
        <v>6</v>
      </c>
      <c r="AH141"/>
    </row>
    <row r="142" spans="1:34" x14ac:dyDescent="0.25">
      <c r="A142" t="s">
        <v>607</v>
      </c>
      <c r="B142" t="s">
        <v>238</v>
      </c>
      <c r="C142" t="s">
        <v>421</v>
      </c>
      <c r="D142" t="s">
        <v>561</v>
      </c>
      <c r="E142" s="32">
        <v>63.355555555555554</v>
      </c>
      <c r="F142" s="32">
        <v>3.7874552788495262</v>
      </c>
      <c r="G142" s="32">
        <v>3.5170168361978251</v>
      </c>
      <c r="H142" s="32">
        <v>0.33921957207997189</v>
      </c>
      <c r="I142" s="32">
        <v>0.16577165906699401</v>
      </c>
      <c r="J142" s="32">
        <v>239.9563333333333</v>
      </c>
      <c r="K142" s="32">
        <v>222.82255555555554</v>
      </c>
      <c r="L142" s="32">
        <v>21.49144444444444</v>
      </c>
      <c r="M142" s="32">
        <v>10.502555555555553</v>
      </c>
      <c r="N142" s="32">
        <v>5.2722222222222221</v>
      </c>
      <c r="O142" s="32">
        <v>5.7166666666666668</v>
      </c>
      <c r="P142" s="32">
        <v>61.505888888888904</v>
      </c>
      <c r="Q142" s="32">
        <v>55.361000000000018</v>
      </c>
      <c r="R142" s="32">
        <v>6.1448888888888886</v>
      </c>
      <c r="S142" s="32">
        <v>156.95899999999997</v>
      </c>
      <c r="T142" s="32">
        <v>156.95899999999997</v>
      </c>
      <c r="U142" s="32">
        <v>0</v>
      </c>
      <c r="V142" s="32">
        <v>0</v>
      </c>
      <c r="W142" s="32">
        <v>4.1845555555555558</v>
      </c>
      <c r="X142" s="32">
        <v>0</v>
      </c>
      <c r="Y142" s="32">
        <v>0</v>
      </c>
      <c r="Z142" s="32">
        <v>0</v>
      </c>
      <c r="AA142" s="32">
        <v>0</v>
      </c>
      <c r="AB142" s="32">
        <v>0</v>
      </c>
      <c r="AC142" s="32">
        <v>4.1845555555555558</v>
      </c>
      <c r="AD142" s="32">
        <v>0</v>
      </c>
      <c r="AE142" s="32">
        <v>0</v>
      </c>
      <c r="AF142" t="s">
        <v>30</v>
      </c>
      <c r="AG142">
        <v>6</v>
      </c>
      <c r="AH142"/>
    </row>
    <row r="143" spans="1:34" x14ac:dyDescent="0.25">
      <c r="A143" t="s">
        <v>607</v>
      </c>
      <c r="B143" t="s">
        <v>323</v>
      </c>
      <c r="C143" t="s">
        <v>456</v>
      </c>
      <c r="D143" t="s">
        <v>573</v>
      </c>
      <c r="E143" s="32">
        <v>101.57777777777778</v>
      </c>
      <c r="F143" s="32">
        <v>4.0114427915117039</v>
      </c>
      <c r="G143" s="32">
        <v>3.7160096259024282</v>
      </c>
      <c r="H143" s="32">
        <v>0.25747757602275212</v>
      </c>
      <c r="I143" s="32">
        <v>0.14849814045066725</v>
      </c>
      <c r="J143" s="32">
        <v>407.47344444444445</v>
      </c>
      <c r="K143" s="32">
        <v>377.464</v>
      </c>
      <c r="L143" s="32">
        <v>26.154</v>
      </c>
      <c r="M143" s="32">
        <v>15.084111111111113</v>
      </c>
      <c r="N143" s="32">
        <v>3.7143333333333337</v>
      </c>
      <c r="O143" s="32">
        <v>7.3555555555555552</v>
      </c>
      <c r="P143" s="32">
        <v>115.13588888888886</v>
      </c>
      <c r="Q143" s="32">
        <v>96.1963333333333</v>
      </c>
      <c r="R143" s="32">
        <v>18.939555555555561</v>
      </c>
      <c r="S143" s="32">
        <v>266.18355555555559</v>
      </c>
      <c r="T143" s="32">
        <v>264.64011111111114</v>
      </c>
      <c r="U143" s="32">
        <v>1.5434444444444444</v>
      </c>
      <c r="V143" s="32">
        <v>0</v>
      </c>
      <c r="W143" s="32">
        <v>7.2888888888888896</v>
      </c>
      <c r="X143" s="32">
        <v>0</v>
      </c>
      <c r="Y143" s="32">
        <v>0</v>
      </c>
      <c r="Z143" s="32">
        <v>5.6888888888888891</v>
      </c>
      <c r="AA143" s="32">
        <v>0</v>
      </c>
      <c r="AB143" s="32">
        <v>0</v>
      </c>
      <c r="AC143" s="32">
        <v>1.6</v>
      </c>
      <c r="AD143" s="32">
        <v>0</v>
      </c>
      <c r="AE143" s="32">
        <v>0</v>
      </c>
      <c r="AF143" t="s">
        <v>115</v>
      </c>
      <c r="AG143">
        <v>6</v>
      </c>
      <c r="AH143"/>
    </row>
    <row r="144" spans="1:34" x14ac:dyDescent="0.25">
      <c r="A144" t="s">
        <v>607</v>
      </c>
      <c r="B144" t="s">
        <v>224</v>
      </c>
      <c r="C144" t="s">
        <v>438</v>
      </c>
      <c r="D144" t="s">
        <v>535</v>
      </c>
      <c r="E144" s="32">
        <v>54.477777777777774</v>
      </c>
      <c r="F144" s="32">
        <v>3.4207933918009394</v>
      </c>
      <c r="G144" s="32">
        <v>3.145843361207425</v>
      </c>
      <c r="H144" s="32">
        <v>0.39121558229655312</v>
      </c>
      <c r="I144" s="32">
        <v>0.21519681827452578</v>
      </c>
      <c r="J144" s="32">
        <v>186.35722222222228</v>
      </c>
      <c r="K144" s="32">
        <v>171.37855555555561</v>
      </c>
      <c r="L144" s="32">
        <v>21.312555555555555</v>
      </c>
      <c r="M144" s="32">
        <v>11.723444444444443</v>
      </c>
      <c r="N144" s="32">
        <v>4.6446666666666667</v>
      </c>
      <c r="O144" s="32">
        <v>4.9444444444444446</v>
      </c>
      <c r="P144" s="32">
        <v>49.538333333333327</v>
      </c>
      <c r="Q144" s="32">
        <v>44.148777777777774</v>
      </c>
      <c r="R144" s="32">
        <v>5.389555555555555</v>
      </c>
      <c r="S144" s="32">
        <v>115.50633333333339</v>
      </c>
      <c r="T144" s="32">
        <v>115.50633333333339</v>
      </c>
      <c r="U144" s="32">
        <v>0</v>
      </c>
      <c r="V144" s="32">
        <v>0</v>
      </c>
      <c r="W144" s="32">
        <v>1.1184444444444444</v>
      </c>
      <c r="X144" s="32">
        <v>0</v>
      </c>
      <c r="Y144" s="32">
        <v>0</v>
      </c>
      <c r="Z144" s="32">
        <v>0</v>
      </c>
      <c r="AA144" s="32">
        <v>0</v>
      </c>
      <c r="AB144" s="32">
        <v>0</v>
      </c>
      <c r="AC144" s="32">
        <v>1.1184444444444444</v>
      </c>
      <c r="AD144" s="32">
        <v>0</v>
      </c>
      <c r="AE144" s="32">
        <v>0</v>
      </c>
      <c r="AF144" t="s">
        <v>16</v>
      </c>
      <c r="AG144">
        <v>6</v>
      </c>
      <c r="AH144"/>
    </row>
    <row r="145" spans="1:34" x14ac:dyDescent="0.25">
      <c r="A145" t="s">
        <v>607</v>
      </c>
      <c r="B145" t="s">
        <v>383</v>
      </c>
      <c r="C145" t="s">
        <v>449</v>
      </c>
      <c r="D145" t="s">
        <v>567</v>
      </c>
      <c r="E145" s="32">
        <v>54.655555555555559</v>
      </c>
      <c r="F145" s="32">
        <v>3.3768326895710503</v>
      </c>
      <c r="G145" s="32">
        <v>3.0825066070339497</v>
      </c>
      <c r="H145" s="32">
        <v>0.45639560886359004</v>
      </c>
      <c r="I145" s="32">
        <v>0.2535515348648098</v>
      </c>
      <c r="J145" s="32">
        <v>184.56266666666664</v>
      </c>
      <c r="K145" s="32">
        <v>168.47611111111109</v>
      </c>
      <c r="L145" s="32">
        <v>24.944555555555549</v>
      </c>
      <c r="M145" s="32">
        <v>13.857999999999993</v>
      </c>
      <c r="N145" s="32">
        <v>6.4698888888888888</v>
      </c>
      <c r="O145" s="32">
        <v>4.6166666666666663</v>
      </c>
      <c r="P145" s="32">
        <v>46.557111111111119</v>
      </c>
      <c r="Q145" s="32">
        <v>41.557111111111119</v>
      </c>
      <c r="R145" s="32">
        <v>5</v>
      </c>
      <c r="S145" s="32">
        <v>113.06099999999999</v>
      </c>
      <c r="T145" s="32">
        <v>113.06099999999999</v>
      </c>
      <c r="U145" s="32">
        <v>0</v>
      </c>
      <c r="V145" s="32">
        <v>0</v>
      </c>
      <c r="W145" s="32">
        <v>5.2037777777777778</v>
      </c>
      <c r="X145" s="32">
        <v>0</v>
      </c>
      <c r="Y145" s="32">
        <v>0</v>
      </c>
      <c r="Z145" s="32">
        <v>0</v>
      </c>
      <c r="AA145" s="32">
        <v>0</v>
      </c>
      <c r="AB145" s="32">
        <v>0</v>
      </c>
      <c r="AC145" s="32">
        <v>5.2037777777777778</v>
      </c>
      <c r="AD145" s="32">
        <v>0</v>
      </c>
      <c r="AE145" s="32">
        <v>0</v>
      </c>
      <c r="AF145" t="s">
        <v>175</v>
      </c>
      <c r="AG145">
        <v>6</v>
      </c>
      <c r="AH145"/>
    </row>
    <row r="146" spans="1:34" x14ac:dyDescent="0.25">
      <c r="A146" t="s">
        <v>607</v>
      </c>
      <c r="B146" t="s">
        <v>411</v>
      </c>
      <c r="C146" t="s">
        <v>422</v>
      </c>
      <c r="D146" t="s">
        <v>594</v>
      </c>
      <c r="E146" s="32">
        <v>40.711111111111109</v>
      </c>
      <c r="F146" s="32">
        <v>3.990472161572054</v>
      </c>
      <c r="G146" s="32">
        <v>3.5761490174672503</v>
      </c>
      <c r="H146" s="32">
        <v>0.31407478165938874</v>
      </c>
      <c r="I146" s="32">
        <v>1.9765283842794759E-2</v>
      </c>
      <c r="J146" s="32">
        <v>162.45655555555561</v>
      </c>
      <c r="K146" s="32">
        <v>145.58900000000006</v>
      </c>
      <c r="L146" s="32">
        <v>12.786333333333335</v>
      </c>
      <c r="M146" s="32">
        <v>0.80466666666666653</v>
      </c>
      <c r="N146" s="32">
        <v>5.937222222222224</v>
      </c>
      <c r="O146" s="32">
        <v>6.0444444444444443</v>
      </c>
      <c r="P146" s="32">
        <v>49.65911111111113</v>
      </c>
      <c r="Q146" s="32">
        <v>44.773222222222238</v>
      </c>
      <c r="R146" s="32">
        <v>4.8858888888888892</v>
      </c>
      <c r="S146" s="32">
        <v>100.01111111111113</v>
      </c>
      <c r="T146" s="32">
        <v>100.01111111111113</v>
      </c>
      <c r="U146" s="32">
        <v>0</v>
      </c>
      <c r="V146" s="32">
        <v>0</v>
      </c>
      <c r="W146" s="32">
        <v>0.77222222222222225</v>
      </c>
      <c r="X146" s="32">
        <v>0</v>
      </c>
      <c r="Y146" s="32">
        <v>0</v>
      </c>
      <c r="Z146" s="32">
        <v>0</v>
      </c>
      <c r="AA146" s="32">
        <v>0</v>
      </c>
      <c r="AB146" s="32">
        <v>0.77222222222222225</v>
      </c>
      <c r="AC146" s="32">
        <v>0</v>
      </c>
      <c r="AD146" s="32">
        <v>0</v>
      </c>
      <c r="AE146" s="32">
        <v>0</v>
      </c>
      <c r="AF146" t="s">
        <v>203</v>
      </c>
      <c r="AG146">
        <v>6</v>
      </c>
      <c r="AH146"/>
    </row>
    <row r="147" spans="1:34" x14ac:dyDescent="0.25">
      <c r="A147" t="s">
        <v>607</v>
      </c>
      <c r="B147" t="s">
        <v>296</v>
      </c>
      <c r="C147" t="s">
        <v>486</v>
      </c>
      <c r="D147" t="s">
        <v>571</v>
      </c>
      <c r="E147" s="32">
        <v>83.088888888888889</v>
      </c>
      <c r="F147" s="32">
        <v>3.1383364535972178</v>
      </c>
      <c r="G147" s="32">
        <v>2.8701872158331097</v>
      </c>
      <c r="H147" s="32">
        <v>0.21341802621021663</v>
      </c>
      <c r="I147" s="32">
        <v>6.2916555228670776E-2</v>
      </c>
      <c r="J147" s="32">
        <v>260.76088888888881</v>
      </c>
      <c r="K147" s="32">
        <v>238.48066666666659</v>
      </c>
      <c r="L147" s="32">
        <v>17.732666666666667</v>
      </c>
      <c r="M147" s="32">
        <v>5.2276666666666678</v>
      </c>
      <c r="N147" s="32">
        <v>7.839666666666667</v>
      </c>
      <c r="O147" s="32">
        <v>4.6653333333333329</v>
      </c>
      <c r="P147" s="32">
        <v>84.575222222222209</v>
      </c>
      <c r="Q147" s="32">
        <v>74.799999999999983</v>
      </c>
      <c r="R147" s="32">
        <v>9.7752222222222223</v>
      </c>
      <c r="S147" s="32">
        <v>158.45299999999995</v>
      </c>
      <c r="T147" s="32">
        <v>158.45299999999995</v>
      </c>
      <c r="U147" s="32">
        <v>0</v>
      </c>
      <c r="V147" s="32">
        <v>0</v>
      </c>
      <c r="W147" s="32">
        <v>13.172555555555554</v>
      </c>
      <c r="X147" s="32">
        <v>0.2638888888888889</v>
      </c>
      <c r="Y147" s="32">
        <v>0.39444444444444443</v>
      </c>
      <c r="Z147" s="32">
        <v>0</v>
      </c>
      <c r="AA147" s="32">
        <v>3.7221111111111114</v>
      </c>
      <c r="AB147" s="32">
        <v>0</v>
      </c>
      <c r="AC147" s="32">
        <v>8.7921111111111099</v>
      </c>
      <c r="AD147" s="32">
        <v>0</v>
      </c>
      <c r="AE147" s="32">
        <v>0</v>
      </c>
      <c r="AF147" t="s">
        <v>88</v>
      </c>
      <c r="AG147">
        <v>6</v>
      </c>
      <c r="AH147"/>
    </row>
    <row r="148" spans="1:34" x14ac:dyDescent="0.25">
      <c r="A148" t="s">
        <v>607</v>
      </c>
      <c r="B148" t="s">
        <v>273</v>
      </c>
      <c r="C148" t="s">
        <v>469</v>
      </c>
      <c r="D148" t="s">
        <v>586</v>
      </c>
      <c r="E148" s="32">
        <v>61.244444444444447</v>
      </c>
      <c r="F148" s="32">
        <v>3.2365547895500719</v>
      </c>
      <c r="G148" s="32">
        <v>2.8233381712626993</v>
      </c>
      <c r="H148" s="32">
        <v>0.44099419448476052</v>
      </c>
      <c r="I148" s="32">
        <v>0.19884978229317851</v>
      </c>
      <c r="J148" s="32">
        <v>198.22099999999998</v>
      </c>
      <c r="K148" s="32">
        <v>172.91377777777777</v>
      </c>
      <c r="L148" s="32">
        <v>27.008444444444446</v>
      </c>
      <c r="M148" s="32">
        <v>12.178444444444445</v>
      </c>
      <c r="N148" s="32">
        <v>7.0966666666666685</v>
      </c>
      <c r="O148" s="32">
        <v>7.7333333333333334</v>
      </c>
      <c r="P148" s="32">
        <v>42.9408888888889</v>
      </c>
      <c r="Q148" s="32">
        <v>32.463666666666676</v>
      </c>
      <c r="R148" s="32">
        <v>10.477222222222222</v>
      </c>
      <c r="S148" s="32">
        <v>128.27166666666665</v>
      </c>
      <c r="T148" s="32">
        <v>91.572999999999993</v>
      </c>
      <c r="U148" s="32">
        <v>30.283666666666658</v>
      </c>
      <c r="V148" s="32">
        <v>6.4150000000000027</v>
      </c>
      <c r="W148" s="32">
        <v>1.4993333333333334</v>
      </c>
      <c r="X148" s="32">
        <v>0</v>
      </c>
      <c r="Y148" s="32">
        <v>1.4993333333333334</v>
      </c>
      <c r="Z148" s="32">
        <v>0</v>
      </c>
      <c r="AA148" s="32">
        <v>0</v>
      </c>
      <c r="AB148" s="32">
        <v>0</v>
      </c>
      <c r="AC148" s="32">
        <v>0</v>
      </c>
      <c r="AD148" s="32">
        <v>0</v>
      </c>
      <c r="AE148" s="32">
        <v>0</v>
      </c>
      <c r="AF148" t="s">
        <v>65</v>
      </c>
      <c r="AG148">
        <v>6</v>
      </c>
      <c r="AH148"/>
    </row>
    <row r="149" spans="1:34" x14ac:dyDescent="0.25">
      <c r="A149" t="s">
        <v>607</v>
      </c>
      <c r="B149" t="s">
        <v>244</v>
      </c>
      <c r="C149" t="s">
        <v>438</v>
      </c>
      <c r="D149" t="s">
        <v>535</v>
      </c>
      <c r="E149" s="32">
        <v>73.144444444444446</v>
      </c>
      <c r="F149" s="32">
        <v>3.9777153273583474</v>
      </c>
      <c r="G149" s="32">
        <v>3.3802840650159505</v>
      </c>
      <c r="H149" s="32">
        <v>0.62967188212061365</v>
      </c>
      <c r="I149" s="32">
        <v>0.17036153729302753</v>
      </c>
      <c r="J149" s="32">
        <v>290.94777777777779</v>
      </c>
      <c r="K149" s="32">
        <v>247.24900000000002</v>
      </c>
      <c r="L149" s="32">
        <v>46.056999999999995</v>
      </c>
      <c r="M149" s="32">
        <v>12.461000000000002</v>
      </c>
      <c r="N149" s="32">
        <v>27.907111111111099</v>
      </c>
      <c r="O149" s="32">
        <v>5.6888888888888891</v>
      </c>
      <c r="P149" s="32">
        <v>63.836555555555584</v>
      </c>
      <c r="Q149" s="32">
        <v>53.73377777777781</v>
      </c>
      <c r="R149" s="32">
        <v>10.102777777777773</v>
      </c>
      <c r="S149" s="32">
        <v>181.05422222222222</v>
      </c>
      <c r="T149" s="32">
        <v>167.29477777777777</v>
      </c>
      <c r="U149" s="32">
        <v>13.759444444444444</v>
      </c>
      <c r="V149" s="32">
        <v>0</v>
      </c>
      <c r="W149" s="32">
        <v>0.3517777777777778</v>
      </c>
      <c r="X149" s="32">
        <v>0</v>
      </c>
      <c r="Y149" s="32">
        <v>0.3517777777777778</v>
      </c>
      <c r="Z149" s="32">
        <v>0</v>
      </c>
      <c r="AA149" s="32">
        <v>0</v>
      </c>
      <c r="AB149" s="32">
        <v>0</v>
      </c>
      <c r="AC149" s="32">
        <v>0</v>
      </c>
      <c r="AD149" s="32">
        <v>0</v>
      </c>
      <c r="AE149" s="32">
        <v>0</v>
      </c>
      <c r="AF149" t="s">
        <v>36</v>
      </c>
      <c r="AG149">
        <v>6</v>
      </c>
      <c r="AH149"/>
    </row>
    <row r="150" spans="1:34" x14ac:dyDescent="0.25">
      <c r="A150" t="s">
        <v>607</v>
      </c>
      <c r="B150" t="s">
        <v>350</v>
      </c>
      <c r="C150" t="s">
        <v>458</v>
      </c>
      <c r="D150" t="s">
        <v>575</v>
      </c>
      <c r="E150" s="32">
        <v>75.166666666666671</v>
      </c>
      <c r="F150" s="32">
        <v>3.7953170731707315</v>
      </c>
      <c r="G150" s="32">
        <v>3.3788972653362896</v>
      </c>
      <c r="H150" s="32">
        <v>0.53877753141167772</v>
      </c>
      <c r="I150" s="32">
        <v>0.29564966740576493</v>
      </c>
      <c r="J150" s="32">
        <v>285.28133333333335</v>
      </c>
      <c r="K150" s="32">
        <v>253.98044444444446</v>
      </c>
      <c r="L150" s="32">
        <v>40.498111111111108</v>
      </c>
      <c r="M150" s="32">
        <v>22.222999999999999</v>
      </c>
      <c r="N150" s="32">
        <v>12.763999999999998</v>
      </c>
      <c r="O150" s="32">
        <v>5.5111111111111111</v>
      </c>
      <c r="P150" s="32">
        <v>50.831555555555553</v>
      </c>
      <c r="Q150" s="32">
        <v>37.805777777777777</v>
      </c>
      <c r="R150" s="32">
        <v>13.02577777777778</v>
      </c>
      <c r="S150" s="32">
        <v>193.95166666666668</v>
      </c>
      <c r="T150" s="32">
        <v>160.54811111111113</v>
      </c>
      <c r="U150" s="32">
        <v>33.403555555555563</v>
      </c>
      <c r="V150" s="32">
        <v>0</v>
      </c>
      <c r="W150" s="32">
        <v>0.77855555555555545</v>
      </c>
      <c r="X150" s="32">
        <v>0</v>
      </c>
      <c r="Y150" s="32">
        <v>0.77855555555555545</v>
      </c>
      <c r="Z150" s="32">
        <v>0</v>
      </c>
      <c r="AA150" s="32">
        <v>0</v>
      </c>
      <c r="AB150" s="32">
        <v>0</v>
      </c>
      <c r="AC150" s="32">
        <v>0</v>
      </c>
      <c r="AD150" s="32">
        <v>0</v>
      </c>
      <c r="AE150" s="32">
        <v>0</v>
      </c>
      <c r="AF150" t="s">
        <v>142</v>
      </c>
      <c r="AG150">
        <v>6</v>
      </c>
      <c r="AH150"/>
    </row>
    <row r="151" spans="1:34" x14ac:dyDescent="0.25">
      <c r="A151" t="s">
        <v>607</v>
      </c>
      <c r="B151" t="s">
        <v>299</v>
      </c>
      <c r="C151" t="s">
        <v>447</v>
      </c>
      <c r="D151" t="s">
        <v>566</v>
      </c>
      <c r="E151" s="32">
        <v>46.81111111111111</v>
      </c>
      <c r="F151" s="32">
        <v>3.5191811061001657</v>
      </c>
      <c r="G151" s="32">
        <v>3.4300901970092563</v>
      </c>
      <c r="H151" s="32">
        <v>0.39991217659624972</v>
      </c>
      <c r="I151" s="32">
        <v>0.3201590315689532</v>
      </c>
      <c r="J151" s="32">
        <v>164.73677777777775</v>
      </c>
      <c r="K151" s="32">
        <v>160.56633333333329</v>
      </c>
      <c r="L151" s="32">
        <v>18.720333333333333</v>
      </c>
      <c r="M151" s="32">
        <v>14.986999999999998</v>
      </c>
      <c r="N151" s="32">
        <v>0</v>
      </c>
      <c r="O151" s="32">
        <v>3.7333333333333334</v>
      </c>
      <c r="P151" s="32">
        <v>47.928999999999988</v>
      </c>
      <c r="Q151" s="32">
        <v>47.49188888888888</v>
      </c>
      <c r="R151" s="32">
        <v>0.43711111111111117</v>
      </c>
      <c r="S151" s="32">
        <v>98.087444444444429</v>
      </c>
      <c r="T151" s="32">
        <v>93.254888888888871</v>
      </c>
      <c r="U151" s="32">
        <v>4.8325555555555546</v>
      </c>
      <c r="V151" s="32">
        <v>0</v>
      </c>
      <c r="W151" s="32">
        <v>0</v>
      </c>
      <c r="X151" s="32">
        <v>0</v>
      </c>
      <c r="Y151" s="32">
        <v>0</v>
      </c>
      <c r="Z151" s="32">
        <v>0</v>
      </c>
      <c r="AA151" s="32">
        <v>0</v>
      </c>
      <c r="AB151" s="32">
        <v>0</v>
      </c>
      <c r="AC151" s="32">
        <v>0</v>
      </c>
      <c r="AD151" s="32">
        <v>0</v>
      </c>
      <c r="AE151" s="32">
        <v>0</v>
      </c>
      <c r="AF151" t="s">
        <v>91</v>
      </c>
      <c r="AG151">
        <v>6</v>
      </c>
      <c r="AH151"/>
    </row>
    <row r="152" spans="1:34" x14ac:dyDescent="0.25">
      <c r="A152" t="s">
        <v>607</v>
      </c>
      <c r="B152" t="s">
        <v>341</v>
      </c>
      <c r="C152" t="s">
        <v>426</v>
      </c>
      <c r="D152" t="s">
        <v>549</v>
      </c>
      <c r="E152" s="32">
        <v>85.466666666666669</v>
      </c>
      <c r="F152" s="32">
        <v>3.7887428497139899</v>
      </c>
      <c r="G152" s="32">
        <v>3.3550507020280826</v>
      </c>
      <c r="H152" s="32">
        <v>0.26069812792511698</v>
      </c>
      <c r="I152" s="32">
        <v>0</v>
      </c>
      <c r="J152" s="32">
        <v>323.81122222222234</v>
      </c>
      <c r="K152" s="32">
        <v>286.74500000000012</v>
      </c>
      <c r="L152" s="32">
        <v>22.280999999999999</v>
      </c>
      <c r="M152" s="32">
        <v>0</v>
      </c>
      <c r="N152" s="32">
        <v>16.592111111111109</v>
      </c>
      <c r="O152" s="32">
        <v>5.6888888888888891</v>
      </c>
      <c r="P152" s="32">
        <v>91.709444444444429</v>
      </c>
      <c r="Q152" s="32">
        <v>76.924222222222213</v>
      </c>
      <c r="R152" s="32">
        <v>14.785222222222218</v>
      </c>
      <c r="S152" s="32">
        <v>209.82077777777789</v>
      </c>
      <c r="T152" s="32">
        <v>175.22144444444456</v>
      </c>
      <c r="U152" s="32">
        <v>34.599333333333341</v>
      </c>
      <c r="V152" s="32">
        <v>0</v>
      </c>
      <c r="W152" s="32">
        <v>0.83466666666666689</v>
      </c>
      <c r="X152" s="32">
        <v>0</v>
      </c>
      <c r="Y152" s="32">
        <v>0.83466666666666689</v>
      </c>
      <c r="Z152" s="32">
        <v>0</v>
      </c>
      <c r="AA152" s="32">
        <v>0</v>
      </c>
      <c r="AB152" s="32">
        <v>0</v>
      </c>
      <c r="AC152" s="32">
        <v>0</v>
      </c>
      <c r="AD152" s="32">
        <v>0</v>
      </c>
      <c r="AE152" s="32">
        <v>0</v>
      </c>
      <c r="AF152" t="s">
        <v>133</v>
      </c>
      <c r="AG152">
        <v>6</v>
      </c>
      <c r="AH152"/>
    </row>
    <row r="153" spans="1:34" x14ac:dyDescent="0.25">
      <c r="A153" t="s">
        <v>607</v>
      </c>
      <c r="B153" t="s">
        <v>353</v>
      </c>
      <c r="C153" t="s">
        <v>511</v>
      </c>
      <c r="D153" t="s">
        <v>536</v>
      </c>
      <c r="E153" s="32">
        <v>58.266666666666666</v>
      </c>
      <c r="F153" s="32">
        <v>4.5771948893974077</v>
      </c>
      <c r="G153" s="32">
        <v>4.1431903127383682</v>
      </c>
      <c r="H153" s="32">
        <v>0.3819508009153319</v>
      </c>
      <c r="I153" s="32">
        <v>5.2250190694126619E-2</v>
      </c>
      <c r="J153" s="32">
        <v>266.69788888888894</v>
      </c>
      <c r="K153" s="32">
        <v>241.40988888888893</v>
      </c>
      <c r="L153" s="32">
        <v>22.255000000000006</v>
      </c>
      <c r="M153" s="32">
        <v>3.0444444444444443</v>
      </c>
      <c r="N153" s="32">
        <v>13.877222222222228</v>
      </c>
      <c r="O153" s="32">
        <v>5.333333333333333</v>
      </c>
      <c r="P153" s="32">
        <v>60.815999999999995</v>
      </c>
      <c r="Q153" s="32">
        <v>54.73855555555555</v>
      </c>
      <c r="R153" s="32">
        <v>6.0774444444444446</v>
      </c>
      <c r="S153" s="32">
        <v>183.62688888888894</v>
      </c>
      <c r="T153" s="32">
        <v>154.05133333333339</v>
      </c>
      <c r="U153" s="32">
        <v>29.575555555555557</v>
      </c>
      <c r="V153" s="32">
        <v>0</v>
      </c>
      <c r="W153" s="32">
        <v>0.57499999999999996</v>
      </c>
      <c r="X153" s="32">
        <v>0</v>
      </c>
      <c r="Y153" s="32">
        <v>3.888888888888889E-2</v>
      </c>
      <c r="Z153" s="32">
        <v>0</v>
      </c>
      <c r="AA153" s="32">
        <v>0</v>
      </c>
      <c r="AB153" s="32">
        <v>0</v>
      </c>
      <c r="AC153" s="32">
        <v>0.53611111111111109</v>
      </c>
      <c r="AD153" s="32">
        <v>0</v>
      </c>
      <c r="AE153" s="32">
        <v>0</v>
      </c>
      <c r="AF153" t="s">
        <v>145</v>
      </c>
      <c r="AG153">
        <v>6</v>
      </c>
      <c r="AH153"/>
    </row>
    <row r="154" spans="1:34" x14ac:dyDescent="0.25">
      <c r="A154" t="s">
        <v>607</v>
      </c>
      <c r="B154" t="s">
        <v>304</v>
      </c>
      <c r="C154" t="s">
        <v>490</v>
      </c>
      <c r="D154" t="s">
        <v>532</v>
      </c>
      <c r="E154" s="32">
        <v>48.211111111111109</v>
      </c>
      <c r="F154" s="32">
        <v>3.5910324959668123</v>
      </c>
      <c r="G154" s="32">
        <v>3.1529960820465539</v>
      </c>
      <c r="H154" s="32">
        <v>0.28668817699930865</v>
      </c>
      <c r="I154" s="32">
        <v>5.0689098870707557E-2</v>
      </c>
      <c r="J154" s="32">
        <v>173.12766666666664</v>
      </c>
      <c r="K154" s="32">
        <v>152.0094444444444</v>
      </c>
      <c r="L154" s="32">
        <v>13.821555555555557</v>
      </c>
      <c r="M154" s="32">
        <v>2.4437777777777785</v>
      </c>
      <c r="N154" s="32">
        <v>0</v>
      </c>
      <c r="O154" s="32">
        <v>11.377777777777778</v>
      </c>
      <c r="P154" s="32">
        <v>58.797888888888878</v>
      </c>
      <c r="Q154" s="32">
        <v>49.057444444444435</v>
      </c>
      <c r="R154" s="32">
        <v>9.7404444444444422</v>
      </c>
      <c r="S154" s="32">
        <v>100.5082222222222</v>
      </c>
      <c r="T154" s="32">
        <v>99.152222222222207</v>
      </c>
      <c r="U154" s="32">
        <v>1.3559999999999999</v>
      </c>
      <c r="V154" s="32">
        <v>0</v>
      </c>
      <c r="W154" s="32">
        <v>0</v>
      </c>
      <c r="X154" s="32">
        <v>0</v>
      </c>
      <c r="Y154" s="32">
        <v>0</v>
      </c>
      <c r="Z154" s="32">
        <v>0</v>
      </c>
      <c r="AA154" s="32">
        <v>0</v>
      </c>
      <c r="AB154" s="32">
        <v>0</v>
      </c>
      <c r="AC154" s="32">
        <v>0</v>
      </c>
      <c r="AD154" s="32">
        <v>0</v>
      </c>
      <c r="AE154" s="32">
        <v>0</v>
      </c>
      <c r="AF154" t="s">
        <v>96</v>
      </c>
      <c r="AG154">
        <v>6</v>
      </c>
      <c r="AH154"/>
    </row>
    <row r="155" spans="1:34" x14ac:dyDescent="0.25">
      <c r="A155" t="s">
        <v>607</v>
      </c>
      <c r="B155" t="s">
        <v>272</v>
      </c>
      <c r="C155" t="s">
        <v>416</v>
      </c>
      <c r="D155" t="s">
        <v>585</v>
      </c>
      <c r="E155" s="32">
        <v>75.277777777777771</v>
      </c>
      <c r="F155" s="32">
        <v>3.8543542435424354</v>
      </c>
      <c r="G155" s="32">
        <v>3.7354612546125461</v>
      </c>
      <c r="H155" s="32">
        <v>0.32590405904059044</v>
      </c>
      <c r="I155" s="32">
        <v>0.24915129151291515</v>
      </c>
      <c r="J155" s="32">
        <v>290.14722222222218</v>
      </c>
      <c r="K155" s="32">
        <v>281.19722222222219</v>
      </c>
      <c r="L155" s="32">
        <v>24.533333333333335</v>
      </c>
      <c r="M155" s="32">
        <v>18.755555555555556</v>
      </c>
      <c r="N155" s="32">
        <v>0</v>
      </c>
      <c r="O155" s="32">
        <v>5.7777777777777777</v>
      </c>
      <c r="P155" s="32">
        <v>70.797222222222217</v>
      </c>
      <c r="Q155" s="32">
        <v>67.625</v>
      </c>
      <c r="R155" s="32">
        <v>3.1722222222222221</v>
      </c>
      <c r="S155" s="32">
        <v>194.81666666666666</v>
      </c>
      <c r="T155" s="32">
        <v>175.77222222222221</v>
      </c>
      <c r="U155" s="32">
        <v>19.044444444444444</v>
      </c>
      <c r="V155" s="32">
        <v>0</v>
      </c>
      <c r="W155" s="32">
        <v>2.9333333333333331</v>
      </c>
      <c r="X155" s="32">
        <v>2.9333333333333331</v>
      </c>
      <c r="Y155" s="32">
        <v>0</v>
      </c>
      <c r="Z155" s="32">
        <v>0</v>
      </c>
      <c r="AA155" s="32">
        <v>0</v>
      </c>
      <c r="AB155" s="32">
        <v>0</v>
      </c>
      <c r="AC155" s="32">
        <v>0</v>
      </c>
      <c r="AD155" s="32">
        <v>0</v>
      </c>
      <c r="AE155" s="32">
        <v>0</v>
      </c>
      <c r="AF155" t="s">
        <v>64</v>
      </c>
      <c r="AG155">
        <v>6</v>
      </c>
      <c r="AH155"/>
    </row>
    <row r="156" spans="1:34" x14ac:dyDescent="0.25">
      <c r="A156" t="s">
        <v>607</v>
      </c>
      <c r="B156" t="s">
        <v>362</v>
      </c>
      <c r="C156" t="s">
        <v>514</v>
      </c>
      <c r="D156" t="s">
        <v>550</v>
      </c>
      <c r="E156" s="32">
        <v>50.511111111111113</v>
      </c>
      <c r="F156" s="32">
        <v>3.5811680598328195</v>
      </c>
      <c r="G156" s="32">
        <v>3.1862296524417069</v>
      </c>
      <c r="H156" s="32">
        <v>0.4953013638363396</v>
      </c>
      <c r="I156" s="32">
        <v>0.11972063352397712</v>
      </c>
      <c r="J156" s="32">
        <v>180.88877777777776</v>
      </c>
      <c r="K156" s="32">
        <v>160.94</v>
      </c>
      <c r="L156" s="32">
        <v>25.018222222222221</v>
      </c>
      <c r="M156" s="32">
        <v>6.0472222222222225</v>
      </c>
      <c r="N156" s="32">
        <v>13.904333333333332</v>
      </c>
      <c r="O156" s="32">
        <v>5.0666666666666664</v>
      </c>
      <c r="P156" s="32">
        <v>41.972777777777772</v>
      </c>
      <c r="Q156" s="32">
        <v>40.994999999999997</v>
      </c>
      <c r="R156" s="32">
        <v>0.97777777777777775</v>
      </c>
      <c r="S156" s="32">
        <v>113.89777777777778</v>
      </c>
      <c r="T156" s="32">
        <v>113.89777777777778</v>
      </c>
      <c r="U156" s="32">
        <v>0</v>
      </c>
      <c r="V156" s="32">
        <v>0</v>
      </c>
      <c r="W156" s="32">
        <v>2.0682222222222224</v>
      </c>
      <c r="X156" s="32">
        <v>0</v>
      </c>
      <c r="Y156" s="32">
        <v>2.0682222222222224</v>
      </c>
      <c r="Z156" s="32">
        <v>0</v>
      </c>
      <c r="AA156" s="32">
        <v>0</v>
      </c>
      <c r="AB156" s="32">
        <v>0</v>
      </c>
      <c r="AC156" s="32">
        <v>0</v>
      </c>
      <c r="AD156" s="32">
        <v>0</v>
      </c>
      <c r="AE156" s="32">
        <v>0</v>
      </c>
      <c r="AF156" t="s">
        <v>154</v>
      </c>
      <c r="AG156">
        <v>6</v>
      </c>
      <c r="AH156"/>
    </row>
    <row r="157" spans="1:34" x14ac:dyDescent="0.25">
      <c r="A157" t="s">
        <v>607</v>
      </c>
      <c r="B157" t="s">
        <v>409</v>
      </c>
      <c r="C157" t="s">
        <v>447</v>
      </c>
      <c r="D157" t="s">
        <v>566</v>
      </c>
      <c r="E157" s="32">
        <v>87.666666666666671</v>
      </c>
      <c r="F157" s="32">
        <v>3.7150506970849171</v>
      </c>
      <c r="G157" s="32">
        <v>3.4885931558935357</v>
      </c>
      <c r="H157" s="32">
        <v>0.34828897338403036</v>
      </c>
      <c r="I157" s="32">
        <v>0.16923320659062102</v>
      </c>
      <c r="J157" s="32">
        <v>325.68611111111107</v>
      </c>
      <c r="K157" s="32">
        <v>305.83333333333331</v>
      </c>
      <c r="L157" s="32">
        <v>30.533333333333331</v>
      </c>
      <c r="M157" s="32">
        <v>14.83611111111111</v>
      </c>
      <c r="N157" s="32">
        <v>10.008333333333333</v>
      </c>
      <c r="O157" s="32">
        <v>5.6888888888888891</v>
      </c>
      <c r="P157" s="32">
        <v>113.95555555555555</v>
      </c>
      <c r="Q157" s="32">
        <v>109.8</v>
      </c>
      <c r="R157" s="32">
        <v>4.1555555555555559</v>
      </c>
      <c r="S157" s="32">
        <v>181.19722222222222</v>
      </c>
      <c r="T157" s="32">
        <v>177.63333333333333</v>
      </c>
      <c r="U157" s="32">
        <v>3.5638888888888891</v>
      </c>
      <c r="V157" s="32">
        <v>0</v>
      </c>
      <c r="W157" s="32">
        <v>1.8888888888888888</v>
      </c>
      <c r="X157" s="32">
        <v>0</v>
      </c>
      <c r="Y157" s="32">
        <v>1.8888888888888888</v>
      </c>
      <c r="Z157" s="32">
        <v>0</v>
      </c>
      <c r="AA157" s="32">
        <v>0</v>
      </c>
      <c r="AB157" s="32">
        <v>0</v>
      </c>
      <c r="AC157" s="32">
        <v>0</v>
      </c>
      <c r="AD157" s="32">
        <v>0</v>
      </c>
      <c r="AE157" s="32">
        <v>0</v>
      </c>
      <c r="AF157" t="s">
        <v>201</v>
      </c>
      <c r="AG157">
        <v>6</v>
      </c>
      <c r="AH157"/>
    </row>
    <row r="158" spans="1:34" x14ac:dyDescent="0.25">
      <c r="A158" t="s">
        <v>607</v>
      </c>
      <c r="B158" t="s">
        <v>325</v>
      </c>
      <c r="C158" t="s">
        <v>472</v>
      </c>
      <c r="D158" t="s">
        <v>573</v>
      </c>
      <c r="E158" s="32">
        <v>61.277777777777779</v>
      </c>
      <c r="F158" s="32">
        <v>2.9925657298277426</v>
      </c>
      <c r="G158" s="32">
        <v>2.5475974614687216</v>
      </c>
      <c r="H158" s="32">
        <v>0.43354487760652766</v>
      </c>
      <c r="I158" s="32">
        <v>0.10843155031731641</v>
      </c>
      <c r="J158" s="32">
        <v>183.37777777777779</v>
      </c>
      <c r="K158" s="32">
        <v>156.11111111111111</v>
      </c>
      <c r="L158" s="32">
        <v>26.566666666666666</v>
      </c>
      <c r="M158" s="32">
        <v>6.6444444444444448</v>
      </c>
      <c r="N158" s="32">
        <v>15.713888888888889</v>
      </c>
      <c r="O158" s="32">
        <v>4.208333333333333</v>
      </c>
      <c r="P158" s="32">
        <v>42.927777777777777</v>
      </c>
      <c r="Q158" s="32">
        <v>35.583333333333336</v>
      </c>
      <c r="R158" s="32">
        <v>7.3444444444444441</v>
      </c>
      <c r="S158" s="32">
        <v>113.88333333333334</v>
      </c>
      <c r="T158" s="32">
        <v>112.09722222222223</v>
      </c>
      <c r="U158" s="32">
        <v>1.7861111111111112</v>
      </c>
      <c r="V158" s="32">
        <v>0</v>
      </c>
      <c r="W158" s="32">
        <v>6.7111111111111112</v>
      </c>
      <c r="X158" s="32">
        <v>0</v>
      </c>
      <c r="Y158" s="32">
        <v>0</v>
      </c>
      <c r="Z158" s="32">
        <v>0</v>
      </c>
      <c r="AA158" s="32">
        <v>6.7111111111111112</v>
      </c>
      <c r="AB158" s="32">
        <v>0</v>
      </c>
      <c r="AC158" s="32">
        <v>0</v>
      </c>
      <c r="AD158" s="32">
        <v>0</v>
      </c>
      <c r="AE158" s="32">
        <v>0</v>
      </c>
      <c r="AF158" t="s">
        <v>117</v>
      </c>
      <c r="AG158">
        <v>6</v>
      </c>
      <c r="AH158"/>
    </row>
    <row r="159" spans="1:34" x14ac:dyDescent="0.25">
      <c r="A159" t="s">
        <v>607</v>
      </c>
      <c r="B159" t="s">
        <v>315</v>
      </c>
      <c r="C159" t="s">
        <v>493</v>
      </c>
      <c r="D159" t="s">
        <v>597</v>
      </c>
      <c r="E159" s="32">
        <v>110.85555555555555</v>
      </c>
      <c r="F159" s="32">
        <v>3.7470181417259694</v>
      </c>
      <c r="G159" s="32">
        <v>3.4390598376265413</v>
      </c>
      <c r="H159" s="32">
        <v>0.25724165580835923</v>
      </c>
      <c r="I159" s="32">
        <v>0.12964819083892953</v>
      </c>
      <c r="J159" s="32">
        <v>415.37777777777774</v>
      </c>
      <c r="K159" s="32">
        <v>381.23888888888894</v>
      </c>
      <c r="L159" s="32">
        <v>28.516666666666666</v>
      </c>
      <c r="M159" s="32">
        <v>14.372222222222222</v>
      </c>
      <c r="N159" s="32">
        <v>8.2972222222222225</v>
      </c>
      <c r="O159" s="32">
        <v>5.8472222222222223</v>
      </c>
      <c r="P159" s="32">
        <v>92.633333333333326</v>
      </c>
      <c r="Q159" s="32">
        <v>72.638888888888886</v>
      </c>
      <c r="R159" s="32">
        <v>19.994444444444444</v>
      </c>
      <c r="S159" s="32">
        <v>294.22777777777776</v>
      </c>
      <c r="T159" s="32">
        <v>281.67500000000001</v>
      </c>
      <c r="U159" s="32">
        <v>12.552777777777777</v>
      </c>
      <c r="V159" s="32">
        <v>0</v>
      </c>
      <c r="W159" s="32">
        <v>0.48888888888888887</v>
      </c>
      <c r="X159" s="32">
        <v>0</v>
      </c>
      <c r="Y159" s="32">
        <v>0.48888888888888887</v>
      </c>
      <c r="Z159" s="32">
        <v>0</v>
      </c>
      <c r="AA159" s="32">
        <v>0</v>
      </c>
      <c r="AB159" s="32">
        <v>0</v>
      </c>
      <c r="AC159" s="32">
        <v>0</v>
      </c>
      <c r="AD159" s="32">
        <v>0</v>
      </c>
      <c r="AE159" s="32">
        <v>0</v>
      </c>
      <c r="AF159" t="s">
        <v>107</v>
      </c>
      <c r="AG159">
        <v>6</v>
      </c>
      <c r="AH159"/>
    </row>
    <row r="160" spans="1:34" x14ac:dyDescent="0.25">
      <c r="A160" t="s">
        <v>607</v>
      </c>
      <c r="B160" t="s">
        <v>209</v>
      </c>
      <c r="C160" t="s">
        <v>424</v>
      </c>
      <c r="D160" t="s">
        <v>548</v>
      </c>
      <c r="E160" s="32">
        <v>72.488888888888894</v>
      </c>
      <c r="F160" s="32">
        <v>3.6987660944206011</v>
      </c>
      <c r="G160" s="32">
        <v>3.6235438381361127</v>
      </c>
      <c r="H160" s="32">
        <v>0.23551502145922745</v>
      </c>
      <c r="I160" s="32">
        <v>0.16029276517473939</v>
      </c>
      <c r="J160" s="32">
        <v>268.11944444444447</v>
      </c>
      <c r="K160" s="32">
        <v>262.66666666666669</v>
      </c>
      <c r="L160" s="32">
        <v>17.072222222222223</v>
      </c>
      <c r="M160" s="32">
        <v>11.619444444444444</v>
      </c>
      <c r="N160" s="32">
        <v>8.8888888888888892E-2</v>
      </c>
      <c r="O160" s="32">
        <v>5.3638888888888889</v>
      </c>
      <c r="P160" s="32">
        <v>73.144444444444446</v>
      </c>
      <c r="Q160" s="32">
        <v>73.144444444444446</v>
      </c>
      <c r="R160" s="32">
        <v>0</v>
      </c>
      <c r="S160" s="32">
        <v>177.90277777777777</v>
      </c>
      <c r="T160" s="32">
        <v>156.22222222222223</v>
      </c>
      <c r="U160" s="32">
        <v>21.680555555555557</v>
      </c>
      <c r="V160" s="32">
        <v>0</v>
      </c>
      <c r="W160" s="32">
        <v>8.8888888888888892E-2</v>
      </c>
      <c r="X160" s="32">
        <v>0</v>
      </c>
      <c r="Y160" s="32">
        <v>8.8888888888888892E-2</v>
      </c>
      <c r="Z160" s="32">
        <v>0</v>
      </c>
      <c r="AA160" s="32">
        <v>0</v>
      </c>
      <c r="AB160" s="32">
        <v>0</v>
      </c>
      <c r="AC160" s="32">
        <v>0</v>
      </c>
      <c r="AD160" s="32">
        <v>0</v>
      </c>
      <c r="AE160" s="32">
        <v>0</v>
      </c>
      <c r="AF160" t="s">
        <v>1</v>
      </c>
      <c r="AG160">
        <v>6</v>
      </c>
      <c r="AH160"/>
    </row>
    <row r="161" spans="1:34" x14ac:dyDescent="0.25">
      <c r="A161" t="s">
        <v>607</v>
      </c>
      <c r="B161" t="s">
        <v>394</v>
      </c>
      <c r="C161" t="s">
        <v>472</v>
      </c>
      <c r="D161" t="s">
        <v>573</v>
      </c>
      <c r="E161" s="32">
        <v>83.711111111111109</v>
      </c>
      <c r="F161" s="32">
        <v>3.8588067427661268</v>
      </c>
      <c r="G161" s="32">
        <v>3.3797783382001594</v>
      </c>
      <c r="H161" s="32">
        <v>0.43804751791876817</v>
      </c>
      <c r="I161" s="32">
        <v>0.16933235996814441</v>
      </c>
      <c r="J161" s="32">
        <v>323.02499999999998</v>
      </c>
      <c r="K161" s="32">
        <v>282.92500000000001</v>
      </c>
      <c r="L161" s="32">
        <v>36.669444444444437</v>
      </c>
      <c r="M161" s="32">
        <v>14.175000000000001</v>
      </c>
      <c r="N161" s="32">
        <v>18.355555555555554</v>
      </c>
      <c r="O161" s="32">
        <v>4.1388888888888893</v>
      </c>
      <c r="P161" s="32">
        <v>134.28888888888889</v>
      </c>
      <c r="Q161" s="32">
        <v>116.68333333333334</v>
      </c>
      <c r="R161" s="32">
        <v>17.605555555555554</v>
      </c>
      <c r="S161" s="32">
        <v>152.06666666666666</v>
      </c>
      <c r="T161" s="32">
        <v>147</v>
      </c>
      <c r="U161" s="32">
        <v>5.0666666666666664</v>
      </c>
      <c r="V161" s="32">
        <v>0</v>
      </c>
      <c r="W161" s="32">
        <v>32.508333333333333</v>
      </c>
      <c r="X161" s="32">
        <v>0</v>
      </c>
      <c r="Y161" s="32">
        <v>5.3</v>
      </c>
      <c r="Z161" s="32">
        <v>0</v>
      </c>
      <c r="AA161" s="32">
        <v>27.208333333333332</v>
      </c>
      <c r="AB161" s="32">
        <v>0</v>
      </c>
      <c r="AC161" s="32">
        <v>0</v>
      </c>
      <c r="AD161" s="32">
        <v>0</v>
      </c>
      <c r="AE161" s="32">
        <v>0</v>
      </c>
      <c r="AF161" t="s">
        <v>186</v>
      </c>
      <c r="AG161">
        <v>6</v>
      </c>
      <c r="AH161"/>
    </row>
    <row r="162" spans="1:34" x14ac:dyDescent="0.25">
      <c r="A162" t="s">
        <v>607</v>
      </c>
      <c r="B162" t="s">
        <v>217</v>
      </c>
      <c r="C162" t="s">
        <v>431</v>
      </c>
      <c r="D162" t="s">
        <v>553</v>
      </c>
      <c r="E162" s="32">
        <v>76.711111111111109</v>
      </c>
      <c r="F162" s="32">
        <v>3.3981025492468135</v>
      </c>
      <c r="G162" s="32">
        <v>3.0558734067207416</v>
      </c>
      <c r="H162" s="32">
        <v>0.76187717265353427</v>
      </c>
      <c r="I162" s="32">
        <v>0.59947132097334888</v>
      </c>
      <c r="J162" s="32">
        <v>260.67222222222222</v>
      </c>
      <c r="K162" s="32">
        <v>234.41944444444445</v>
      </c>
      <c r="L162" s="32">
        <v>58.44444444444445</v>
      </c>
      <c r="M162" s="32">
        <v>45.986111111111114</v>
      </c>
      <c r="N162" s="32">
        <v>6.7694444444444448</v>
      </c>
      <c r="O162" s="32">
        <v>5.6888888888888891</v>
      </c>
      <c r="P162" s="32">
        <v>60.6</v>
      </c>
      <c r="Q162" s="32">
        <v>46.805555555555557</v>
      </c>
      <c r="R162" s="32">
        <v>13.794444444444444</v>
      </c>
      <c r="S162" s="32">
        <v>141.62777777777779</v>
      </c>
      <c r="T162" s="32">
        <v>139.97777777777779</v>
      </c>
      <c r="U162" s="32">
        <v>1.65</v>
      </c>
      <c r="V162" s="32">
        <v>0</v>
      </c>
      <c r="W162" s="32">
        <v>0</v>
      </c>
      <c r="X162" s="32">
        <v>0</v>
      </c>
      <c r="Y162" s="32">
        <v>0</v>
      </c>
      <c r="Z162" s="32">
        <v>0</v>
      </c>
      <c r="AA162" s="32">
        <v>0</v>
      </c>
      <c r="AB162" s="32">
        <v>0</v>
      </c>
      <c r="AC162" s="32">
        <v>0</v>
      </c>
      <c r="AD162" s="32">
        <v>0</v>
      </c>
      <c r="AE162" s="32">
        <v>0</v>
      </c>
      <c r="AF162" t="s">
        <v>9</v>
      </c>
      <c r="AG162">
        <v>6</v>
      </c>
      <c r="AH162"/>
    </row>
    <row r="163" spans="1:34" x14ac:dyDescent="0.25">
      <c r="A163" t="s">
        <v>607</v>
      </c>
      <c r="B163" t="s">
        <v>307</v>
      </c>
      <c r="C163" t="s">
        <v>490</v>
      </c>
      <c r="D163" t="s">
        <v>532</v>
      </c>
      <c r="E163" s="32">
        <v>60.466666666666669</v>
      </c>
      <c r="F163" s="32">
        <v>4.2740260933480343</v>
      </c>
      <c r="G163" s="32">
        <v>3.9021499448732087</v>
      </c>
      <c r="H163" s="32">
        <v>0.32115950018375594</v>
      </c>
      <c r="I163" s="32">
        <v>4.8281881661153984E-2</v>
      </c>
      <c r="J163" s="32">
        <v>258.43611111111113</v>
      </c>
      <c r="K163" s="32">
        <v>235.95000000000002</v>
      </c>
      <c r="L163" s="32">
        <v>19.419444444444444</v>
      </c>
      <c r="M163" s="32">
        <v>2.9194444444444443</v>
      </c>
      <c r="N163" s="32">
        <v>10.722222222222221</v>
      </c>
      <c r="O163" s="32">
        <v>5.7777777777777777</v>
      </c>
      <c r="P163" s="32">
        <v>75.330555555555563</v>
      </c>
      <c r="Q163" s="32">
        <v>69.344444444444449</v>
      </c>
      <c r="R163" s="32">
        <v>5.9861111111111107</v>
      </c>
      <c r="S163" s="32">
        <v>163.68611111111113</v>
      </c>
      <c r="T163" s="32">
        <v>131.55000000000001</v>
      </c>
      <c r="U163" s="32">
        <v>32.136111111111113</v>
      </c>
      <c r="V163" s="32">
        <v>0</v>
      </c>
      <c r="W163" s="32">
        <v>0.18333333333333332</v>
      </c>
      <c r="X163" s="32">
        <v>0</v>
      </c>
      <c r="Y163" s="32">
        <v>0.18333333333333332</v>
      </c>
      <c r="Z163" s="32">
        <v>0</v>
      </c>
      <c r="AA163" s="32">
        <v>0</v>
      </c>
      <c r="AB163" s="32">
        <v>0</v>
      </c>
      <c r="AC163" s="32">
        <v>0</v>
      </c>
      <c r="AD163" s="32">
        <v>0</v>
      </c>
      <c r="AE163" s="32">
        <v>0</v>
      </c>
      <c r="AF163" t="s">
        <v>99</v>
      </c>
      <c r="AG163">
        <v>6</v>
      </c>
      <c r="AH163"/>
    </row>
    <row r="164" spans="1:34" x14ac:dyDescent="0.25">
      <c r="A164" t="s">
        <v>607</v>
      </c>
      <c r="B164" t="s">
        <v>345</v>
      </c>
      <c r="C164" t="s">
        <v>456</v>
      </c>
      <c r="D164" t="s">
        <v>573</v>
      </c>
      <c r="E164" s="32">
        <v>94.611111111111114</v>
      </c>
      <c r="F164" s="32">
        <v>3.4945096887844973</v>
      </c>
      <c r="G164" s="32">
        <v>3.1774515560775094</v>
      </c>
      <c r="H164" s="32">
        <v>0.28828537874339399</v>
      </c>
      <c r="I164" s="32">
        <v>8.1092190252495602E-2</v>
      </c>
      <c r="J164" s="32">
        <v>330.61944444444441</v>
      </c>
      <c r="K164" s="32">
        <v>300.62222222222215</v>
      </c>
      <c r="L164" s="32">
        <v>27.274999999999999</v>
      </c>
      <c r="M164" s="32">
        <v>7.6722222222222225</v>
      </c>
      <c r="N164" s="32">
        <v>13.969444444444445</v>
      </c>
      <c r="O164" s="32">
        <v>5.6333333333333337</v>
      </c>
      <c r="P164" s="32">
        <v>99.85</v>
      </c>
      <c r="Q164" s="32">
        <v>89.455555555555549</v>
      </c>
      <c r="R164" s="32">
        <v>10.394444444444444</v>
      </c>
      <c r="S164" s="32">
        <v>203.49444444444444</v>
      </c>
      <c r="T164" s="32">
        <v>193.92222222222222</v>
      </c>
      <c r="U164" s="32">
        <v>9.5722222222222229</v>
      </c>
      <c r="V164" s="32">
        <v>0</v>
      </c>
      <c r="W164" s="32">
        <v>23.519444444444446</v>
      </c>
      <c r="X164" s="32">
        <v>0.20833333333333334</v>
      </c>
      <c r="Y164" s="32">
        <v>0.81388888888888888</v>
      </c>
      <c r="Z164" s="32">
        <v>0</v>
      </c>
      <c r="AA164" s="32">
        <v>10.902777777777779</v>
      </c>
      <c r="AB164" s="32">
        <v>0.1111111111111111</v>
      </c>
      <c r="AC164" s="32">
        <v>11.483333333333333</v>
      </c>
      <c r="AD164" s="32">
        <v>0</v>
      </c>
      <c r="AE164" s="32">
        <v>0</v>
      </c>
      <c r="AF164" t="s">
        <v>137</v>
      </c>
      <c r="AG164">
        <v>6</v>
      </c>
      <c r="AH164"/>
    </row>
    <row r="165" spans="1:34" x14ac:dyDescent="0.25">
      <c r="A165" t="s">
        <v>607</v>
      </c>
      <c r="B165" t="s">
        <v>254</v>
      </c>
      <c r="C165" t="s">
        <v>423</v>
      </c>
      <c r="D165" t="s">
        <v>547</v>
      </c>
      <c r="E165" s="32">
        <v>83.344444444444449</v>
      </c>
      <c r="F165" s="32">
        <v>3.645147313691508</v>
      </c>
      <c r="G165" s="32">
        <v>3.2906945740567926</v>
      </c>
      <c r="H165" s="32">
        <v>0.28932808958805489</v>
      </c>
      <c r="I165" s="32">
        <v>0.22690307958938807</v>
      </c>
      <c r="J165" s="32">
        <v>303.80277777777781</v>
      </c>
      <c r="K165" s="32">
        <v>274.26111111111112</v>
      </c>
      <c r="L165" s="32">
        <v>24.113888888888887</v>
      </c>
      <c r="M165" s="32">
        <v>18.911111111111111</v>
      </c>
      <c r="N165" s="32">
        <v>0.19444444444444445</v>
      </c>
      <c r="O165" s="32">
        <v>5.0083333333333337</v>
      </c>
      <c r="P165" s="32">
        <v>76.194444444444443</v>
      </c>
      <c r="Q165" s="32">
        <v>51.855555555555554</v>
      </c>
      <c r="R165" s="32">
        <v>24.338888888888889</v>
      </c>
      <c r="S165" s="32">
        <v>203.49444444444444</v>
      </c>
      <c r="T165" s="32">
        <v>193.68333333333334</v>
      </c>
      <c r="U165" s="32">
        <v>9.8111111111111118</v>
      </c>
      <c r="V165" s="32">
        <v>0</v>
      </c>
      <c r="W165" s="32">
        <v>2.6944444444444446</v>
      </c>
      <c r="X165" s="32">
        <v>2.2361111111111112</v>
      </c>
      <c r="Y165" s="32">
        <v>0.19444444444444445</v>
      </c>
      <c r="Z165" s="32">
        <v>0</v>
      </c>
      <c r="AA165" s="32">
        <v>0</v>
      </c>
      <c r="AB165" s="32">
        <v>1.1111111111111112E-2</v>
      </c>
      <c r="AC165" s="32">
        <v>0.25277777777777777</v>
      </c>
      <c r="AD165" s="32">
        <v>0</v>
      </c>
      <c r="AE165" s="32">
        <v>0</v>
      </c>
      <c r="AF165" t="s">
        <v>46</v>
      </c>
      <c r="AG165">
        <v>6</v>
      </c>
      <c r="AH165"/>
    </row>
    <row r="166" spans="1:34" x14ac:dyDescent="0.25">
      <c r="A166" t="s">
        <v>607</v>
      </c>
      <c r="B166" t="s">
        <v>263</v>
      </c>
      <c r="C166" t="s">
        <v>465</v>
      </c>
      <c r="D166" t="s">
        <v>582</v>
      </c>
      <c r="E166" s="32">
        <v>39.43333333333333</v>
      </c>
      <c r="F166" s="32">
        <v>4.1330656522964224</v>
      </c>
      <c r="G166" s="32">
        <v>3.6081290504367431</v>
      </c>
      <c r="H166" s="32">
        <v>0.21618765849535082</v>
      </c>
      <c r="I166" s="32">
        <v>6.8751761059453381E-2</v>
      </c>
      <c r="J166" s="32">
        <v>162.98055555555558</v>
      </c>
      <c r="K166" s="32">
        <v>142.28055555555557</v>
      </c>
      <c r="L166" s="32">
        <v>8.5250000000000004</v>
      </c>
      <c r="M166" s="32">
        <v>2.7111111111111112</v>
      </c>
      <c r="N166" s="32">
        <v>0.76666666666666672</v>
      </c>
      <c r="O166" s="32">
        <v>5.0472222222222225</v>
      </c>
      <c r="P166" s="32">
        <v>55.447222222222223</v>
      </c>
      <c r="Q166" s="32">
        <v>40.56111111111111</v>
      </c>
      <c r="R166" s="32">
        <v>14.886111111111111</v>
      </c>
      <c r="S166" s="32">
        <v>99.00833333333334</v>
      </c>
      <c r="T166" s="32">
        <v>95.794444444444451</v>
      </c>
      <c r="U166" s="32">
        <v>3.213888888888889</v>
      </c>
      <c r="V166" s="32">
        <v>0</v>
      </c>
      <c r="W166" s="32">
        <v>0.76666666666666672</v>
      </c>
      <c r="X166" s="32">
        <v>0</v>
      </c>
      <c r="Y166" s="32">
        <v>0.76666666666666672</v>
      </c>
      <c r="Z166" s="32">
        <v>0</v>
      </c>
      <c r="AA166" s="32">
        <v>0</v>
      </c>
      <c r="AB166" s="32">
        <v>0</v>
      </c>
      <c r="AC166" s="32">
        <v>0</v>
      </c>
      <c r="AD166" s="32">
        <v>0</v>
      </c>
      <c r="AE166" s="32">
        <v>0</v>
      </c>
      <c r="AF166" t="s">
        <v>55</v>
      </c>
      <c r="AG166">
        <v>6</v>
      </c>
      <c r="AH166"/>
    </row>
    <row r="167" spans="1:34" x14ac:dyDescent="0.25">
      <c r="A167" t="s">
        <v>607</v>
      </c>
      <c r="B167" t="s">
        <v>391</v>
      </c>
      <c r="C167" t="s">
        <v>472</v>
      </c>
      <c r="D167" t="s">
        <v>573</v>
      </c>
      <c r="E167" s="32">
        <v>75.75555555555556</v>
      </c>
      <c r="F167" s="32">
        <v>3.4262613669697859</v>
      </c>
      <c r="G167" s="32">
        <v>3.065561748313288</v>
      </c>
      <c r="H167" s="32">
        <v>0.31699178644763859</v>
      </c>
      <c r="I167" s="32">
        <v>0.18850836022293926</v>
      </c>
      <c r="J167" s="32">
        <v>259.55833333333334</v>
      </c>
      <c r="K167" s="32">
        <v>232.23333333333332</v>
      </c>
      <c r="L167" s="32">
        <v>24.013888888888889</v>
      </c>
      <c r="M167" s="32">
        <v>14.280555555555555</v>
      </c>
      <c r="N167" s="32">
        <v>7.0777777777777775</v>
      </c>
      <c r="O167" s="32">
        <v>2.6555555555555554</v>
      </c>
      <c r="P167" s="32">
        <v>63.152777777777771</v>
      </c>
      <c r="Q167" s="32">
        <v>45.56111111111111</v>
      </c>
      <c r="R167" s="32">
        <v>17.591666666666665</v>
      </c>
      <c r="S167" s="32">
        <v>172.39166666666665</v>
      </c>
      <c r="T167" s="32">
        <v>171.10555555555555</v>
      </c>
      <c r="U167" s="32">
        <v>1.2861111111111112</v>
      </c>
      <c r="V167" s="32">
        <v>0</v>
      </c>
      <c r="W167" s="32">
        <v>6.8277777777777775</v>
      </c>
      <c r="X167" s="32">
        <v>0</v>
      </c>
      <c r="Y167" s="32">
        <v>6.4888888888888889</v>
      </c>
      <c r="Z167" s="32">
        <v>0</v>
      </c>
      <c r="AA167" s="32">
        <v>8.3333333333333329E-2</v>
      </c>
      <c r="AB167" s="32">
        <v>0</v>
      </c>
      <c r="AC167" s="32">
        <v>0.25555555555555554</v>
      </c>
      <c r="AD167" s="32">
        <v>0</v>
      </c>
      <c r="AE167" s="32">
        <v>0</v>
      </c>
      <c r="AF167" t="s">
        <v>183</v>
      </c>
      <c r="AG167">
        <v>6</v>
      </c>
      <c r="AH167"/>
    </row>
    <row r="168" spans="1:34" x14ac:dyDescent="0.25">
      <c r="A168" t="s">
        <v>607</v>
      </c>
      <c r="B168" t="s">
        <v>334</v>
      </c>
      <c r="C168" t="s">
        <v>501</v>
      </c>
      <c r="D168" t="s">
        <v>533</v>
      </c>
      <c r="E168" s="32">
        <v>54.3</v>
      </c>
      <c r="F168" s="32">
        <v>3.5275772457540415</v>
      </c>
      <c r="G168" s="32">
        <v>3.3310354000409252</v>
      </c>
      <c r="H168" s="32">
        <v>0.24621444649068958</v>
      </c>
      <c r="I168" s="32">
        <v>4.9672600777573156E-2</v>
      </c>
      <c r="J168" s="32">
        <v>191.54744444444444</v>
      </c>
      <c r="K168" s="32">
        <v>180.87522222222222</v>
      </c>
      <c r="L168" s="32">
        <v>13.369444444444444</v>
      </c>
      <c r="M168" s="32">
        <v>2.6972222222222224</v>
      </c>
      <c r="N168" s="32">
        <v>5.0194444444444448</v>
      </c>
      <c r="O168" s="32">
        <v>5.6527777777777777</v>
      </c>
      <c r="P168" s="32">
        <v>57.033555555555537</v>
      </c>
      <c r="Q168" s="32">
        <v>57.033555555555537</v>
      </c>
      <c r="R168" s="32">
        <v>0</v>
      </c>
      <c r="S168" s="32">
        <v>121.14444444444445</v>
      </c>
      <c r="T168" s="32">
        <v>120.46666666666667</v>
      </c>
      <c r="U168" s="32">
        <v>0.67777777777777781</v>
      </c>
      <c r="V168" s="32">
        <v>0</v>
      </c>
      <c r="W168" s="32">
        <v>7.6972222222222229</v>
      </c>
      <c r="X168" s="32">
        <v>0</v>
      </c>
      <c r="Y168" s="32">
        <v>0</v>
      </c>
      <c r="Z168" s="32">
        <v>0</v>
      </c>
      <c r="AA168" s="32">
        <v>1.8027777777777778</v>
      </c>
      <c r="AB168" s="32">
        <v>0</v>
      </c>
      <c r="AC168" s="32">
        <v>5.8944444444444448</v>
      </c>
      <c r="AD168" s="32">
        <v>0</v>
      </c>
      <c r="AE168" s="32">
        <v>0</v>
      </c>
      <c r="AF168" t="s">
        <v>126</v>
      </c>
      <c r="AG168">
        <v>6</v>
      </c>
      <c r="AH168"/>
    </row>
    <row r="169" spans="1:34" x14ac:dyDescent="0.25">
      <c r="A169" t="s">
        <v>607</v>
      </c>
      <c r="B169" t="s">
        <v>277</v>
      </c>
      <c r="C169" t="s">
        <v>472</v>
      </c>
      <c r="D169" t="s">
        <v>573</v>
      </c>
      <c r="E169" s="32">
        <v>52.177777777777777</v>
      </c>
      <c r="F169" s="32">
        <v>3.5224659284497446</v>
      </c>
      <c r="G169" s="32">
        <v>3.0517994037478706</v>
      </c>
      <c r="H169" s="32">
        <v>0.4426107325383305</v>
      </c>
      <c r="I169" s="32">
        <v>0.24387776831345825</v>
      </c>
      <c r="J169" s="32">
        <v>183.79444444444445</v>
      </c>
      <c r="K169" s="32">
        <v>159.23611111111111</v>
      </c>
      <c r="L169" s="32">
        <v>23.094444444444445</v>
      </c>
      <c r="M169" s="32">
        <v>12.725</v>
      </c>
      <c r="N169" s="32">
        <v>4.7249999999999996</v>
      </c>
      <c r="O169" s="32">
        <v>5.6444444444444448</v>
      </c>
      <c r="P169" s="32">
        <v>56.477777777777781</v>
      </c>
      <c r="Q169" s="32">
        <v>42.288888888888891</v>
      </c>
      <c r="R169" s="32">
        <v>14.188888888888888</v>
      </c>
      <c r="S169" s="32">
        <v>104.22222222222221</v>
      </c>
      <c r="T169" s="32">
        <v>98.211111111111109</v>
      </c>
      <c r="U169" s="32">
        <v>6.0111111111111111</v>
      </c>
      <c r="V169" s="32">
        <v>0</v>
      </c>
      <c r="W169" s="32">
        <v>1.2444444444444445</v>
      </c>
      <c r="X169" s="32">
        <v>0</v>
      </c>
      <c r="Y169" s="32">
        <v>1.2444444444444445</v>
      </c>
      <c r="Z169" s="32">
        <v>0</v>
      </c>
      <c r="AA169" s="32">
        <v>0</v>
      </c>
      <c r="AB169" s="32">
        <v>0</v>
      </c>
      <c r="AC169" s="32">
        <v>0</v>
      </c>
      <c r="AD169" s="32">
        <v>0</v>
      </c>
      <c r="AE169" s="32">
        <v>0</v>
      </c>
      <c r="AF169" t="s">
        <v>69</v>
      </c>
      <c r="AG169">
        <v>6</v>
      </c>
      <c r="AH169"/>
    </row>
    <row r="170" spans="1:34" x14ac:dyDescent="0.25">
      <c r="A170" t="s">
        <v>607</v>
      </c>
      <c r="B170" t="s">
        <v>252</v>
      </c>
      <c r="C170" t="s">
        <v>429</v>
      </c>
      <c r="D170" t="s">
        <v>552</v>
      </c>
      <c r="E170" s="32">
        <v>117.64444444444445</v>
      </c>
      <c r="F170" s="32">
        <v>3.5072006044578781</v>
      </c>
      <c r="G170" s="32">
        <v>2.9889931998488866</v>
      </c>
      <c r="H170" s="32">
        <v>0.30934926331696261</v>
      </c>
      <c r="I170" s="32">
        <v>4.8492633169625994E-2</v>
      </c>
      <c r="J170" s="32">
        <v>412.60266666666683</v>
      </c>
      <c r="K170" s="32">
        <v>351.63844444444459</v>
      </c>
      <c r="L170" s="32">
        <v>36.393222222222221</v>
      </c>
      <c r="M170" s="32">
        <v>5.7048888888888891</v>
      </c>
      <c r="N170" s="32">
        <v>24.999444444444446</v>
      </c>
      <c r="O170" s="32">
        <v>5.6888888888888891</v>
      </c>
      <c r="P170" s="32">
        <v>126.77866666666667</v>
      </c>
      <c r="Q170" s="32">
        <v>96.50277777777778</v>
      </c>
      <c r="R170" s="32">
        <v>30.27588888888889</v>
      </c>
      <c r="S170" s="32">
        <v>249.43077777777791</v>
      </c>
      <c r="T170" s="32">
        <v>189.42633333333345</v>
      </c>
      <c r="U170" s="32">
        <v>60.004444444444459</v>
      </c>
      <c r="V170" s="32">
        <v>0</v>
      </c>
      <c r="W170" s="32">
        <v>2.1186666666666669</v>
      </c>
      <c r="X170" s="32">
        <v>0</v>
      </c>
      <c r="Y170" s="32">
        <v>2.1186666666666669</v>
      </c>
      <c r="Z170" s="32">
        <v>0</v>
      </c>
      <c r="AA170" s="32">
        <v>0</v>
      </c>
      <c r="AB170" s="32">
        <v>0</v>
      </c>
      <c r="AC170" s="32">
        <v>0</v>
      </c>
      <c r="AD170" s="32">
        <v>0</v>
      </c>
      <c r="AE170" s="32">
        <v>0</v>
      </c>
      <c r="AF170" t="s">
        <v>44</v>
      </c>
      <c r="AG170">
        <v>6</v>
      </c>
      <c r="AH170"/>
    </row>
    <row r="171" spans="1:34" x14ac:dyDescent="0.25">
      <c r="A171" t="s">
        <v>607</v>
      </c>
      <c r="B171" t="s">
        <v>227</v>
      </c>
      <c r="C171" t="s">
        <v>440</v>
      </c>
      <c r="D171" t="s">
        <v>559</v>
      </c>
      <c r="E171" s="32">
        <v>115.22222222222223</v>
      </c>
      <c r="F171" s="32">
        <v>4.9701899710703961</v>
      </c>
      <c r="G171" s="32">
        <v>4.6869016393442635</v>
      </c>
      <c r="H171" s="32">
        <v>0.3045882352941176</v>
      </c>
      <c r="I171" s="32">
        <v>0.18414464802314368</v>
      </c>
      <c r="J171" s="32">
        <v>572.67633333333345</v>
      </c>
      <c r="K171" s="32">
        <v>540.03522222222239</v>
      </c>
      <c r="L171" s="32">
        <v>35.095333333333329</v>
      </c>
      <c r="M171" s="32">
        <v>21.217555555555556</v>
      </c>
      <c r="N171" s="32">
        <v>8.7666666666666675</v>
      </c>
      <c r="O171" s="32">
        <v>5.1111111111111107</v>
      </c>
      <c r="P171" s="32">
        <v>137.16022222222222</v>
      </c>
      <c r="Q171" s="32">
        <v>118.39688888888888</v>
      </c>
      <c r="R171" s="32">
        <v>18.763333333333335</v>
      </c>
      <c r="S171" s="32">
        <v>400.42077777777786</v>
      </c>
      <c r="T171" s="32">
        <v>389.93688888888897</v>
      </c>
      <c r="U171" s="32">
        <v>10.48388888888889</v>
      </c>
      <c r="V171" s="32">
        <v>0</v>
      </c>
      <c r="W171" s="32">
        <v>4.8055555555555554</v>
      </c>
      <c r="X171" s="32">
        <v>0</v>
      </c>
      <c r="Y171" s="32">
        <v>4.8055555555555554</v>
      </c>
      <c r="Z171" s="32">
        <v>0</v>
      </c>
      <c r="AA171" s="32">
        <v>0</v>
      </c>
      <c r="AB171" s="32">
        <v>0</v>
      </c>
      <c r="AC171" s="32">
        <v>0</v>
      </c>
      <c r="AD171" s="32">
        <v>0</v>
      </c>
      <c r="AE171" s="32">
        <v>0</v>
      </c>
      <c r="AF171" t="s">
        <v>19</v>
      </c>
      <c r="AG171">
        <v>6</v>
      </c>
      <c r="AH171"/>
    </row>
    <row r="172" spans="1:34" x14ac:dyDescent="0.25">
      <c r="A172" t="s">
        <v>607</v>
      </c>
      <c r="B172" t="s">
        <v>324</v>
      </c>
      <c r="C172" t="s">
        <v>497</v>
      </c>
      <c r="D172" t="s">
        <v>599</v>
      </c>
      <c r="E172" s="32">
        <v>77.066666666666663</v>
      </c>
      <c r="F172" s="32">
        <v>4.8565441176470605</v>
      </c>
      <c r="G172" s="32">
        <v>4.468412629757788</v>
      </c>
      <c r="H172" s="32">
        <v>0.44335495963091121</v>
      </c>
      <c r="I172" s="32">
        <v>0.14845876585928491</v>
      </c>
      <c r="J172" s="32">
        <v>374.27766666666679</v>
      </c>
      <c r="K172" s="32">
        <v>344.36566666666681</v>
      </c>
      <c r="L172" s="32">
        <v>34.167888888888889</v>
      </c>
      <c r="M172" s="32">
        <v>11.441222222222223</v>
      </c>
      <c r="N172" s="32">
        <v>17.837777777777777</v>
      </c>
      <c r="O172" s="32">
        <v>4.8888888888888893</v>
      </c>
      <c r="P172" s="32">
        <v>113.80755555555558</v>
      </c>
      <c r="Q172" s="32">
        <v>106.62222222222225</v>
      </c>
      <c r="R172" s="32">
        <v>7.1853333333333342</v>
      </c>
      <c r="S172" s="32">
        <v>226.30222222222233</v>
      </c>
      <c r="T172" s="32">
        <v>183.12411111111118</v>
      </c>
      <c r="U172" s="32">
        <v>43.178111111111136</v>
      </c>
      <c r="V172" s="32">
        <v>0</v>
      </c>
      <c r="W172" s="32">
        <v>0.18888888888888888</v>
      </c>
      <c r="X172" s="32">
        <v>0</v>
      </c>
      <c r="Y172" s="32">
        <v>0.18888888888888888</v>
      </c>
      <c r="Z172" s="32">
        <v>0</v>
      </c>
      <c r="AA172" s="32">
        <v>0</v>
      </c>
      <c r="AB172" s="32">
        <v>0</v>
      </c>
      <c r="AC172" s="32">
        <v>0</v>
      </c>
      <c r="AD172" s="32">
        <v>0</v>
      </c>
      <c r="AE172" s="32">
        <v>0</v>
      </c>
      <c r="AF172" t="s">
        <v>116</v>
      </c>
      <c r="AG172">
        <v>6</v>
      </c>
      <c r="AH172"/>
    </row>
    <row r="173" spans="1:34" x14ac:dyDescent="0.25">
      <c r="A173" t="s">
        <v>607</v>
      </c>
      <c r="B173" t="s">
        <v>408</v>
      </c>
      <c r="C173" t="s">
        <v>472</v>
      </c>
      <c r="D173" t="s">
        <v>573</v>
      </c>
      <c r="E173" s="32">
        <v>96.8</v>
      </c>
      <c r="F173" s="32">
        <v>5.5434687786960506</v>
      </c>
      <c r="G173" s="32">
        <v>4.9714703856749294</v>
      </c>
      <c r="H173" s="32">
        <v>0.38969237832874198</v>
      </c>
      <c r="I173" s="32">
        <v>0.15983700642791551</v>
      </c>
      <c r="J173" s="32">
        <v>536.60777777777764</v>
      </c>
      <c r="K173" s="32">
        <v>481.23833333333317</v>
      </c>
      <c r="L173" s="32">
        <v>37.722222222222221</v>
      </c>
      <c r="M173" s="32">
        <v>15.472222222222221</v>
      </c>
      <c r="N173" s="32">
        <v>18.177777777777777</v>
      </c>
      <c r="O173" s="32">
        <v>4.072222222222222</v>
      </c>
      <c r="P173" s="32">
        <v>125.81233333333333</v>
      </c>
      <c r="Q173" s="32">
        <v>92.692888888888874</v>
      </c>
      <c r="R173" s="32">
        <v>33.119444444444447</v>
      </c>
      <c r="S173" s="32">
        <v>373.07322222222211</v>
      </c>
      <c r="T173" s="32">
        <v>362.3693333333332</v>
      </c>
      <c r="U173" s="32">
        <v>10.703888888888889</v>
      </c>
      <c r="V173" s="32">
        <v>0</v>
      </c>
      <c r="W173" s="32">
        <v>0.86944444444444446</v>
      </c>
      <c r="X173" s="32">
        <v>0</v>
      </c>
      <c r="Y173" s="32">
        <v>0.81388888888888888</v>
      </c>
      <c r="Z173" s="32">
        <v>0</v>
      </c>
      <c r="AA173" s="32">
        <v>0</v>
      </c>
      <c r="AB173" s="32">
        <v>5.5555555555555552E-2</v>
      </c>
      <c r="AC173" s="32">
        <v>0</v>
      </c>
      <c r="AD173" s="32">
        <v>0</v>
      </c>
      <c r="AE173" s="32">
        <v>0</v>
      </c>
      <c r="AF173" t="s">
        <v>200</v>
      </c>
      <c r="AG173">
        <v>6</v>
      </c>
      <c r="AH173"/>
    </row>
    <row r="174" spans="1:34" x14ac:dyDescent="0.25">
      <c r="A174" t="s">
        <v>607</v>
      </c>
      <c r="B174" t="s">
        <v>338</v>
      </c>
      <c r="C174" t="s">
        <v>504</v>
      </c>
      <c r="D174" t="s">
        <v>600</v>
      </c>
      <c r="E174" s="32">
        <v>72.977777777777774</v>
      </c>
      <c r="F174" s="32">
        <v>5.5228029841656525</v>
      </c>
      <c r="G174" s="32">
        <v>5.0596863580998788</v>
      </c>
      <c r="H174" s="32">
        <v>0.42764159561510351</v>
      </c>
      <c r="I174" s="32">
        <v>0.11380937880633374</v>
      </c>
      <c r="J174" s="32">
        <v>403.04188888888893</v>
      </c>
      <c r="K174" s="32">
        <v>369.24466666666672</v>
      </c>
      <c r="L174" s="32">
        <v>31.208333333333332</v>
      </c>
      <c r="M174" s="32">
        <v>8.3055555555555554</v>
      </c>
      <c r="N174" s="32">
        <v>17.352777777777778</v>
      </c>
      <c r="O174" s="32">
        <v>5.55</v>
      </c>
      <c r="P174" s="32">
        <v>92.941444444444457</v>
      </c>
      <c r="Q174" s="32">
        <v>82.047000000000011</v>
      </c>
      <c r="R174" s="32">
        <v>10.894444444444444</v>
      </c>
      <c r="S174" s="32">
        <v>278.89211111111115</v>
      </c>
      <c r="T174" s="32">
        <v>265.33488888888894</v>
      </c>
      <c r="U174" s="32">
        <v>13.557222222222224</v>
      </c>
      <c r="V174" s="32">
        <v>0</v>
      </c>
      <c r="W174" s="32">
        <v>1.8222222222222222</v>
      </c>
      <c r="X174" s="32">
        <v>0</v>
      </c>
      <c r="Y174" s="32">
        <v>1.7722222222222221</v>
      </c>
      <c r="Z174" s="32">
        <v>0</v>
      </c>
      <c r="AA174" s="32">
        <v>0</v>
      </c>
      <c r="AB174" s="32">
        <v>0.05</v>
      </c>
      <c r="AC174" s="32">
        <v>0</v>
      </c>
      <c r="AD174" s="32">
        <v>0</v>
      </c>
      <c r="AE174" s="32">
        <v>0</v>
      </c>
      <c r="AF174" t="s">
        <v>130</v>
      </c>
      <c r="AG174">
        <v>6</v>
      </c>
      <c r="AH174"/>
    </row>
    <row r="175" spans="1:34" x14ac:dyDescent="0.25">
      <c r="A175" t="s">
        <v>607</v>
      </c>
      <c r="B175" t="s">
        <v>237</v>
      </c>
      <c r="C175" t="s">
        <v>427</v>
      </c>
      <c r="D175" t="s">
        <v>550</v>
      </c>
      <c r="E175" s="32">
        <v>96.12222222222222</v>
      </c>
      <c r="F175" s="32">
        <v>5.3891873771818286</v>
      </c>
      <c r="G175" s="32">
        <v>4.9906172696798059</v>
      </c>
      <c r="H175" s="32">
        <v>0.47150734019188539</v>
      </c>
      <c r="I175" s="32">
        <v>0.17930528262628601</v>
      </c>
      <c r="J175" s="32">
        <v>518.02066666666667</v>
      </c>
      <c r="K175" s="32">
        <v>479.70922222222225</v>
      </c>
      <c r="L175" s="32">
        <v>45.32233333333334</v>
      </c>
      <c r="M175" s="32">
        <v>17.235222222222223</v>
      </c>
      <c r="N175" s="32">
        <v>22.753777777777778</v>
      </c>
      <c r="O175" s="32">
        <v>5.333333333333333</v>
      </c>
      <c r="P175" s="32">
        <v>115.32222222222222</v>
      </c>
      <c r="Q175" s="32">
        <v>105.09788888888889</v>
      </c>
      <c r="R175" s="32">
        <v>10.224333333333332</v>
      </c>
      <c r="S175" s="32">
        <v>357.37611111111113</v>
      </c>
      <c r="T175" s="32">
        <v>297.69333333333333</v>
      </c>
      <c r="U175" s="32">
        <v>59.682777777777787</v>
      </c>
      <c r="V175" s="32">
        <v>0</v>
      </c>
      <c r="W175" s="32">
        <v>2.2233333333333332</v>
      </c>
      <c r="X175" s="32">
        <v>0</v>
      </c>
      <c r="Y175" s="32">
        <v>2.2233333333333332</v>
      </c>
      <c r="Z175" s="32">
        <v>0</v>
      </c>
      <c r="AA175" s="32">
        <v>0</v>
      </c>
      <c r="AB175" s="32">
        <v>0</v>
      </c>
      <c r="AC175" s="32">
        <v>0</v>
      </c>
      <c r="AD175" s="32">
        <v>0</v>
      </c>
      <c r="AE175" s="32">
        <v>0</v>
      </c>
      <c r="AF175" t="s">
        <v>29</v>
      </c>
      <c r="AG175">
        <v>6</v>
      </c>
      <c r="AH175"/>
    </row>
    <row r="176" spans="1:34" x14ac:dyDescent="0.25">
      <c r="A176" t="s">
        <v>607</v>
      </c>
      <c r="B176" t="s">
        <v>372</v>
      </c>
      <c r="C176" t="s">
        <v>519</v>
      </c>
      <c r="D176" t="s">
        <v>573</v>
      </c>
      <c r="E176" s="32">
        <v>54.155555555555559</v>
      </c>
      <c r="F176" s="32">
        <v>4.034054164956915</v>
      </c>
      <c r="G176" s="32">
        <v>3.3972589249076739</v>
      </c>
      <c r="H176" s="32">
        <v>0.40473943372999588</v>
      </c>
      <c r="I176" s="32">
        <v>0</v>
      </c>
      <c r="J176" s="32">
        <v>218.46644444444448</v>
      </c>
      <c r="K176" s="32">
        <v>183.98044444444449</v>
      </c>
      <c r="L176" s="32">
        <v>21.91888888888889</v>
      </c>
      <c r="M176" s="32">
        <v>0</v>
      </c>
      <c r="N176" s="32">
        <v>16.052222222222223</v>
      </c>
      <c r="O176" s="32">
        <v>5.8666666666666663</v>
      </c>
      <c r="P176" s="32">
        <v>60.604000000000013</v>
      </c>
      <c r="Q176" s="32">
        <v>48.036888888888896</v>
      </c>
      <c r="R176" s="32">
        <v>12.567111111111114</v>
      </c>
      <c r="S176" s="32">
        <v>135.94355555555558</v>
      </c>
      <c r="T176" s="32">
        <v>134.92133333333337</v>
      </c>
      <c r="U176" s="32">
        <v>1.0222222222222221</v>
      </c>
      <c r="V176" s="32">
        <v>0</v>
      </c>
      <c r="W176" s="32">
        <v>1.1680000000000001</v>
      </c>
      <c r="X176" s="32">
        <v>0</v>
      </c>
      <c r="Y176" s="32">
        <v>1.1680000000000001</v>
      </c>
      <c r="Z176" s="32">
        <v>0</v>
      </c>
      <c r="AA176" s="32">
        <v>0</v>
      </c>
      <c r="AB176" s="32">
        <v>0</v>
      </c>
      <c r="AC176" s="32">
        <v>0</v>
      </c>
      <c r="AD176" s="32">
        <v>0</v>
      </c>
      <c r="AE176" s="32">
        <v>0</v>
      </c>
      <c r="AF176" t="s">
        <v>164</v>
      </c>
      <c r="AG176">
        <v>6</v>
      </c>
      <c r="AH176"/>
    </row>
    <row r="177" spans="1:34" x14ac:dyDescent="0.25">
      <c r="A177" t="s">
        <v>607</v>
      </c>
      <c r="B177" t="s">
        <v>358</v>
      </c>
      <c r="C177" t="s">
        <v>499</v>
      </c>
      <c r="D177" t="s">
        <v>539</v>
      </c>
      <c r="E177" s="32">
        <v>103.78888888888889</v>
      </c>
      <c r="F177" s="32">
        <v>3.5186104271491279</v>
      </c>
      <c r="G177" s="32">
        <v>3.0782592870142391</v>
      </c>
      <c r="H177" s="32">
        <v>0.28974306819398354</v>
      </c>
      <c r="I177" s="32">
        <v>0.21098490525639654</v>
      </c>
      <c r="J177" s="32">
        <v>365.1926666666667</v>
      </c>
      <c r="K177" s="32">
        <v>319.48911111111119</v>
      </c>
      <c r="L177" s="32">
        <v>30.072111111111113</v>
      </c>
      <c r="M177" s="32">
        <v>21.89788888888889</v>
      </c>
      <c r="N177" s="32">
        <v>5.1520000000000001</v>
      </c>
      <c r="O177" s="32">
        <v>3.0222222222222221</v>
      </c>
      <c r="P177" s="32">
        <v>122.88700000000003</v>
      </c>
      <c r="Q177" s="32">
        <v>85.357666666666688</v>
      </c>
      <c r="R177" s="32">
        <v>37.529333333333334</v>
      </c>
      <c r="S177" s="32">
        <v>212.2335555555556</v>
      </c>
      <c r="T177" s="32">
        <v>160.56711111111116</v>
      </c>
      <c r="U177" s="32">
        <v>51.666444444444451</v>
      </c>
      <c r="V177" s="32">
        <v>0</v>
      </c>
      <c r="W177" s="32">
        <v>2.9046666666666661</v>
      </c>
      <c r="X177" s="32">
        <v>0</v>
      </c>
      <c r="Y177" s="32">
        <v>2.9046666666666661</v>
      </c>
      <c r="Z177" s="32">
        <v>0</v>
      </c>
      <c r="AA177" s="32">
        <v>0</v>
      </c>
      <c r="AB177" s="32">
        <v>0</v>
      </c>
      <c r="AC177" s="32">
        <v>0</v>
      </c>
      <c r="AD177" s="32">
        <v>0</v>
      </c>
      <c r="AE177" s="32">
        <v>0</v>
      </c>
      <c r="AF177" t="s">
        <v>150</v>
      </c>
      <c r="AG177">
        <v>6</v>
      </c>
      <c r="AH177"/>
    </row>
    <row r="178" spans="1:34" x14ac:dyDescent="0.25">
      <c r="A178" t="s">
        <v>607</v>
      </c>
      <c r="B178" t="s">
        <v>268</v>
      </c>
      <c r="C178" t="s">
        <v>424</v>
      </c>
      <c r="D178" t="s">
        <v>548</v>
      </c>
      <c r="E178" s="32">
        <v>82.855555555555554</v>
      </c>
      <c r="F178" s="32">
        <v>3.5619780072415188</v>
      </c>
      <c r="G178" s="32">
        <v>3.1802923427651875</v>
      </c>
      <c r="H178" s="32">
        <v>0.29334853158106478</v>
      </c>
      <c r="I178" s="32">
        <v>0.10265522328013948</v>
      </c>
      <c r="J178" s="32">
        <v>295.12966666666671</v>
      </c>
      <c r="K178" s="32">
        <v>263.5048888888889</v>
      </c>
      <c r="L178" s="32">
        <v>24.305555555555557</v>
      </c>
      <c r="M178" s="32">
        <v>8.5055555555555564</v>
      </c>
      <c r="N178" s="32">
        <v>11.311111111111112</v>
      </c>
      <c r="O178" s="32">
        <v>4.4888888888888889</v>
      </c>
      <c r="P178" s="32">
        <v>100.17966666666666</v>
      </c>
      <c r="Q178" s="32">
        <v>84.354888888888894</v>
      </c>
      <c r="R178" s="32">
        <v>15.824777777777776</v>
      </c>
      <c r="S178" s="32">
        <v>170.64444444444447</v>
      </c>
      <c r="T178" s="32">
        <v>170.64444444444447</v>
      </c>
      <c r="U178" s="32">
        <v>0</v>
      </c>
      <c r="V178" s="32">
        <v>0</v>
      </c>
      <c r="W178" s="32">
        <v>3.5371111111111113</v>
      </c>
      <c r="X178" s="32">
        <v>0</v>
      </c>
      <c r="Y178" s="32">
        <v>3.2444444444444445</v>
      </c>
      <c r="Z178" s="32">
        <v>0</v>
      </c>
      <c r="AA178" s="32">
        <v>0.29266666666666669</v>
      </c>
      <c r="AB178" s="32">
        <v>0</v>
      </c>
      <c r="AC178" s="32">
        <v>0</v>
      </c>
      <c r="AD178" s="32">
        <v>0</v>
      </c>
      <c r="AE178" s="32">
        <v>0</v>
      </c>
      <c r="AF178" t="s">
        <v>60</v>
      </c>
      <c r="AG178">
        <v>6</v>
      </c>
      <c r="AH178"/>
    </row>
    <row r="179" spans="1:34" x14ac:dyDescent="0.25">
      <c r="A179" t="s">
        <v>607</v>
      </c>
      <c r="B179" t="s">
        <v>249</v>
      </c>
      <c r="C179" t="s">
        <v>457</v>
      </c>
      <c r="D179" t="s">
        <v>574</v>
      </c>
      <c r="E179" s="32">
        <v>96.322222222222223</v>
      </c>
      <c r="F179" s="32">
        <v>3.3598684969431294</v>
      </c>
      <c r="G179" s="32">
        <v>3.1666743569039086</v>
      </c>
      <c r="H179" s="32">
        <v>0.3654285384704119</v>
      </c>
      <c r="I179" s="32">
        <v>0.17223439843119159</v>
      </c>
      <c r="J179" s="32">
        <v>323.62999999999988</v>
      </c>
      <c r="K179" s="32">
        <v>305.02111111111094</v>
      </c>
      <c r="L179" s="32">
        <v>35.198888888888895</v>
      </c>
      <c r="M179" s="32">
        <v>16.59</v>
      </c>
      <c r="N179" s="32">
        <v>13.275555555555558</v>
      </c>
      <c r="O179" s="32">
        <v>5.333333333333333</v>
      </c>
      <c r="P179" s="32">
        <v>67.23111111111109</v>
      </c>
      <c r="Q179" s="32">
        <v>67.23111111111109</v>
      </c>
      <c r="R179" s="32">
        <v>0</v>
      </c>
      <c r="S179" s="32">
        <v>221.19999999999987</v>
      </c>
      <c r="T179" s="32">
        <v>221.19999999999987</v>
      </c>
      <c r="U179" s="32">
        <v>0</v>
      </c>
      <c r="V179" s="32">
        <v>0</v>
      </c>
      <c r="W179" s="32">
        <v>0</v>
      </c>
      <c r="X179" s="32">
        <v>0</v>
      </c>
      <c r="Y179" s="32">
        <v>0</v>
      </c>
      <c r="Z179" s="32">
        <v>0</v>
      </c>
      <c r="AA179" s="32">
        <v>0</v>
      </c>
      <c r="AB179" s="32">
        <v>0</v>
      </c>
      <c r="AC179" s="32">
        <v>0</v>
      </c>
      <c r="AD179" s="32">
        <v>0</v>
      </c>
      <c r="AE179" s="32">
        <v>0</v>
      </c>
      <c r="AF179" t="s">
        <v>41</v>
      </c>
      <c r="AG179">
        <v>6</v>
      </c>
      <c r="AH179"/>
    </row>
    <row r="180" spans="1:34" x14ac:dyDescent="0.25">
      <c r="A180" t="s">
        <v>607</v>
      </c>
      <c r="B180" t="s">
        <v>243</v>
      </c>
      <c r="C180" t="s">
        <v>453</v>
      </c>
      <c r="D180" t="s">
        <v>570</v>
      </c>
      <c r="E180" s="32">
        <v>62.755555555555553</v>
      </c>
      <c r="F180" s="32">
        <v>2.9021069405099142</v>
      </c>
      <c r="G180" s="32">
        <v>2.8357648725212461</v>
      </c>
      <c r="H180" s="32">
        <v>0.37932011331444759</v>
      </c>
      <c r="I180" s="32">
        <v>0.312978045325779</v>
      </c>
      <c r="J180" s="32">
        <v>182.12333333333328</v>
      </c>
      <c r="K180" s="32">
        <v>177.95999999999998</v>
      </c>
      <c r="L180" s="32">
        <v>23.804444444444442</v>
      </c>
      <c r="M180" s="32">
        <v>19.641111111111108</v>
      </c>
      <c r="N180" s="32">
        <v>3.9855555555555555</v>
      </c>
      <c r="O180" s="32">
        <v>0.17777777777777778</v>
      </c>
      <c r="P180" s="32">
        <v>53.164444444444435</v>
      </c>
      <c r="Q180" s="32">
        <v>53.164444444444435</v>
      </c>
      <c r="R180" s="32">
        <v>0</v>
      </c>
      <c r="S180" s="32">
        <v>105.15444444444442</v>
      </c>
      <c r="T180" s="32">
        <v>105.15444444444442</v>
      </c>
      <c r="U180" s="32">
        <v>0</v>
      </c>
      <c r="V180" s="32">
        <v>0</v>
      </c>
      <c r="W180" s="32">
        <v>0</v>
      </c>
      <c r="X180" s="32">
        <v>0</v>
      </c>
      <c r="Y180" s="32">
        <v>0</v>
      </c>
      <c r="Z180" s="32">
        <v>0</v>
      </c>
      <c r="AA180" s="32">
        <v>0</v>
      </c>
      <c r="AB180" s="32">
        <v>0</v>
      </c>
      <c r="AC180" s="32">
        <v>0</v>
      </c>
      <c r="AD180" s="32">
        <v>0</v>
      </c>
      <c r="AE180" s="32">
        <v>0</v>
      </c>
      <c r="AF180" t="s">
        <v>35</v>
      </c>
      <c r="AG180">
        <v>6</v>
      </c>
      <c r="AH180"/>
    </row>
    <row r="181" spans="1:34" x14ac:dyDescent="0.25">
      <c r="A181" t="s">
        <v>607</v>
      </c>
      <c r="B181" t="s">
        <v>211</v>
      </c>
      <c r="C181" t="s">
        <v>426</v>
      </c>
      <c r="D181" t="s">
        <v>549</v>
      </c>
      <c r="E181" s="32">
        <v>103.98888888888889</v>
      </c>
      <c r="F181" s="32">
        <v>3.1018378031841012</v>
      </c>
      <c r="G181" s="32">
        <v>2.8420344053851911</v>
      </c>
      <c r="H181" s="32">
        <v>0.41500160273533498</v>
      </c>
      <c r="I181" s="32">
        <v>0.21028956085051825</v>
      </c>
      <c r="J181" s="32">
        <v>322.55666666666673</v>
      </c>
      <c r="K181" s="32">
        <v>295.54000000000008</v>
      </c>
      <c r="L181" s="32">
        <v>43.155555555555559</v>
      </c>
      <c r="M181" s="32">
        <v>21.867777777777782</v>
      </c>
      <c r="N181" s="32">
        <v>14.02222222222222</v>
      </c>
      <c r="O181" s="32">
        <v>7.265555555555558</v>
      </c>
      <c r="P181" s="32">
        <v>73.776666666666685</v>
      </c>
      <c r="Q181" s="32">
        <v>68.047777777777796</v>
      </c>
      <c r="R181" s="32">
        <v>5.72888888888889</v>
      </c>
      <c r="S181" s="32">
        <v>205.62444444444449</v>
      </c>
      <c r="T181" s="32">
        <v>205.62444444444449</v>
      </c>
      <c r="U181" s="32">
        <v>0</v>
      </c>
      <c r="V181" s="32">
        <v>0</v>
      </c>
      <c r="W181" s="32">
        <v>3.083333333333333</v>
      </c>
      <c r="X181" s="32">
        <v>0</v>
      </c>
      <c r="Y181" s="32">
        <v>0</v>
      </c>
      <c r="Z181" s="32">
        <v>0</v>
      </c>
      <c r="AA181" s="32">
        <v>0.42333333333333328</v>
      </c>
      <c r="AB181" s="32">
        <v>0</v>
      </c>
      <c r="AC181" s="32">
        <v>2.6599999999999997</v>
      </c>
      <c r="AD181" s="32">
        <v>0</v>
      </c>
      <c r="AE181" s="32">
        <v>0</v>
      </c>
      <c r="AF181" t="s">
        <v>3</v>
      </c>
      <c r="AG181">
        <v>6</v>
      </c>
      <c r="AH181"/>
    </row>
    <row r="182" spans="1:34" x14ac:dyDescent="0.25">
      <c r="A182" t="s">
        <v>607</v>
      </c>
      <c r="B182" t="s">
        <v>212</v>
      </c>
      <c r="C182" t="s">
        <v>427</v>
      </c>
      <c r="D182" t="s">
        <v>550</v>
      </c>
      <c r="E182" s="32">
        <v>81.166666666666671</v>
      </c>
      <c r="F182" s="32">
        <v>3.1802464065708418</v>
      </c>
      <c r="G182" s="32">
        <v>3.0104449007529088</v>
      </c>
      <c r="H182" s="32">
        <v>0.30127310061601648</v>
      </c>
      <c r="I182" s="32">
        <v>0.15448323066392886</v>
      </c>
      <c r="J182" s="32">
        <v>258.13</v>
      </c>
      <c r="K182" s="32">
        <v>244.34777777777776</v>
      </c>
      <c r="L182" s="32">
        <v>24.45333333333334</v>
      </c>
      <c r="M182" s="32">
        <v>12.538888888888893</v>
      </c>
      <c r="N182" s="32">
        <v>6.3266666666666662</v>
      </c>
      <c r="O182" s="32">
        <v>5.5877777777777791</v>
      </c>
      <c r="P182" s="32">
        <v>63.902222222222242</v>
      </c>
      <c r="Q182" s="32">
        <v>62.034444444444468</v>
      </c>
      <c r="R182" s="32">
        <v>1.8677777777777778</v>
      </c>
      <c r="S182" s="32">
        <v>169.77444444444438</v>
      </c>
      <c r="T182" s="32">
        <v>169.77444444444438</v>
      </c>
      <c r="U182" s="32">
        <v>0</v>
      </c>
      <c r="V182" s="32">
        <v>0</v>
      </c>
      <c r="W182" s="32">
        <v>0</v>
      </c>
      <c r="X182" s="32">
        <v>0</v>
      </c>
      <c r="Y182" s="32">
        <v>0</v>
      </c>
      <c r="Z182" s="32">
        <v>0</v>
      </c>
      <c r="AA182" s="32">
        <v>0</v>
      </c>
      <c r="AB182" s="32">
        <v>0</v>
      </c>
      <c r="AC182" s="32">
        <v>0</v>
      </c>
      <c r="AD182" s="32">
        <v>0</v>
      </c>
      <c r="AE182" s="32">
        <v>0</v>
      </c>
      <c r="AF182" t="s">
        <v>4</v>
      </c>
      <c r="AG182">
        <v>6</v>
      </c>
      <c r="AH182"/>
    </row>
    <row r="183" spans="1:34" x14ac:dyDescent="0.25">
      <c r="A183" t="s">
        <v>607</v>
      </c>
      <c r="B183" t="s">
        <v>257</v>
      </c>
      <c r="C183" t="s">
        <v>453</v>
      </c>
      <c r="D183" t="s">
        <v>570</v>
      </c>
      <c r="E183" s="32">
        <v>68.333333333333329</v>
      </c>
      <c r="F183" s="32">
        <v>3.074520325203252</v>
      </c>
      <c r="G183" s="32">
        <v>2.8072195121951218</v>
      </c>
      <c r="H183" s="32">
        <v>0.68169105691056908</v>
      </c>
      <c r="I183" s="32">
        <v>0.41439024390243906</v>
      </c>
      <c r="J183" s="32">
        <v>210.0922222222222</v>
      </c>
      <c r="K183" s="32">
        <v>191.82666666666665</v>
      </c>
      <c r="L183" s="32">
        <v>46.582222222222221</v>
      </c>
      <c r="M183" s="32">
        <v>28.316666666666666</v>
      </c>
      <c r="N183" s="32">
        <v>13.109999999999998</v>
      </c>
      <c r="O183" s="32">
        <v>5.1555555555555559</v>
      </c>
      <c r="P183" s="32">
        <v>42.31666666666667</v>
      </c>
      <c r="Q183" s="32">
        <v>42.31666666666667</v>
      </c>
      <c r="R183" s="32">
        <v>0</v>
      </c>
      <c r="S183" s="32">
        <v>121.19333333333331</v>
      </c>
      <c r="T183" s="32">
        <v>121.19333333333331</v>
      </c>
      <c r="U183" s="32">
        <v>0</v>
      </c>
      <c r="V183" s="32">
        <v>0</v>
      </c>
      <c r="W183" s="32">
        <v>0</v>
      </c>
      <c r="X183" s="32">
        <v>0</v>
      </c>
      <c r="Y183" s="32">
        <v>0</v>
      </c>
      <c r="Z183" s="32">
        <v>0</v>
      </c>
      <c r="AA183" s="32">
        <v>0</v>
      </c>
      <c r="AB183" s="32">
        <v>0</v>
      </c>
      <c r="AC183" s="32">
        <v>0</v>
      </c>
      <c r="AD183" s="32">
        <v>0</v>
      </c>
      <c r="AE183" s="32">
        <v>0</v>
      </c>
      <c r="AF183" t="s">
        <v>49</v>
      </c>
      <c r="AG183">
        <v>6</v>
      </c>
      <c r="AH183"/>
    </row>
    <row r="184" spans="1:34" x14ac:dyDescent="0.25">
      <c r="A184" t="s">
        <v>607</v>
      </c>
      <c r="B184" t="s">
        <v>378</v>
      </c>
      <c r="C184" t="s">
        <v>472</v>
      </c>
      <c r="D184" t="s">
        <v>573</v>
      </c>
      <c r="E184" s="32">
        <v>74.777777777777771</v>
      </c>
      <c r="F184" s="32">
        <v>3.481448736998515</v>
      </c>
      <c r="G184" s="32">
        <v>3.10591381872214</v>
      </c>
      <c r="H184" s="32">
        <v>0.30516344725111444</v>
      </c>
      <c r="I184" s="32">
        <v>3.1991084695393759E-2</v>
      </c>
      <c r="J184" s="32">
        <v>260.33500000000004</v>
      </c>
      <c r="K184" s="32">
        <v>232.25333333333333</v>
      </c>
      <c r="L184" s="32">
        <v>22.819444444444446</v>
      </c>
      <c r="M184" s="32">
        <v>2.3922222222222222</v>
      </c>
      <c r="N184" s="32">
        <v>13.383555555555558</v>
      </c>
      <c r="O184" s="32">
        <v>7.0436666666666676</v>
      </c>
      <c r="P184" s="32">
        <v>69.87555555555555</v>
      </c>
      <c r="Q184" s="32">
        <v>62.221111111111107</v>
      </c>
      <c r="R184" s="32">
        <v>7.6544444444444428</v>
      </c>
      <c r="S184" s="32">
        <v>167.64000000000001</v>
      </c>
      <c r="T184" s="32">
        <v>167.64000000000001</v>
      </c>
      <c r="U184" s="32">
        <v>0</v>
      </c>
      <c r="V184" s="32">
        <v>0</v>
      </c>
      <c r="W184" s="32">
        <v>0</v>
      </c>
      <c r="X184" s="32">
        <v>0</v>
      </c>
      <c r="Y184" s="32">
        <v>0</v>
      </c>
      <c r="Z184" s="32">
        <v>0</v>
      </c>
      <c r="AA184" s="32">
        <v>0</v>
      </c>
      <c r="AB184" s="32">
        <v>0</v>
      </c>
      <c r="AC184" s="32">
        <v>0</v>
      </c>
      <c r="AD184" s="32">
        <v>0</v>
      </c>
      <c r="AE184" s="32">
        <v>0</v>
      </c>
      <c r="AF184" t="s">
        <v>170</v>
      </c>
      <c r="AG184">
        <v>6</v>
      </c>
      <c r="AH184"/>
    </row>
    <row r="185" spans="1:34" x14ac:dyDescent="0.25">
      <c r="A185" t="s">
        <v>607</v>
      </c>
      <c r="B185" t="s">
        <v>288</v>
      </c>
      <c r="C185" t="s">
        <v>472</v>
      </c>
      <c r="D185" t="s">
        <v>573</v>
      </c>
      <c r="E185" s="32">
        <v>53.088888888888889</v>
      </c>
      <c r="F185" s="32">
        <v>4.1290079531184585</v>
      </c>
      <c r="G185" s="32">
        <v>3.7098786102971943</v>
      </c>
      <c r="H185" s="32">
        <v>0.30305567182921722</v>
      </c>
      <c r="I185" s="32">
        <v>0.19428631226454585</v>
      </c>
      <c r="J185" s="32">
        <v>219.20444444444439</v>
      </c>
      <c r="K185" s="32">
        <v>196.95333333333326</v>
      </c>
      <c r="L185" s="32">
        <v>16.088888888888889</v>
      </c>
      <c r="M185" s="32">
        <v>10.314444444444446</v>
      </c>
      <c r="N185" s="32">
        <v>2.2188888888888889</v>
      </c>
      <c r="O185" s="32">
        <v>3.5555555555555554</v>
      </c>
      <c r="P185" s="32">
        <v>64.37</v>
      </c>
      <c r="Q185" s="32">
        <v>47.893333333333338</v>
      </c>
      <c r="R185" s="32">
        <v>16.476666666666667</v>
      </c>
      <c r="S185" s="32">
        <v>138.74555555555548</v>
      </c>
      <c r="T185" s="32">
        <v>133.77666666666659</v>
      </c>
      <c r="U185" s="32">
        <v>4.9688888888888885</v>
      </c>
      <c r="V185" s="32">
        <v>0</v>
      </c>
      <c r="W185" s="32">
        <v>0</v>
      </c>
      <c r="X185" s="32">
        <v>0</v>
      </c>
      <c r="Y185" s="32">
        <v>0</v>
      </c>
      <c r="Z185" s="32">
        <v>0</v>
      </c>
      <c r="AA185" s="32">
        <v>0</v>
      </c>
      <c r="AB185" s="32">
        <v>0</v>
      </c>
      <c r="AC185" s="32">
        <v>0</v>
      </c>
      <c r="AD185" s="32">
        <v>0</v>
      </c>
      <c r="AE185" s="32">
        <v>0</v>
      </c>
      <c r="AF185" t="s">
        <v>80</v>
      </c>
      <c r="AG185">
        <v>6</v>
      </c>
      <c r="AH185"/>
    </row>
    <row r="186" spans="1:34" x14ac:dyDescent="0.25">
      <c r="A186" t="s">
        <v>607</v>
      </c>
      <c r="B186" t="s">
        <v>283</v>
      </c>
      <c r="C186" t="s">
        <v>446</v>
      </c>
      <c r="D186" t="s">
        <v>565</v>
      </c>
      <c r="E186" s="32">
        <v>69.13333333333334</v>
      </c>
      <c r="F186" s="32">
        <v>3.4747508839601404</v>
      </c>
      <c r="G186" s="32">
        <v>3.1562037929926063</v>
      </c>
      <c r="H186" s="32">
        <v>0.18995499839279975</v>
      </c>
      <c r="I186" s="32">
        <v>1.8016714882674378E-2</v>
      </c>
      <c r="J186" s="32">
        <v>240.22111111111107</v>
      </c>
      <c r="K186" s="32">
        <v>218.19888888888886</v>
      </c>
      <c r="L186" s="32">
        <v>13.132222222222223</v>
      </c>
      <c r="M186" s="32">
        <v>1.2455555555555555</v>
      </c>
      <c r="N186" s="32">
        <v>8.5088888888888903</v>
      </c>
      <c r="O186" s="32">
        <v>3.3777777777777778</v>
      </c>
      <c r="P186" s="32">
        <v>70.707777777777778</v>
      </c>
      <c r="Q186" s="32">
        <v>60.57222222222223</v>
      </c>
      <c r="R186" s="32">
        <v>10.135555555555555</v>
      </c>
      <c r="S186" s="32">
        <v>156.38111111111107</v>
      </c>
      <c r="T186" s="32">
        <v>156.38111111111107</v>
      </c>
      <c r="U186" s="32">
        <v>0</v>
      </c>
      <c r="V186" s="32">
        <v>0</v>
      </c>
      <c r="W186" s="32">
        <v>0</v>
      </c>
      <c r="X186" s="32">
        <v>0</v>
      </c>
      <c r="Y186" s="32">
        <v>0</v>
      </c>
      <c r="Z186" s="32">
        <v>0</v>
      </c>
      <c r="AA186" s="32">
        <v>0</v>
      </c>
      <c r="AB186" s="32">
        <v>0</v>
      </c>
      <c r="AC186" s="32">
        <v>0</v>
      </c>
      <c r="AD186" s="32">
        <v>0</v>
      </c>
      <c r="AE186" s="32">
        <v>0</v>
      </c>
      <c r="AF186" t="s">
        <v>75</v>
      </c>
      <c r="AG186">
        <v>6</v>
      </c>
      <c r="AH186"/>
    </row>
    <row r="187" spans="1:34" x14ac:dyDescent="0.25">
      <c r="A187" t="s">
        <v>607</v>
      </c>
      <c r="B187" t="s">
        <v>297</v>
      </c>
      <c r="C187" t="s">
        <v>422</v>
      </c>
      <c r="D187" t="s">
        <v>594</v>
      </c>
      <c r="E187" s="32">
        <v>71.166666666666671</v>
      </c>
      <c r="F187" s="32">
        <v>4.5448399687743954</v>
      </c>
      <c r="G187" s="32">
        <v>4.1208118657298991</v>
      </c>
      <c r="H187" s="32">
        <v>0.45786104605776734</v>
      </c>
      <c r="I187" s="32">
        <v>0.19629976580796255</v>
      </c>
      <c r="J187" s="32">
        <v>323.44111111111118</v>
      </c>
      <c r="K187" s="32">
        <v>293.26444444444451</v>
      </c>
      <c r="L187" s="32">
        <v>32.584444444444443</v>
      </c>
      <c r="M187" s="32">
        <v>13.970000000000002</v>
      </c>
      <c r="N187" s="32">
        <v>13.375555555555556</v>
      </c>
      <c r="O187" s="32">
        <v>5.2388888888888898</v>
      </c>
      <c r="P187" s="32">
        <v>62.498888888888906</v>
      </c>
      <c r="Q187" s="32">
        <v>50.936666666666682</v>
      </c>
      <c r="R187" s="32">
        <v>11.562222222222223</v>
      </c>
      <c r="S187" s="32">
        <v>228.35777777777784</v>
      </c>
      <c r="T187" s="32">
        <v>222.73222222222228</v>
      </c>
      <c r="U187" s="32">
        <v>5.6255555555555565</v>
      </c>
      <c r="V187" s="32">
        <v>0</v>
      </c>
      <c r="W187" s="32">
        <v>0</v>
      </c>
      <c r="X187" s="32">
        <v>0</v>
      </c>
      <c r="Y187" s="32">
        <v>0</v>
      </c>
      <c r="Z187" s="32">
        <v>0</v>
      </c>
      <c r="AA187" s="32">
        <v>0</v>
      </c>
      <c r="AB187" s="32">
        <v>0</v>
      </c>
      <c r="AC187" s="32">
        <v>0</v>
      </c>
      <c r="AD187" s="32">
        <v>0</v>
      </c>
      <c r="AE187" s="32">
        <v>0</v>
      </c>
      <c r="AF187" t="s">
        <v>89</v>
      </c>
      <c r="AG187">
        <v>6</v>
      </c>
      <c r="AH187"/>
    </row>
    <row r="188" spans="1:34" x14ac:dyDescent="0.25">
      <c r="A188" t="s">
        <v>607</v>
      </c>
      <c r="B188" t="s">
        <v>233</v>
      </c>
      <c r="C188" t="s">
        <v>445</v>
      </c>
      <c r="D188" t="s">
        <v>564</v>
      </c>
      <c r="E188" s="32">
        <v>71.177777777777777</v>
      </c>
      <c r="F188" s="32">
        <v>3.3513346862316578</v>
      </c>
      <c r="G188" s="32">
        <v>3.0602169840774276</v>
      </c>
      <c r="H188" s="32">
        <v>0.40209178894786157</v>
      </c>
      <c r="I188" s="32">
        <v>0.23802684982828612</v>
      </c>
      <c r="J188" s="32">
        <v>238.54055555555556</v>
      </c>
      <c r="K188" s="32">
        <v>217.81944444444446</v>
      </c>
      <c r="L188" s="32">
        <v>28.620000000000012</v>
      </c>
      <c r="M188" s="32">
        <v>16.942222222222231</v>
      </c>
      <c r="N188" s="32">
        <v>6.6211111111111123</v>
      </c>
      <c r="O188" s="32">
        <v>5.0566666666666666</v>
      </c>
      <c r="P188" s="32">
        <v>62.890000000000015</v>
      </c>
      <c r="Q188" s="32">
        <v>53.846666666666685</v>
      </c>
      <c r="R188" s="32">
        <v>9.0433333333333312</v>
      </c>
      <c r="S188" s="32">
        <v>147.03055555555554</v>
      </c>
      <c r="T188" s="32">
        <v>136.07444444444442</v>
      </c>
      <c r="U188" s="32">
        <v>10.956111111111113</v>
      </c>
      <c r="V188" s="32">
        <v>0</v>
      </c>
      <c r="W188" s="32">
        <v>0</v>
      </c>
      <c r="X188" s="32">
        <v>0</v>
      </c>
      <c r="Y188" s="32">
        <v>0</v>
      </c>
      <c r="Z188" s="32">
        <v>0</v>
      </c>
      <c r="AA188" s="32">
        <v>0</v>
      </c>
      <c r="AB188" s="32">
        <v>0</v>
      </c>
      <c r="AC188" s="32">
        <v>0</v>
      </c>
      <c r="AD188" s="32">
        <v>0</v>
      </c>
      <c r="AE188" s="32">
        <v>0</v>
      </c>
      <c r="AF188" t="s">
        <v>25</v>
      </c>
      <c r="AG188">
        <v>6</v>
      </c>
      <c r="AH188"/>
    </row>
    <row r="189" spans="1:34" x14ac:dyDescent="0.25">
      <c r="A189" t="s">
        <v>607</v>
      </c>
      <c r="B189" t="s">
        <v>377</v>
      </c>
      <c r="C189" t="s">
        <v>472</v>
      </c>
      <c r="D189" t="s">
        <v>573</v>
      </c>
      <c r="E189" s="32">
        <v>86.13333333333334</v>
      </c>
      <c r="F189" s="32">
        <v>3.414989680082559</v>
      </c>
      <c r="G189" s="32">
        <v>3.2195046439628481</v>
      </c>
      <c r="H189" s="32">
        <v>0.3553792569659443</v>
      </c>
      <c r="I189" s="32">
        <v>0.15989422084623328</v>
      </c>
      <c r="J189" s="32">
        <v>294.14444444444445</v>
      </c>
      <c r="K189" s="32">
        <v>277.30666666666667</v>
      </c>
      <c r="L189" s="32">
        <v>30.610000000000007</v>
      </c>
      <c r="M189" s="32">
        <v>13.772222222222227</v>
      </c>
      <c r="N189" s="32">
        <v>11.415555555555557</v>
      </c>
      <c r="O189" s="32">
        <v>5.4222222222222225</v>
      </c>
      <c r="P189" s="32">
        <v>77.355555555555569</v>
      </c>
      <c r="Q189" s="32">
        <v>77.355555555555569</v>
      </c>
      <c r="R189" s="32">
        <v>0</v>
      </c>
      <c r="S189" s="32">
        <v>186.17888888888888</v>
      </c>
      <c r="T189" s="32">
        <v>186.17888888888888</v>
      </c>
      <c r="U189" s="32">
        <v>0</v>
      </c>
      <c r="V189" s="32">
        <v>0</v>
      </c>
      <c r="W189" s="32">
        <v>0</v>
      </c>
      <c r="X189" s="32">
        <v>0</v>
      </c>
      <c r="Y189" s="32">
        <v>0</v>
      </c>
      <c r="Z189" s="32">
        <v>0</v>
      </c>
      <c r="AA189" s="32">
        <v>0</v>
      </c>
      <c r="AB189" s="32">
        <v>0</v>
      </c>
      <c r="AC189" s="32">
        <v>0</v>
      </c>
      <c r="AD189" s="32">
        <v>0</v>
      </c>
      <c r="AE189" s="32">
        <v>0</v>
      </c>
      <c r="AF189" t="s">
        <v>169</v>
      </c>
      <c r="AG189">
        <v>6</v>
      </c>
      <c r="AH189"/>
    </row>
    <row r="190" spans="1:34" x14ac:dyDescent="0.25">
      <c r="A190" t="s">
        <v>607</v>
      </c>
      <c r="B190" t="s">
        <v>214</v>
      </c>
      <c r="C190" t="s">
        <v>429</v>
      </c>
      <c r="D190" t="s">
        <v>552</v>
      </c>
      <c r="E190" s="32">
        <v>112.75555555555556</v>
      </c>
      <c r="F190" s="32">
        <v>3.5798482459597953</v>
      </c>
      <c r="G190" s="32">
        <v>3.3710583366180531</v>
      </c>
      <c r="H190" s="32">
        <v>0.16070161608198663</v>
      </c>
      <c r="I190" s="32">
        <v>0.10328143476547105</v>
      </c>
      <c r="J190" s="32">
        <v>403.64777777777783</v>
      </c>
      <c r="K190" s="32">
        <v>380.10555555555561</v>
      </c>
      <c r="L190" s="32">
        <v>18.120000000000005</v>
      </c>
      <c r="M190" s="32">
        <v>11.645555555555559</v>
      </c>
      <c r="N190" s="32">
        <v>1.3188888888888888</v>
      </c>
      <c r="O190" s="32">
        <v>5.1555555555555559</v>
      </c>
      <c r="P190" s="32">
        <v>121.40000000000002</v>
      </c>
      <c r="Q190" s="32">
        <v>104.33222222222224</v>
      </c>
      <c r="R190" s="32">
        <v>17.067777777777774</v>
      </c>
      <c r="S190" s="32">
        <v>264.12777777777779</v>
      </c>
      <c r="T190" s="32">
        <v>205.52333333333337</v>
      </c>
      <c r="U190" s="32">
        <v>58.604444444444418</v>
      </c>
      <c r="V190" s="32">
        <v>0</v>
      </c>
      <c r="W190" s="32">
        <v>0</v>
      </c>
      <c r="X190" s="32">
        <v>0</v>
      </c>
      <c r="Y190" s="32">
        <v>0</v>
      </c>
      <c r="Z190" s="32">
        <v>0</v>
      </c>
      <c r="AA190" s="32">
        <v>0</v>
      </c>
      <c r="AB190" s="32">
        <v>0</v>
      </c>
      <c r="AC190" s="32">
        <v>0</v>
      </c>
      <c r="AD190" s="32">
        <v>0</v>
      </c>
      <c r="AE190" s="32">
        <v>0</v>
      </c>
      <c r="AF190" t="s">
        <v>6</v>
      </c>
      <c r="AG190">
        <v>6</v>
      </c>
      <c r="AH190"/>
    </row>
    <row r="191" spans="1:34" x14ac:dyDescent="0.25">
      <c r="A191" t="s">
        <v>607</v>
      </c>
      <c r="B191" t="s">
        <v>340</v>
      </c>
      <c r="C191" t="s">
        <v>476</v>
      </c>
      <c r="D191" t="s">
        <v>533</v>
      </c>
      <c r="E191" s="32">
        <v>86.177777777777777</v>
      </c>
      <c r="F191" s="32">
        <v>2.8005415162454876</v>
      </c>
      <c r="G191" s="32">
        <v>2.7345281072717897</v>
      </c>
      <c r="H191" s="32">
        <v>0.25799381124290871</v>
      </c>
      <c r="I191" s="32">
        <v>0.19198040226921093</v>
      </c>
      <c r="J191" s="32">
        <v>241.34444444444446</v>
      </c>
      <c r="K191" s="32">
        <v>235.65555555555557</v>
      </c>
      <c r="L191" s="32">
        <v>22.233333333333334</v>
      </c>
      <c r="M191" s="32">
        <v>16.544444444444444</v>
      </c>
      <c r="N191" s="32">
        <v>0</v>
      </c>
      <c r="O191" s="32">
        <v>5.6888888888888891</v>
      </c>
      <c r="P191" s="32">
        <v>52.363888888888887</v>
      </c>
      <c r="Q191" s="32">
        <v>52.363888888888887</v>
      </c>
      <c r="R191" s="32">
        <v>0</v>
      </c>
      <c r="S191" s="32">
        <v>166.74722222222223</v>
      </c>
      <c r="T191" s="32">
        <v>166.74722222222223</v>
      </c>
      <c r="U191" s="32">
        <v>0</v>
      </c>
      <c r="V191" s="32">
        <v>0</v>
      </c>
      <c r="W191" s="32">
        <v>0</v>
      </c>
      <c r="X191" s="32">
        <v>0</v>
      </c>
      <c r="Y191" s="32">
        <v>0</v>
      </c>
      <c r="Z191" s="32">
        <v>0</v>
      </c>
      <c r="AA191" s="32">
        <v>0</v>
      </c>
      <c r="AB191" s="32">
        <v>0</v>
      </c>
      <c r="AC191" s="32">
        <v>0</v>
      </c>
      <c r="AD191" s="32">
        <v>0</v>
      </c>
      <c r="AE191" s="32">
        <v>0</v>
      </c>
      <c r="AF191" t="s">
        <v>132</v>
      </c>
      <c r="AG191">
        <v>6</v>
      </c>
      <c r="AH191"/>
    </row>
    <row r="192" spans="1:34" x14ac:dyDescent="0.25">
      <c r="A192" t="s">
        <v>607</v>
      </c>
      <c r="B192" t="s">
        <v>230</v>
      </c>
      <c r="C192" t="s">
        <v>442</v>
      </c>
      <c r="D192" t="s">
        <v>562</v>
      </c>
      <c r="E192" s="32">
        <v>47.044444444444444</v>
      </c>
      <c r="F192" s="32">
        <v>4.2686230514879542</v>
      </c>
      <c r="G192" s="32">
        <v>3.9041261218705703</v>
      </c>
      <c r="H192" s="32">
        <v>0.43088804912612183</v>
      </c>
      <c r="I192" s="32">
        <v>0.1192371280113368</v>
      </c>
      <c r="J192" s="32">
        <v>200.81499999999997</v>
      </c>
      <c r="K192" s="32">
        <v>183.66744444444438</v>
      </c>
      <c r="L192" s="32">
        <v>20.270888888888887</v>
      </c>
      <c r="M192" s="32">
        <v>5.6094444444444447</v>
      </c>
      <c r="N192" s="32">
        <v>9.6836666666666655</v>
      </c>
      <c r="O192" s="32">
        <v>4.9777777777777779</v>
      </c>
      <c r="P192" s="32">
        <v>50.498333333333328</v>
      </c>
      <c r="Q192" s="32">
        <v>48.012222222222213</v>
      </c>
      <c r="R192" s="32">
        <v>2.4861111111111112</v>
      </c>
      <c r="S192" s="32">
        <v>130.04577777777774</v>
      </c>
      <c r="T192" s="32">
        <v>127.4652222222222</v>
      </c>
      <c r="U192" s="32">
        <v>2.5805555555555557</v>
      </c>
      <c r="V192" s="32">
        <v>0</v>
      </c>
      <c r="W192" s="32">
        <v>0.63888888888888884</v>
      </c>
      <c r="X192" s="32">
        <v>0</v>
      </c>
      <c r="Y192" s="32">
        <v>0.63888888888888884</v>
      </c>
      <c r="Z192" s="32">
        <v>0</v>
      </c>
      <c r="AA192" s="32">
        <v>0</v>
      </c>
      <c r="AB192" s="32">
        <v>0</v>
      </c>
      <c r="AC192" s="32">
        <v>0</v>
      </c>
      <c r="AD192" s="32">
        <v>0</v>
      </c>
      <c r="AE192" s="32">
        <v>0</v>
      </c>
      <c r="AF192" t="s">
        <v>22</v>
      </c>
      <c r="AG192">
        <v>6</v>
      </c>
      <c r="AH192"/>
    </row>
    <row r="193" spans="1:34" x14ac:dyDescent="0.25">
      <c r="A193" t="s">
        <v>607</v>
      </c>
      <c r="B193" t="s">
        <v>349</v>
      </c>
      <c r="C193" t="s">
        <v>509</v>
      </c>
      <c r="D193" t="s">
        <v>602</v>
      </c>
      <c r="E193" s="32">
        <v>93.777777777777771</v>
      </c>
      <c r="F193" s="32">
        <v>3.7382239336492891</v>
      </c>
      <c r="G193" s="32">
        <v>3.4040545023696684</v>
      </c>
      <c r="H193" s="32">
        <v>0.27441350710900481</v>
      </c>
      <c r="I193" s="32">
        <v>0.10839573459715644</v>
      </c>
      <c r="J193" s="32">
        <v>350.5623333333333</v>
      </c>
      <c r="K193" s="32">
        <v>319.22466666666668</v>
      </c>
      <c r="L193" s="32">
        <v>25.733888888888892</v>
      </c>
      <c r="M193" s="32">
        <v>10.165111111111115</v>
      </c>
      <c r="N193" s="32">
        <v>7.1563333333333343</v>
      </c>
      <c r="O193" s="32">
        <v>8.4124444444444446</v>
      </c>
      <c r="P193" s="32">
        <v>91.801888888888882</v>
      </c>
      <c r="Q193" s="32">
        <v>76.032999999999987</v>
      </c>
      <c r="R193" s="32">
        <v>15.76888888888889</v>
      </c>
      <c r="S193" s="32">
        <v>233.02655555555557</v>
      </c>
      <c r="T193" s="32">
        <v>229.49044444444445</v>
      </c>
      <c r="U193" s="32">
        <v>3.5361111111111119</v>
      </c>
      <c r="V193" s="32">
        <v>0</v>
      </c>
      <c r="W193" s="32">
        <v>12.688888888888885</v>
      </c>
      <c r="X193" s="32">
        <v>0</v>
      </c>
      <c r="Y193" s="32">
        <v>0</v>
      </c>
      <c r="Z193" s="32">
        <v>0</v>
      </c>
      <c r="AA193" s="32">
        <v>11.063333333333329</v>
      </c>
      <c r="AB193" s="32">
        <v>0</v>
      </c>
      <c r="AC193" s="32">
        <v>1.6255555555555556</v>
      </c>
      <c r="AD193" s="32">
        <v>0</v>
      </c>
      <c r="AE193" s="32">
        <v>0</v>
      </c>
      <c r="AF193" t="s">
        <v>141</v>
      </c>
      <c r="AG193">
        <v>6</v>
      </c>
      <c r="AH193"/>
    </row>
    <row r="194" spans="1:34" x14ac:dyDescent="0.25">
      <c r="A194" t="s">
        <v>607</v>
      </c>
      <c r="B194" t="s">
        <v>367</v>
      </c>
      <c r="C194" t="s">
        <v>446</v>
      </c>
      <c r="D194" t="s">
        <v>565</v>
      </c>
      <c r="E194" s="32">
        <v>82.36666666666666</v>
      </c>
      <c r="F194" s="32">
        <v>4.066008363685417</v>
      </c>
      <c r="G194" s="32">
        <v>3.6787063267233235</v>
      </c>
      <c r="H194" s="32">
        <v>0.37591798192364761</v>
      </c>
      <c r="I194" s="32">
        <v>0.13785916632942127</v>
      </c>
      <c r="J194" s="32">
        <v>334.9035555555555</v>
      </c>
      <c r="K194" s="32">
        <v>303.00277777777774</v>
      </c>
      <c r="L194" s="32">
        <v>30.963111111111104</v>
      </c>
      <c r="M194" s="32">
        <v>11.354999999999999</v>
      </c>
      <c r="N194" s="32">
        <v>14.185888888888881</v>
      </c>
      <c r="O194" s="32">
        <v>5.4222222222222225</v>
      </c>
      <c r="P194" s="32">
        <v>86.896444444444441</v>
      </c>
      <c r="Q194" s="32">
        <v>74.603777777777779</v>
      </c>
      <c r="R194" s="32">
        <v>12.292666666666664</v>
      </c>
      <c r="S194" s="32">
        <v>217.04399999999998</v>
      </c>
      <c r="T194" s="32">
        <v>215.02644444444442</v>
      </c>
      <c r="U194" s="32">
        <v>2.0175555555555555</v>
      </c>
      <c r="V194" s="32">
        <v>0</v>
      </c>
      <c r="W194" s="32">
        <v>1.1419999999999999</v>
      </c>
      <c r="X194" s="32">
        <v>0</v>
      </c>
      <c r="Y194" s="32">
        <v>1.1419999999999999</v>
      </c>
      <c r="Z194" s="32">
        <v>0</v>
      </c>
      <c r="AA194" s="32">
        <v>0</v>
      </c>
      <c r="AB194" s="32">
        <v>0</v>
      </c>
      <c r="AC194" s="32">
        <v>0</v>
      </c>
      <c r="AD194" s="32">
        <v>0</v>
      </c>
      <c r="AE194" s="32">
        <v>0</v>
      </c>
      <c r="AF194" t="s">
        <v>159</v>
      </c>
      <c r="AG194">
        <v>6</v>
      </c>
      <c r="AH194"/>
    </row>
    <row r="195" spans="1:34" x14ac:dyDescent="0.25">
      <c r="A195" t="s">
        <v>607</v>
      </c>
      <c r="B195" t="s">
        <v>384</v>
      </c>
      <c r="C195" t="s">
        <v>476</v>
      </c>
      <c r="D195" t="s">
        <v>533</v>
      </c>
      <c r="E195" s="32">
        <v>85.3</v>
      </c>
      <c r="F195" s="32">
        <v>4.9226260257913248</v>
      </c>
      <c r="G195" s="32">
        <v>4.7413703269506318</v>
      </c>
      <c r="H195" s="32">
        <v>0.36951283053276024</v>
      </c>
      <c r="I195" s="32">
        <v>0.18825713169206723</v>
      </c>
      <c r="J195" s="32">
        <v>419.9</v>
      </c>
      <c r="K195" s="32">
        <v>404.43888888888887</v>
      </c>
      <c r="L195" s="32">
        <v>31.519444444444446</v>
      </c>
      <c r="M195" s="32">
        <v>16.058333333333334</v>
      </c>
      <c r="N195" s="32">
        <v>6.0166666666666666</v>
      </c>
      <c r="O195" s="32">
        <v>9.4444444444444446</v>
      </c>
      <c r="P195" s="32">
        <v>119.325</v>
      </c>
      <c r="Q195" s="32">
        <v>119.325</v>
      </c>
      <c r="R195" s="32">
        <v>0</v>
      </c>
      <c r="S195" s="32">
        <v>269.05555555555554</v>
      </c>
      <c r="T195" s="32">
        <v>269.05555555555554</v>
      </c>
      <c r="U195" s="32">
        <v>0</v>
      </c>
      <c r="V195" s="32">
        <v>0</v>
      </c>
      <c r="W195" s="32">
        <v>0</v>
      </c>
      <c r="X195" s="32">
        <v>0</v>
      </c>
      <c r="Y195" s="32">
        <v>0</v>
      </c>
      <c r="Z195" s="32">
        <v>0</v>
      </c>
      <c r="AA195" s="32">
        <v>0</v>
      </c>
      <c r="AB195" s="32">
        <v>0</v>
      </c>
      <c r="AC195" s="32">
        <v>0</v>
      </c>
      <c r="AD195" s="32">
        <v>0</v>
      </c>
      <c r="AE195" s="32">
        <v>0</v>
      </c>
      <c r="AF195" t="s">
        <v>176</v>
      </c>
      <c r="AG195">
        <v>6</v>
      </c>
      <c r="AH195"/>
    </row>
    <row r="196" spans="1:34" x14ac:dyDescent="0.25">
      <c r="A196" t="s">
        <v>607</v>
      </c>
      <c r="B196" t="s">
        <v>285</v>
      </c>
      <c r="C196" t="s">
        <v>477</v>
      </c>
      <c r="D196" t="s">
        <v>543</v>
      </c>
      <c r="E196" s="32">
        <v>49.977777777777774</v>
      </c>
      <c r="F196" s="32">
        <v>3.1642863494886626</v>
      </c>
      <c r="G196" s="32">
        <v>2.7878523788350389</v>
      </c>
      <c r="H196" s="32">
        <v>0.2338105824811027</v>
      </c>
      <c r="I196" s="32">
        <v>7.5484659848821703E-2</v>
      </c>
      <c r="J196" s="32">
        <v>158.14400000000003</v>
      </c>
      <c r="K196" s="32">
        <v>139.3306666666667</v>
      </c>
      <c r="L196" s="32">
        <v>11.685333333333332</v>
      </c>
      <c r="M196" s="32">
        <v>3.7725555555555554</v>
      </c>
      <c r="N196" s="32">
        <v>2.3127777777777783</v>
      </c>
      <c r="O196" s="32">
        <v>5.6</v>
      </c>
      <c r="P196" s="32">
        <v>63.330444444444453</v>
      </c>
      <c r="Q196" s="32">
        <v>52.429888888888897</v>
      </c>
      <c r="R196" s="32">
        <v>10.900555555555554</v>
      </c>
      <c r="S196" s="32">
        <v>83.128222222222249</v>
      </c>
      <c r="T196" s="32">
        <v>68.560555555555581</v>
      </c>
      <c r="U196" s="32">
        <v>14.567666666666671</v>
      </c>
      <c r="V196" s="32">
        <v>0</v>
      </c>
      <c r="W196" s="32">
        <v>1.335</v>
      </c>
      <c r="X196" s="32">
        <v>0</v>
      </c>
      <c r="Y196" s="32">
        <v>1.335</v>
      </c>
      <c r="Z196" s="32">
        <v>0</v>
      </c>
      <c r="AA196" s="32">
        <v>0</v>
      </c>
      <c r="AB196" s="32">
        <v>0</v>
      </c>
      <c r="AC196" s="32">
        <v>0</v>
      </c>
      <c r="AD196" s="32">
        <v>0</v>
      </c>
      <c r="AE196" s="32">
        <v>0</v>
      </c>
      <c r="AF196" t="s">
        <v>77</v>
      </c>
      <c r="AG196">
        <v>6</v>
      </c>
      <c r="AH196"/>
    </row>
    <row r="197" spans="1:34" x14ac:dyDescent="0.25">
      <c r="A197" t="s">
        <v>607</v>
      </c>
      <c r="B197" t="s">
        <v>256</v>
      </c>
      <c r="C197" t="s">
        <v>459</v>
      </c>
      <c r="D197" t="s">
        <v>576</v>
      </c>
      <c r="E197" s="32">
        <v>66.277777777777771</v>
      </c>
      <c r="F197" s="32">
        <v>4.6339161777032691</v>
      </c>
      <c r="G197" s="32">
        <v>4.1588382229673089</v>
      </c>
      <c r="H197" s="32">
        <v>0.37367644593461874</v>
      </c>
      <c r="I197" s="32">
        <v>0.18249958088851639</v>
      </c>
      <c r="J197" s="32">
        <v>307.12566666666663</v>
      </c>
      <c r="K197" s="32">
        <v>275.63855555555551</v>
      </c>
      <c r="L197" s="32">
        <v>24.766444444444449</v>
      </c>
      <c r="M197" s="32">
        <v>12.095666666666668</v>
      </c>
      <c r="N197" s="32">
        <v>7.6980000000000031</v>
      </c>
      <c r="O197" s="32">
        <v>4.972777777777778</v>
      </c>
      <c r="P197" s="32">
        <v>79.176555555555552</v>
      </c>
      <c r="Q197" s="32">
        <v>60.36022222222222</v>
      </c>
      <c r="R197" s="32">
        <v>18.816333333333333</v>
      </c>
      <c r="S197" s="32">
        <v>203.18266666666662</v>
      </c>
      <c r="T197" s="32">
        <v>201.45266666666663</v>
      </c>
      <c r="U197" s="32">
        <v>0</v>
      </c>
      <c r="V197" s="32">
        <v>1.73</v>
      </c>
      <c r="W197" s="32">
        <v>0</v>
      </c>
      <c r="X197" s="32">
        <v>0</v>
      </c>
      <c r="Y197" s="32">
        <v>0</v>
      </c>
      <c r="Z197" s="32">
        <v>0</v>
      </c>
      <c r="AA197" s="32">
        <v>0</v>
      </c>
      <c r="AB197" s="32">
        <v>0</v>
      </c>
      <c r="AC197" s="32">
        <v>0</v>
      </c>
      <c r="AD197" s="32">
        <v>0</v>
      </c>
      <c r="AE197" s="32">
        <v>0</v>
      </c>
      <c r="AF197" t="s">
        <v>48</v>
      </c>
      <c r="AG197">
        <v>6</v>
      </c>
      <c r="AH197"/>
    </row>
    <row r="198" spans="1:34" x14ac:dyDescent="0.25">
      <c r="A198" t="s">
        <v>607</v>
      </c>
      <c r="B198" t="s">
        <v>213</v>
      </c>
      <c r="C198" t="s">
        <v>428</v>
      </c>
      <c r="D198" t="s">
        <v>551</v>
      </c>
      <c r="E198" s="32">
        <v>80.74444444444444</v>
      </c>
      <c r="F198" s="32">
        <v>3.1102449428925274</v>
      </c>
      <c r="G198" s="32">
        <v>2.888790422457685</v>
      </c>
      <c r="H198" s="32">
        <v>0.34440209164717217</v>
      </c>
      <c r="I198" s="32">
        <v>0.1884574102105408</v>
      </c>
      <c r="J198" s="32">
        <v>251.13499999999996</v>
      </c>
      <c r="K198" s="32">
        <v>233.25377777777774</v>
      </c>
      <c r="L198" s="32">
        <v>27.808555555555557</v>
      </c>
      <c r="M198" s="32">
        <v>15.216888888888889</v>
      </c>
      <c r="N198" s="32">
        <v>6.8138888888888891</v>
      </c>
      <c r="O198" s="32">
        <v>5.7777777777777777</v>
      </c>
      <c r="P198" s="32">
        <v>66.00588888888889</v>
      </c>
      <c r="Q198" s="32">
        <v>60.716333333333338</v>
      </c>
      <c r="R198" s="32">
        <v>5.2895555555555562</v>
      </c>
      <c r="S198" s="32">
        <v>157.32055555555553</v>
      </c>
      <c r="T198" s="32">
        <v>154.81533333333331</v>
      </c>
      <c r="U198" s="32">
        <v>2.5052222222222222</v>
      </c>
      <c r="V198" s="32">
        <v>0</v>
      </c>
      <c r="W198" s="32">
        <v>2.4831111111111106</v>
      </c>
      <c r="X198" s="32">
        <v>0</v>
      </c>
      <c r="Y198" s="32">
        <v>0.51388888888888884</v>
      </c>
      <c r="Z198" s="32">
        <v>0</v>
      </c>
      <c r="AA198" s="32">
        <v>0</v>
      </c>
      <c r="AB198" s="32">
        <v>0</v>
      </c>
      <c r="AC198" s="32">
        <v>1.9692222222222218</v>
      </c>
      <c r="AD198" s="32">
        <v>0</v>
      </c>
      <c r="AE198" s="32">
        <v>0</v>
      </c>
      <c r="AF198" t="s">
        <v>5</v>
      </c>
      <c r="AG198">
        <v>6</v>
      </c>
      <c r="AH198"/>
    </row>
    <row r="199" spans="1:34" x14ac:dyDescent="0.25">
      <c r="A199" t="s">
        <v>607</v>
      </c>
      <c r="B199" t="s">
        <v>279</v>
      </c>
      <c r="C199" t="s">
        <v>428</v>
      </c>
      <c r="D199" t="s">
        <v>551</v>
      </c>
      <c r="E199" s="32">
        <v>94.011111111111106</v>
      </c>
      <c r="F199" s="32">
        <v>3.2335114052712446</v>
      </c>
      <c r="G199" s="32">
        <v>3.1152038766103298</v>
      </c>
      <c r="H199" s="32">
        <v>0.19125989835716817</v>
      </c>
      <c r="I199" s="32">
        <v>0.13547453019737621</v>
      </c>
      <c r="J199" s="32">
        <v>303.98599999999999</v>
      </c>
      <c r="K199" s="32">
        <v>292.86377777777778</v>
      </c>
      <c r="L199" s="32">
        <v>17.980555555555554</v>
      </c>
      <c r="M199" s="32">
        <v>12.736111111111111</v>
      </c>
      <c r="N199" s="32">
        <v>0</v>
      </c>
      <c r="O199" s="32">
        <v>5.2444444444444445</v>
      </c>
      <c r="P199" s="32">
        <v>85.357777777777784</v>
      </c>
      <c r="Q199" s="32">
        <v>79.48</v>
      </c>
      <c r="R199" s="32">
        <v>5.8777777777777782</v>
      </c>
      <c r="S199" s="32">
        <v>200.64766666666668</v>
      </c>
      <c r="T199" s="32">
        <v>199.01711111111112</v>
      </c>
      <c r="U199" s="32">
        <v>1.6305555555555555</v>
      </c>
      <c r="V199" s="32">
        <v>0</v>
      </c>
      <c r="W199" s="32">
        <v>18.756333333333334</v>
      </c>
      <c r="X199" s="32">
        <v>1.3444444444444446</v>
      </c>
      <c r="Y199" s="32">
        <v>0</v>
      </c>
      <c r="Z199" s="32">
        <v>0</v>
      </c>
      <c r="AA199" s="32">
        <v>13.76888888888889</v>
      </c>
      <c r="AB199" s="32">
        <v>0</v>
      </c>
      <c r="AC199" s="32">
        <v>3.6429999999999993</v>
      </c>
      <c r="AD199" s="32">
        <v>0</v>
      </c>
      <c r="AE199" s="32">
        <v>0</v>
      </c>
      <c r="AF199" t="s">
        <v>71</v>
      </c>
      <c r="AG199">
        <v>6</v>
      </c>
      <c r="AH199"/>
    </row>
    <row r="200" spans="1:34" x14ac:dyDescent="0.25">
      <c r="A200" t="s">
        <v>607</v>
      </c>
      <c r="B200" t="s">
        <v>275</v>
      </c>
      <c r="C200" t="s">
        <v>424</v>
      </c>
      <c r="D200" t="s">
        <v>548</v>
      </c>
      <c r="E200" s="32">
        <v>82.777777777777771</v>
      </c>
      <c r="F200" s="32">
        <v>3.9002818791946314</v>
      </c>
      <c r="G200" s="32">
        <v>3.4608671140939609</v>
      </c>
      <c r="H200" s="32">
        <v>0.40351677852348988</v>
      </c>
      <c r="I200" s="32">
        <v>0.17033020134228188</v>
      </c>
      <c r="J200" s="32">
        <v>322.85666666666668</v>
      </c>
      <c r="K200" s="32">
        <v>286.48288888888897</v>
      </c>
      <c r="L200" s="32">
        <v>33.402222222222214</v>
      </c>
      <c r="M200" s="32">
        <v>14.099555555555554</v>
      </c>
      <c r="N200" s="32">
        <v>13.613777777777774</v>
      </c>
      <c r="O200" s="32">
        <v>5.6888888888888891</v>
      </c>
      <c r="P200" s="32">
        <v>76.65611111111113</v>
      </c>
      <c r="Q200" s="32">
        <v>59.585000000000015</v>
      </c>
      <c r="R200" s="32">
        <v>17.071111111111115</v>
      </c>
      <c r="S200" s="32">
        <v>212.79833333333335</v>
      </c>
      <c r="T200" s="32">
        <v>211.12133333333335</v>
      </c>
      <c r="U200" s="32">
        <v>1.6770000000000005</v>
      </c>
      <c r="V200" s="32">
        <v>0</v>
      </c>
      <c r="W200" s="32">
        <v>2.2348888888888894</v>
      </c>
      <c r="X200" s="32">
        <v>0</v>
      </c>
      <c r="Y200" s="32">
        <v>2.2348888888888894</v>
      </c>
      <c r="Z200" s="32">
        <v>0</v>
      </c>
      <c r="AA200" s="32">
        <v>0</v>
      </c>
      <c r="AB200" s="32">
        <v>0</v>
      </c>
      <c r="AC200" s="32">
        <v>0</v>
      </c>
      <c r="AD200" s="32">
        <v>0</v>
      </c>
      <c r="AE200" s="32">
        <v>0</v>
      </c>
      <c r="AF200" t="s">
        <v>67</v>
      </c>
      <c r="AG200">
        <v>6</v>
      </c>
      <c r="AH200"/>
    </row>
    <row r="201" spans="1:34" x14ac:dyDescent="0.25">
      <c r="A201" t="s">
        <v>607</v>
      </c>
      <c r="B201" t="s">
        <v>343</v>
      </c>
      <c r="C201" t="s">
        <v>507</v>
      </c>
      <c r="D201" t="s">
        <v>601</v>
      </c>
      <c r="E201" s="32">
        <v>55.56666666666667</v>
      </c>
      <c r="F201" s="32">
        <v>2.9406118776244754</v>
      </c>
      <c r="G201" s="32">
        <v>2.4853949210157973</v>
      </c>
      <c r="H201" s="32">
        <v>0.24037992401519692</v>
      </c>
      <c r="I201" s="32">
        <v>9.1277744451109769E-2</v>
      </c>
      <c r="J201" s="32">
        <v>163.40000000000003</v>
      </c>
      <c r="K201" s="32">
        <v>138.10511111111114</v>
      </c>
      <c r="L201" s="32">
        <v>13.357111111111109</v>
      </c>
      <c r="M201" s="32">
        <v>5.0720000000000001</v>
      </c>
      <c r="N201" s="32">
        <v>2.4184444444444444</v>
      </c>
      <c r="O201" s="32">
        <v>5.8666666666666663</v>
      </c>
      <c r="P201" s="32">
        <v>47.362444444444449</v>
      </c>
      <c r="Q201" s="32">
        <v>30.352666666666668</v>
      </c>
      <c r="R201" s="32">
        <v>17.009777777777778</v>
      </c>
      <c r="S201" s="32">
        <v>102.68044444444448</v>
      </c>
      <c r="T201" s="32">
        <v>102.68044444444448</v>
      </c>
      <c r="U201" s="32">
        <v>0</v>
      </c>
      <c r="V201" s="32">
        <v>0</v>
      </c>
      <c r="W201" s="32">
        <v>0</v>
      </c>
      <c r="X201" s="32">
        <v>0</v>
      </c>
      <c r="Y201" s="32">
        <v>0</v>
      </c>
      <c r="Z201" s="32">
        <v>0</v>
      </c>
      <c r="AA201" s="32">
        <v>0</v>
      </c>
      <c r="AB201" s="32">
        <v>0</v>
      </c>
      <c r="AC201" s="32">
        <v>0</v>
      </c>
      <c r="AD201" s="32">
        <v>0</v>
      </c>
      <c r="AE201" s="32">
        <v>0</v>
      </c>
      <c r="AF201" t="s">
        <v>135</v>
      </c>
      <c r="AG201">
        <v>6</v>
      </c>
      <c r="AH201"/>
    </row>
    <row r="202" spans="1:34" x14ac:dyDescent="0.25">
      <c r="A202" t="s">
        <v>607</v>
      </c>
      <c r="B202" t="s">
        <v>220</v>
      </c>
      <c r="C202" t="s">
        <v>434</v>
      </c>
      <c r="D202" t="s">
        <v>542</v>
      </c>
      <c r="E202" s="32">
        <v>47.455555555555556</v>
      </c>
      <c r="F202" s="32">
        <v>5.1788831655350043</v>
      </c>
      <c r="G202" s="32">
        <v>4.5582673846874266</v>
      </c>
      <c r="H202" s="32">
        <v>0.51371575743385622</v>
      </c>
      <c r="I202" s="32">
        <v>0.30209552797939593</v>
      </c>
      <c r="J202" s="32">
        <v>245.7667777777778</v>
      </c>
      <c r="K202" s="32">
        <v>216.31511111111109</v>
      </c>
      <c r="L202" s="32">
        <v>24.378666666666664</v>
      </c>
      <c r="M202" s="32">
        <v>14.33611111111111</v>
      </c>
      <c r="N202" s="32">
        <v>4.798111111111111</v>
      </c>
      <c r="O202" s="32">
        <v>5.2444444444444445</v>
      </c>
      <c r="P202" s="32">
        <v>61.723111111111109</v>
      </c>
      <c r="Q202" s="32">
        <v>42.314</v>
      </c>
      <c r="R202" s="32">
        <v>19.409111111111113</v>
      </c>
      <c r="S202" s="32">
        <v>159.66500000000002</v>
      </c>
      <c r="T202" s="32">
        <v>121.24411111111112</v>
      </c>
      <c r="U202" s="32">
        <v>38.420888888888882</v>
      </c>
      <c r="V202" s="32">
        <v>0</v>
      </c>
      <c r="W202" s="32">
        <v>2.5453333333333332</v>
      </c>
      <c r="X202" s="32">
        <v>0</v>
      </c>
      <c r="Y202" s="32">
        <v>2.5453333333333332</v>
      </c>
      <c r="Z202" s="32">
        <v>0</v>
      </c>
      <c r="AA202" s="32">
        <v>0</v>
      </c>
      <c r="AB202" s="32">
        <v>0</v>
      </c>
      <c r="AC202" s="32">
        <v>0</v>
      </c>
      <c r="AD202" s="32">
        <v>0</v>
      </c>
      <c r="AE202" s="32">
        <v>0</v>
      </c>
      <c r="AF202" t="s">
        <v>12</v>
      </c>
      <c r="AG202">
        <v>6</v>
      </c>
      <c r="AH202"/>
    </row>
    <row r="203" spans="1:34" x14ac:dyDescent="0.25">
      <c r="A203" t="s">
        <v>607</v>
      </c>
      <c r="B203" t="s">
        <v>333</v>
      </c>
      <c r="C203" t="s">
        <v>499</v>
      </c>
      <c r="D203" t="s">
        <v>539</v>
      </c>
      <c r="E203" s="32">
        <v>62.533333333333331</v>
      </c>
      <c r="F203" s="32">
        <v>3.5001776830135038</v>
      </c>
      <c r="G203" s="32">
        <v>3.0738681592039798</v>
      </c>
      <c r="H203" s="32">
        <v>0.40763859275053305</v>
      </c>
      <c r="I203" s="32">
        <v>0.19184434968017056</v>
      </c>
      <c r="J203" s="32">
        <v>218.87777777777777</v>
      </c>
      <c r="K203" s="32">
        <v>192.21922222222219</v>
      </c>
      <c r="L203" s="32">
        <v>25.491</v>
      </c>
      <c r="M203" s="32">
        <v>11.996666666666664</v>
      </c>
      <c r="N203" s="32">
        <v>7.8054444444444444</v>
      </c>
      <c r="O203" s="32">
        <v>5.6888888888888891</v>
      </c>
      <c r="P203" s="32">
        <v>44.212666666666678</v>
      </c>
      <c r="Q203" s="32">
        <v>31.048444444444456</v>
      </c>
      <c r="R203" s="32">
        <v>13.164222222222222</v>
      </c>
      <c r="S203" s="32">
        <v>149.17411111111107</v>
      </c>
      <c r="T203" s="32">
        <v>143.89122222222218</v>
      </c>
      <c r="U203" s="32">
        <v>5.2828888888888903</v>
      </c>
      <c r="V203" s="32">
        <v>0</v>
      </c>
      <c r="W203" s="32">
        <v>0.94233333333333325</v>
      </c>
      <c r="X203" s="32">
        <v>0</v>
      </c>
      <c r="Y203" s="32">
        <v>0.94233333333333325</v>
      </c>
      <c r="Z203" s="32">
        <v>0</v>
      </c>
      <c r="AA203" s="32">
        <v>0</v>
      </c>
      <c r="AB203" s="32">
        <v>0</v>
      </c>
      <c r="AC203" s="32">
        <v>0</v>
      </c>
      <c r="AD203" s="32">
        <v>0</v>
      </c>
      <c r="AE203" s="32">
        <v>0</v>
      </c>
      <c r="AF203" t="s">
        <v>125</v>
      </c>
      <c r="AG203">
        <v>6</v>
      </c>
      <c r="AH203"/>
    </row>
    <row r="204" spans="1:34" x14ac:dyDescent="0.25">
      <c r="A204" t="s">
        <v>607</v>
      </c>
      <c r="B204" t="s">
        <v>363</v>
      </c>
      <c r="C204" t="s">
        <v>417</v>
      </c>
      <c r="D204" t="s">
        <v>570</v>
      </c>
      <c r="E204" s="32">
        <v>105.41111111111111</v>
      </c>
      <c r="F204" s="32">
        <v>3.3612532939812385</v>
      </c>
      <c r="G204" s="32">
        <v>3.1085306208495842</v>
      </c>
      <c r="H204" s="32">
        <v>0.12461051965848001</v>
      </c>
      <c r="I204" s="32">
        <v>6.1439865078528499E-2</v>
      </c>
      <c r="J204" s="32">
        <v>354.31344444444454</v>
      </c>
      <c r="K204" s="32">
        <v>327.67366666666675</v>
      </c>
      <c r="L204" s="32">
        <v>13.135333333333332</v>
      </c>
      <c r="M204" s="32">
        <v>6.4764444444444429</v>
      </c>
      <c r="N204" s="32">
        <v>8.8888888888888892E-2</v>
      </c>
      <c r="O204" s="32">
        <v>6.5700000000000012</v>
      </c>
      <c r="P204" s="32">
        <v>128.54355555555554</v>
      </c>
      <c r="Q204" s="32">
        <v>108.56266666666666</v>
      </c>
      <c r="R204" s="32">
        <v>19.980888888888884</v>
      </c>
      <c r="S204" s="32">
        <v>212.63455555555569</v>
      </c>
      <c r="T204" s="32">
        <v>208.29088888888901</v>
      </c>
      <c r="U204" s="32">
        <v>4.3436666666666657</v>
      </c>
      <c r="V204" s="32">
        <v>0</v>
      </c>
      <c r="W204" s="32">
        <v>51.255000000000017</v>
      </c>
      <c r="X204" s="32">
        <v>0</v>
      </c>
      <c r="Y204" s="32">
        <v>0</v>
      </c>
      <c r="Z204" s="32">
        <v>0</v>
      </c>
      <c r="AA204" s="32">
        <v>3.5659999999999998</v>
      </c>
      <c r="AB204" s="32">
        <v>0</v>
      </c>
      <c r="AC204" s="32">
        <v>47.689000000000014</v>
      </c>
      <c r="AD204" s="32">
        <v>0</v>
      </c>
      <c r="AE204" s="32">
        <v>0</v>
      </c>
      <c r="AF204" t="s">
        <v>155</v>
      </c>
      <c r="AG204">
        <v>6</v>
      </c>
      <c r="AH204"/>
    </row>
    <row r="205" spans="1:34" x14ac:dyDescent="0.25">
      <c r="A205" t="s">
        <v>607</v>
      </c>
      <c r="B205" t="s">
        <v>330</v>
      </c>
      <c r="C205" t="s">
        <v>499</v>
      </c>
      <c r="D205" t="s">
        <v>539</v>
      </c>
      <c r="E205" s="32">
        <v>56.1</v>
      </c>
      <c r="F205" s="32">
        <v>3.9892097445038628</v>
      </c>
      <c r="G205" s="32">
        <v>3.4300059417706481</v>
      </c>
      <c r="H205" s="32">
        <v>0.19453159041394338</v>
      </c>
      <c r="I205" s="32">
        <v>9.3384828678946315E-3</v>
      </c>
      <c r="J205" s="32">
        <v>223.7946666666667</v>
      </c>
      <c r="K205" s="32">
        <v>192.42333333333337</v>
      </c>
      <c r="L205" s="32">
        <v>10.913222222222224</v>
      </c>
      <c r="M205" s="32">
        <v>0.52388888888888885</v>
      </c>
      <c r="N205" s="32">
        <v>4.7004444444444449</v>
      </c>
      <c r="O205" s="32">
        <v>5.6888888888888891</v>
      </c>
      <c r="P205" s="32">
        <v>68.541555555555561</v>
      </c>
      <c r="Q205" s="32">
        <v>47.559555555555562</v>
      </c>
      <c r="R205" s="32">
        <v>20.981999999999996</v>
      </c>
      <c r="S205" s="32">
        <v>144.33988888888891</v>
      </c>
      <c r="T205" s="32">
        <v>112.93188888888893</v>
      </c>
      <c r="U205" s="32">
        <v>31.407999999999983</v>
      </c>
      <c r="V205" s="32">
        <v>0</v>
      </c>
      <c r="W205" s="32">
        <v>1.1134444444444445</v>
      </c>
      <c r="X205" s="32">
        <v>0</v>
      </c>
      <c r="Y205" s="32">
        <v>1.1134444444444445</v>
      </c>
      <c r="Z205" s="32">
        <v>0</v>
      </c>
      <c r="AA205" s="32">
        <v>0</v>
      </c>
      <c r="AB205" s="32">
        <v>0</v>
      </c>
      <c r="AC205" s="32">
        <v>0</v>
      </c>
      <c r="AD205" s="32">
        <v>0</v>
      </c>
      <c r="AE205" s="32">
        <v>0</v>
      </c>
      <c r="AF205" t="s">
        <v>122</v>
      </c>
      <c r="AG205">
        <v>6</v>
      </c>
      <c r="AH205"/>
    </row>
    <row r="206" spans="1:34" x14ac:dyDescent="0.25">
      <c r="A206" t="s">
        <v>607</v>
      </c>
      <c r="B206" t="s">
        <v>344</v>
      </c>
      <c r="C206" t="s">
        <v>508</v>
      </c>
      <c r="D206" t="s">
        <v>602</v>
      </c>
      <c r="E206" s="32">
        <v>63.388888888888886</v>
      </c>
      <c r="F206" s="32">
        <v>4.1818580192813322</v>
      </c>
      <c r="G206" s="32">
        <v>3.9269973707274328</v>
      </c>
      <c r="H206" s="32">
        <v>0.3280438212094654</v>
      </c>
      <c r="I206" s="32">
        <v>0.10464680105170904</v>
      </c>
      <c r="J206" s="32">
        <v>265.08333333333331</v>
      </c>
      <c r="K206" s="32">
        <v>248.92800000000003</v>
      </c>
      <c r="L206" s="32">
        <v>20.794333333333334</v>
      </c>
      <c r="M206" s="32">
        <v>6.6334444444444447</v>
      </c>
      <c r="N206" s="32">
        <v>8.3803333333333327</v>
      </c>
      <c r="O206" s="32">
        <v>5.7805555555555559</v>
      </c>
      <c r="P206" s="32">
        <v>54.862333333333339</v>
      </c>
      <c r="Q206" s="32">
        <v>52.867888888888892</v>
      </c>
      <c r="R206" s="32">
        <v>1.9944444444444445</v>
      </c>
      <c r="S206" s="32">
        <v>189.42666666666668</v>
      </c>
      <c r="T206" s="32">
        <v>180.63222222222223</v>
      </c>
      <c r="U206" s="32">
        <v>8.7944444444444443</v>
      </c>
      <c r="V206" s="32">
        <v>0</v>
      </c>
      <c r="W206" s="32">
        <v>0</v>
      </c>
      <c r="X206" s="32">
        <v>0</v>
      </c>
      <c r="Y206" s="32">
        <v>0</v>
      </c>
      <c r="Z206" s="32">
        <v>0</v>
      </c>
      <c r="AA206" s="32">
        <v>0</v>
      </c>
      <c r="AB206" s="32">
        <v>0</v>
      </c>
      <c r="AC206" s="32">
        <v>0</v>
      </c>
      <c r="AD206" s="32">
        <v>0</v>
      </c>
      <c r="AE206" s="32">
        <v>0</v>
      </c>
      <c r="AF206" t="s">
        <v>136</v>
      </c>
      <c r="AG206">
        <v>6</v>
      </c>
      <c r="AH206"/>
    </row>
    <row r="207" spans="1:34" x14ac:dyDescent="0.25">
      <c r="A207" t="s">
        <v>607</v>
      </c>
      <c r="B207" t="s">
        <v>339</v>
      </c>
      <c r="C207" t="s">
        <v>505</v>
      </c>
      <c r="D207" t="s">
        <v>573</v>
      </c>
      <c r="E207" s="32">
        <v>54.244444444444447</v>
      </c>
      <c r="F207" s="32">
        <v>3.3855387136419504</v>
      </c>
      <c r="G207" s="32">
        <v>2.9647234739860715</v>
      </c>
      <c r="H207" s="32">
        <v>0.26828144203195414</v>
      </c>
      <c r="I207" s="32">
        <v>8.63334698893896E-2</v>
      </c>
      <c r="J207" s="32">
        <v>183.6466666666667</v>
      </c>
      <c r="K207" s="32">
        <v>160.8197777777778</v>
      </c>
      <c r="L207" s="32">
        <v>14.552777777777779</v>
      </c>
      <c r="M207" s="32">
        <v>4.6831111111111117</v>
      </c>
      <c r="N207" s="32">
        <v>6.491888888888889</v>
      </c>
      <c r="O207" s="32">
        <v>3.3777777777777778</v>
      </c>
      <c r="P207" s="32">
        <v>54.907000000000004</v>
      </c>
      <c r="Q207" s="32">
        <v>41.949777777777783</v>
      </c>
      <c r="R207" s="32">
        <v>12.957222222222221</v>
      </c>
      <c r="S207" s="32">
        <v>114.18688888888892</v>
      </c>
      <c r="T207" s="32">
        <v>106.80400000000003</v>
      </c>
      <c r="U207" s="32">
        <v>7.3828888888888908</v>
      </c>
      <c r="V207" s="32">
        <v>0</v>
      </c>
      <c r="W207" s="32">
        <v>0</v>
      </c>
      <c r="X207" s="32">
        <v>0</v>
      </c>
      <c r="Y207" s="32">
        <v>0</v>
      </c>
      <c r="Z207" s="32">
        <v>0</v>
      </c>
      <c r="AA207" s="32">
        <v>0</v>
      </c>
      <c r="AB207" s="32">
        <v>0</v>
      </c>
      <c r="AC207" s="32">
        <v>0</v>
      </c>
      <c r="AD207" s="32">
        <v>0</v>
      </c>
      <c r="AE207" s="32">
        <v>0</v>
      </c>
      <c r="AF207" t="s">
        <v>131</v>
      </c>
      <c r="AG207">
        <v>6</v>
      </c>
      <c r="AH207"/>
    </row>
    <row r="208" spans="1:34" x14ac:dyDescent="0.25">
      <c r="A208" t="s">
        <v>607</v>
      </c>
      <c r="B208" t="s">
        <v>301</v>
      </c>
      <c r="C208" t="s">
        <v>457</v>
      </c>
      <c r="D208" t="s">
        <v>574</v>
      </c>
      <c r="E208" s="32">
        <v>98.277777777777771</v>
      </c>
      <c r="F208" s="32">
        <v>4.0972255511588473</v>
      </c>
      <c r="G208" s="32">
        <v>3.9923075183719616</v>
      </c>
      <c r="H208" s="32">
        <v>0.54487959299039013</v>
      </c>
      <c r="I208" s="32">
        <v>0.43996156020350485</v>
      </c>
      <c r="J208" s="32">
        <v>402.66622222222225</v>
      </c>
      <c r="K208" s="32">
        <v>392.35511111111111</v>
      </c>
      <c r="L208" s="32">
        <v>53.549555555555564</v>
      </c>
      <c r="M208" s="32">
        <v>43.238444444444447</v>
      </c>
      <c r="N208" s="32">
        <v>4.8888888888888893</v>
      </c>
      <c r="O208" s="32">
        <v>5.4222222222222225</v>
      </c>
      <c r="P208" s="32">
        <v>116.51944444444445</v>
      </c>
      <c r="Q208" s="32">
        <v>116.51944444444445</v>
      </c>
      <c r="R208" s="32">
        <v>0</v>
      </c>
      <c r="S208" s="32">
        <v>232.5972222222222</v>
      </c>
      <c r="T208" s="32">
        <v>232.50277777777777</v>
      </c>
      <c r="U208" s="32">
        <v>9.4444444444444442E-2</v>
      </c>
      <c r="V208" s="32">
        <v>0</v>
      </c>
      <c r="W208" s="32">
        <v>0</v>
      </c>
      <c r="X208" s="32">
        <v>0</v>
      </c>
      <c r="Y208" s="32">
        <v>0</v>
      </c>
      <c r="Z208" s="32">
        <v>0</v>
      </c>
      <c r="AA208" s="32">
        <v>0</v>
      </c>
      <c r="AB208" s="32">
        <v>0</v>
      </c>
      <c r="AC208" s="32">
        <v>0</v>
      </c>
      <c r="AD208" s="32">
        <v>0</v>
      </c>
      <c r="AE208" s="32">
        <v>0</v>
      </c>
      <c r="AF208" t="s">
        <v>93</v>
      </c>
      <c r="AG208">
        <v>6</v>
      </c>
      <c r="AH208"/>
    </row>
    <row r="209" spans="1:34" x14ac:dyDescent="0.25">
      <c r="A209" t="s">
        <v>607</v>
      </c>
      <c r="B209" t="s">
        <v>261</v>
      </c>
      <c r="C209" t="s">
        <v>463</v>
      </c>
      <c r="D209" t="s">
        <v>580</v>
      </c>
      <c r="E209" s="32">
        <v>74.433333333333337</v>
      </c>
      <c r="F209" s="32">
        <v>3.8854172264517097</v>
      </c>
      <c r="G209" s="32">
        <v>3.6873294521570381</v>
      </c>
      <c r="H209" s="32">
        <v>0.48262875055978516</v>
      </c>
      <c r="I209" s="32">
        <v>0.40447380206000899</v>
      </c>
      <c r="J209" s="32">
        <v>289.2045555555556</v>
      </c>
      <c r="K209" s="32">
        <v>274.46022222222223</v>
      </c>
      <c r="L209" s="32">
        <v>35.923666666666676</v>
      </c>
      <c r="M209" s="32">
        <v>30.106333333333339</v>
      </c>
      <c r="N209" s="32">
        <v>3.6111111111111108E-2</v>
      </c>
      <c r="O209" s="32">
        <v>5.7812222222222225</v>
      </c>
      <c r="P209" s="32">
        <v>64.241444444444426</v>
      </c>
      <c r="Q209" s="32">
        <v>55.314444444444433</v>
      </c>
      <c r="R209" s="32">
        <v>8.9269999999999996</v>
      </c>
      <c r="S209" s="32">
        <v>189.03944444444448</v>
      </c>
      <c r="T209" s="32">
        <v>189.03944444444448</v>
      </c>
      <c r="U209" s="32">
        <v>0</v>
      </c>
      <c r="V209" s="32">
        <v>0</v>
      </c>
      <c r="W209" s="32">
        <v>1.1147777777777779</v>
      </c>
      <c r="X209" s="32">
        <v>0</v>
      </c>
      <c r="Y209" s="32">
        <v>0</v>
      </c>
      <c r="Z209" s="32">
        <v>0</v>
      </c>
      <c r="AA209" s="32">
        <v>0</v>
      </c>
      <c r="AB209" s="32">
        <v>0</v>
      </c>
      <c r="AC209" s="32">
        <v>1.1147777777777779</v>
      </c>
      <c r="AD209" s="32">
        <v>0</v>
      </c>
      <c r="AE209" s="32">
        <v>0</v>
      </c>
      <c r="AF209" t="s">
        <v>53</v>
      </c>
      <c r="AG209">
        <v>6</v>
      </c>
      <c r="AH209"/>
    </row>
    <row r="210" spans="1:34" x14ac:dyDescent="0.25">
      <c r="AH210"/>
    </row>
    <row r="211" spans="1:34" x14ac:dyDescent="0.25">
      <c r="AH211"/>
    </row>
    <row r="212" spans="1:34" x14ac:dyDescent="0.25">
      <c r="AH212"/>
    </row>
    <row r="213" spans="1:34" x14ac:dyDescent="0.25">
      <c r="AH213"/>
    </row>
    <row r="214" spans="1:34" x14ac:dyDescent="0.25">
      <c r="AH214"/>
    </row>
    <row r="215" spans="1:34" x14ac:dyDescent="0.25">
      <c r="AH215"/>
    </row>
    <row r="216" spans="1:34" x14ac:dyDescent="0.25">
      <c r="AH216"/>
    </row>
    <row r="217" spans="1:34" x14ac:dyDescent="0.25">
      <c r="AH217"/>
    </row>
    <row r="218" spans="1:34" x14ac:dyDescent="0.25">
      <c r="AH218"/>
    </row>
    <row r="219" spans="1:34" x14ac:dyDescent="0.25">
      <c r="AH219"/>
    </row>
    <row r="220" spans="1:34" x14ac:dyDescent="0.25">
      <c r="AH220"/>
    </row>
    <row r="221" spans="1:34" x14ac:dyDescent="0.25">
      <c r="AH221"/>
    </row>
    <row r="222" spans="1:34" x14ac:dyDescent="0.25">
      <c r="AH222"/>
    </row>
    <row r="223" spans="1:34" x14ac:dyDescent="0.25">
      <c r="AH223"/>
    </row>
    <row r="224" spans="1: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75" spans="34:34" x14ac:dyDescent="0.25">
      <c r="AH275"/>
    </row>
  </sheetData>
  <pageMargins left="0.7" right="0.7" top="0.75" bottom="0.75" header="0.3" footer="0.3"/>
  <pageSetup orientation="portrait" horizontalDpi="1200" verticalDpi="1200" r:id="rId1"/>
  <ignoredErrors>
    <ignoredError sqref="AF2:AF20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275"/>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661</v>
      </c>
      <c r="B1" s="29" t="s">
        <v>728</v>
      </c>
      <c r="C1" s="29" t="s">
        <v>729</v>
      </c>
      <c r="D1" s="29" t="s">
        <v>701</v>
      </c>
      <c r="E1" s="29" t="s">
        <v>702</v>
      </c>
      <c r="F1" s="29" t="s">
        <v>705</v>
      </c>
      <c r="G1" s="29" t="s">
        <v>732</v>
      </c>
      <c r="H1" s="35" t="s">
        <v>733</v>
      </c>
      <c r="I1" s="29" t="s">
        <v>706</v>
      </c>
      <c r="J1" s="29" t="s">
        <v>734</v>
      </c>
      <c r="K1" s="35" t="s">
        <v>735</v>
      </c>
      <c r="L1" s="29" t="s">
        <v>707</v>
      </c>
      <c r="M1" s="29" t="s">
        <v>736</v>
      </c>
      <c r="N1" s="35" t="s">
        <v>737</v>
      </c>
      <c r="O1" s="29" t="s">
        <v>708</v>
      </c>
      <c r="P1" s="29" t="s">
        <v>719</v>
      </c>
      <c r="Q1" s="36" t="s">
        <v>738</v>
      </c>
      <c r="R1" s="29" t="s">
        <v>709</v>
      </c>
      <c r="S1" s="29" t="s">
        <v>720</v>
      </c>
      <c r="T1" s="35" t="s">
        <v>739</v>
      </c>
      <c r="U1" s="29" t="s">
        <v>710</v>
      </c>
      <c r="V1" s="29" t="s">
        <v>721</v>
      </c>
      <c r="W1" s="35" t="s">
        <v>740</v>
      </c>
      <c r="X1" s="29" t="s">
        <v>711</v>
      </c>
      <c r="Y1" s="29" t="s">
        <v>722</v>
      </c>
      <c r="Z1" s="35" t="s">
        <v>745</v>
      </c>
      <c r="AA1" s="29" t="s">
        <v>713</v>
      </c>
      <c r="AB1" s="29" t="s">
        <v>723</v>
      </c>
      <c r="AC1" s="35" t="s">
        <v>744</v>
      </c>
      <c r="AD1" s="29" t="s">
        <v>715</v>
      </c>
      <c r="AE1" s="29" t="s">
        <v>724</v>
      </c>
      <c r="AF1" s="35" t="s">
        <v>742</v>
      </c>
      <c r="AG1" s="29" t="s">
        <v>716</v>
      </c>
      <c r="AH1" s="29" t="s">
        <v>725</v>
      </c>
      <c r="AI1" s="35" t="s">
        <v>743</v>
      </c>
      <c r="AJ1" s="29" t="s">
        <v>717</v>
      </c>
      <c r="AK1" s="29" t="s">
        <v>726</v>
      </c>
      <c r="AL1" s="35" t="s">
        <v>746</v>
      </c>
      <c r="AM1" s="29" t="s">
        <v>727</v>
      </c>
      <c r="AN1" s="31" t="s">
        <v>655</v>
      </c>
    </row>
    <row r="2" spans="1:51" x14ac:dyDescent="0.25">
      <c r="A2" t="s">
        <v>607</v>
      </c>
      <c r="B2" t="s">
        <v>359</v>
      </c>
      <c r="C2" t="s">
        <v>454</v>
      </c>
      <c r="D2" t="s">
        <v>571</v>
      </c>
      <c r="E2" s="32">
        <v>58.12222222222222</v>
      </c>
      <c r="F2" s="32">
        <v>245.42444444444436</v>
      </c>
      <c r="G2" s="32">
        <v>0.67933333333333346</v>
      </c>
      <c r="H2" s="37">
        <v>2.7679937704294614E-3</v>
      </c>
      <c r="I2" s="32">
        <v>219.84522222222213</v>
      </c>
      <c r="J2" s="32">
        <v>0</v>
      </c>
      <c r="K2" s="37">
        <v>0</v>
      </c>
      <c r="L2" s="32">
        <v>10.121666666666666</v>
      </c>
      <c r="M2" s="32">
        <v>0.67933333333333346</v>
      </c>
      <c r="N2" s="37">
        <v>6.7116746253910772E-2</v>
      </c>
      <c r="O2" s="32">
        <v>2.2095555555555557</v>
      </c>
      <c r="P2" s="32">
        <v>0</v>
      </c>
      <c r="Q2" s="37">
        <v>0</v>
      </c>
      <c r="R2" s="32">
        <v>1.8676666666666668</v>
      </c>
      <c r="S2" s="32">
        <v>0.67933333333333346</v>
      </c>
      <c r="T2" s="37">
        <v>0.36373371408174199</v>
      </c>
      <c r="U2" s="32">
        <v>6.0444444444444443</v>
      </c>
      <c r="V2" s="32">
        <v>0</v>
      </c>
      <c r="W2" s="37">
        <v>0</v>
      </c>
      <c r="X2" s="32">
        <v>62.022888888888886</v>
      </c>
      <c r="Y2" s="32">
        <v>0</v>
      </c>
      <c r="Z2" s="37">
        <v>0</v>
      </c>
      <c r="AA2" s="32">
        <v>17.667111111111105</v>
      </c>
      <c r="AB2" s="32">
        <v>0</v>
      </c>
      <c r="AC2" s="37">
        <v>0</v>
      </c>
      <c r="AD2" s="32">
        <v>146.90077777777771</v>
      </c>
      <c r="AE2" s="32">
        <v>0</v>
      </c>
      <c r="AF2" s="37">
        <v>0</v>
      </c>
      <c r="AG2" s="32">
        <v>8.7119999999999997</v>
      </c>
      <c r="AH2" s="32">
        <v>0</v>
      </c>
      <c r="AI2" s="37">
        <v>0</v>
      </c>
      <c r="AJ2" s="32">
        <v>0</v>
      </c>
      <c r="AK2" s="32">
        <v>0</v>
      </c>
      <c r="AL2" s="37" t="s">
        <v>741</v>
      </c>
      <c r="AM2" t="s">
        <v>151</v>
      </c>
      <c r="AN2" s="34">
        <v>6</v>
      </c>
      <c r="AX2"/>
      <c r="AY2"/>
    </row>
    <row r="3" spans="1:51" x14ac:dyDescent="0.25">
      <c r="A3" t="s">
        <v>607</v>
      </c>
      <c r="B3" t="s">
        <v>332</v>
      </c>
      <c r="C3" t="s">
        <v>500</v>
      </c>
      <c r="D3" t="s">
        <v>551</v>
      </c>
      <c r="E3" s="32">
        <v>65.555555555555557</v>
      </c>
      <c r="F3" s="32">
        <v>273.11388888888888</v>
      </c>
      <c r="G3" s="32">
        <v>0</v>
      </c>
      <c r="H3" s="37">
        <v>0</v>
      </c>
      <c r="I3" s="32">
        <v>241.81388888888887</v>
      </c>
      <c r="J3" s="32">
        <v>0</v>
      </c>
      <c r="K3" s="37">
        <v>0</v>
      </c>
      <c r="L3" s="32">
        <v>20.569444444444446</v>
      </c>
      <c r="M3" s="32">
        <v>0</v>
      </c>
      <c r="N3" s="37">
        <v>0</v>
      </c>
      <c r="O3" s="32">
        <v>7.052777777777778</v>
      </c>
      <c r="P3" s="32">
        <v>0</v>
      </c>
      <c r="Q3" s="37">
        <v>0</v>
      </c>
      <c r="R3" s="32">
        <v>7.8277777777777775</v>
      </c>
      <c r="S3" s="32">
        <v>0</v>
      </c>
      <c r="T3" s="37">
        <v>0</v>
      </c>
      <c r="U3" s="32">
        <v>5.6888888888888891</v>
      </c>
      <c r="V3" s="32">
        <v>0</v>
      </c>
      <c r="W3" s="37">
        <v>0</v>
      </c>
      <c r="X3" s="32">
        <v>55.891666666666666</v>
      </c>
      <c r="Y3" s="32">
        <v>0</v>
      </c>
      <c r="Z3" s="37">
        <v>0</v>
      </c>
      <c r="AA3" s="32">
        <v>17.783333333333335</v>
      </c>
      <c r="AB3" s="32">
        <v>0</v>
      </c>
      <c r="AC3" s="37">
        <v>0</v>
      </c>
      <c r="AD3" s="32">
        <v>172.62777777777777</v>
      </c>
      <c r="AE3" s="32">
        <v>0</v>
      </c>
      <c r="AF3" s="37">
        <v>0</v>
      </c>
      <c r="AG3" s="32">
        <v>6.2416666666666663</v>
      </c>
      <c r="AH3" s="32">
        <v>0</v>
      </c>
      <c r="AI3" s="37">
        <v>0</v>
      </c>
      <c r="AJ3" s="32">
        <v>0</v>
      </c>
      <c r="AK3" s="32">
        <v>0</v>
      </c>
      <c r="AL3" s="37" t="s">
        <v>741</v>
      </c>
      <c r="AM3" t="s">
        <v>124</v>
      </c>
      <c r="AN3" s="34">
        <v>6</v>
      </c>
      <c r="AX3"/>
      <c r="AY3"/>
    </row>
    <row r="4" spans="1:51" x14ac:dyDescent="0.25">
      <c r="A4" t="s">
        <v>607</v>
      </c>
      <c r="B4" t="s">
        <v>406</v>
      </c>
      <c r="C4" t="s">
        <v>454</v>
      </c>
      <c r="D4" t="s">
        <v>571</v>
      </c>
      <c r="E4" s="32">
        <v>92.855555555555554</v>
      </c>
      <c r="F4" s="32">
        <v>297.12122222222223</v>
      </c>
      <c r="G4" s="32">
        <v>0.63033333333333341</v>
      </c>
      <c r="H4" s="37">
        <v>2.1214685663277729E-3</v>
      </c>
      <c r="I4" s="32">
        <v>262.44200000000001</v>
      </c>
      <c r="J4" s="32">
        <v>0</v>
      </c>
      <c r="K4" s="37">
        <v>0</v>
      </c>
      <c r="L4" s="32">
        <v>39.130555555555553</v>
      </c>
      <c r="M4" s="32">
        <v>0.63033333333333341</v>
      </c>
      <c r="N4" s="37">
        <v>1.6108468801022222E-2</v>
      </c>
      <c r="O4" s="32">
        <v>16.472444444444442</v>
      </c>
      <c r="P4" s="32">
        <v>0</v>
      </c>
      <c r="Q4" s="37">
        <v>0</v>
      </c>
      <c r="R4" s="32">
        <v>16.969222222222225</v>
      </c>
      <c r="S4" s="32">
        <v>0.63033333333333341</v>
      </c>
      <c r="T4" s="37">
        <v>3.7145682051819305E-2</v>
      </c>
      <c r="U4" s="32">
        <v>5.6888888888888891</v>
      </c>
      <c r="V4" s="32">
        <v>0</v>
      </c>
      <c r="W4" s="37">
        <v>0</v>
      </c>
      <c r="X4" s="32">
        <v>62.786000000000016</v>
      </c>
      <c r="Y4" s="32">
        <v>0</v>
      </c>
      <c r="Z4" s="37">
        <v>0</v>
      </c>
      <c r="AA4" s="32">
        <v>12.021111111111109</v>
      </c>
      <c r="AB4" s="32">
        <v>0</v>
      </c>
      <c r="AC4" s="37">
        <v>0</v>
      </c>
      <c r="AD4" s="32">
        <v>139.81800000000001</v>
      </c>
      <c r="AE4" s="32">
        <v>0</v>
      </c>
      <c r="AF4" s="37">
        <v>0</v>
      </c>
      <c r="AG4" s="32">
        <v>43.365555555555559</v>
      </c>
      <c r="AH4" s="32">
        <v>0</v>
      </c>
      <c r="AI4" s="37">
        <v>0</v>
      </c>
      <c r="AJ4" s="32">
        <v>0</v>
      </c>
      <c r="AK4" s="32">
        <v>0</v>
      </c>
      <c r="AL4" s="37" t="s">
        <v>741</v>
      </c>
      <c r="AM4" t="s">
        <v>198</v>
      </c>
      <c r="AN4" s="34">
        <v>6</v>
      </c>
      <c r="AX4"/>
      <c r="AY4"/>
    </row>
    <row r="5" spans="1:51" x14ac:dyDescent="0.25">
      <c r="A5" t="s">
        <v>607</v>
      </c>
      <c r="B5" t="s">
        <v>407</v>
      </c>
      <c r="C5" t="s">
        <v>530</v>
      </c>
      <c r="D5" t="s">
        <v>547</v>
      </c>
      <c r="E5" s="32">
        <v>76.2</v>
      </c>
      <c r="F5" s="32">
        <v>276.34999999999997</v>
      </c>
      <c r="G5" s="32">
        <v>2.8444444444444446</v>
      </c>
      <c r="H5" s="37">
        <v>1.0292905534447059E-2</v>
      </c>
      <c r="I5" s="32">
        <v>258.74444444444441</v>
      </c>
      <c r="J5" s="32">
        <v>0</v>
      </c>
      <c r="K5" s="37">
        <v>0</v>
      </c>
      <c r="L5" s="32">
        <v>18.588888888888889</v>
      </c>
      <c r="M5" s="32">
        <v>2.8444444444444446</v>
      </c>
      <c r="N5" s="37">
        <v>0.15301852958756726</v>
      </c>
      <c r="O5" s="32">
        <v>3.2333333333333334</v>
      </c>
      <c r="P5" s="32">
        <v>0</v>
      </c>
      <c r="Q5" s="37">
        <v>0</v>
      </c>
      <c r="R5" s="32">
        <v>9.6666666666666661</v>
      </c>
      <c r="S5" s="32">
        <v>2.8444444444444446</v>
      </c>
      <c r="T5" s="37">
        <v>0.29425287356321844</v>
      </c>
      <c r="U5" s="32">
        <v>5.6888888888888891</v>
      </c>
      <c r="V5" s="32">
        <v>0</v>
      </c>
      <c r="W5" s="37">
        <v>0</v>
      </c>
      <c r="X5" s="32">
        <v>69.463888888888889</v>
      </c>
      <c r="Y5" s="32">
        <v>0</v>
      </c>
      <c r="Z5" s="37">
        <v>0</v>
      </c>
      <c r="AA5" s="32">
        <v>2.25</v>
      </c>
      <c r="AB5" s="32">
        <v>0</v>
      </c>
      <c r="AC5" s="37">
        <v>0</v>
      </c>
      <c r="AD5" s="32">
        <v>173.4361111111111</v>
      </c>
      <c r="AE5" s="32">
        <v>0</v>
      </c>
      <c r="AF5" s="37">
        <v>0</v>
      </c>
      <c r="AG5" s="32">
        <v>12.611111111111111</v>
      </c>
      <c r="AH5" s="32">
        <v>0</v>
      </c>
      <c r="AI5" s="37">
        <v>0</v>
      </c>
      <c r="AJ5" s="32">
        <v>0</v>
      </c>
      <c r="AK5" s="32">
        <v>0</v>
      </c>
      <c r="AL5" s="37" t="s">
        <v>741</v>
      </c>
      <c r="AM5" t="s">
        <v>199</v>
      </c>
      <c r="AN5" s="34">
        <v>6</v>
      </c>
      <c r="AX5"/>
      <c r="AY5"/>
    </row>
    <row r="6" spans="1:51" x14ac:dyDescent="0.25">
      <c r="A6" t="s">
        <v>607</v>
      </c>
      <c r="B6" t="s">
        <v>281</v>
      </c>
      <c r="C6" t="s">
        <v>475</v>
      </c>
      <c r="D6" t="s">
        <v>589</v>
      </c>
      <c r="E6" s="32">
        <v>62.266666666666666</v>
      </c>
      <c r="F6" s="32">
        <v>209.86911111111112</v>
      </c>
      <c r="G6" s="32">
        <v>7.1133333333333333</v>
      </c>
      <c r="H6" s="37">
        <v>3.3894141427831738E-2</v>
      </c>
      <c r="I6" s="32">
        <v>189.25633333333337</v>
      </c>
      <c r="J6" s="32">
        <v>6.3327777777777783</v>
      </c>
      <c r="K6" s="37">
        <v>3.346137836573207E-2</v>
      </c>
      <c r="L6" s="32">
        <v>13.784444444444444</v>
      </c>
      <c r="M6" s="32">
        <v>0.78055555555555556</v>
      </c>
      <c r="N6" s="37">
        <v>5.6625826213122683E-2</v>
      </c>
      <c r="O6" s="32">
        <v>1.3833333333333333</v>
      </c>
      <c r="P6" s="32">
        <v>0</v>
      </c>
      <c r="Q6" s="37">
        <v>0</v>
      </c>
      <c r="R6" s="32">
        <v>7.3344444444444443</v>
      </c>
      <c r="S6" s="32">
        <v>0.78055555555555556</v>
      </c>
      <c r="T6" s="37">
        <v>0.10642326920163611</v>
      </c>
      <c r="U6" s="32">
        <v>5.0666666666666664</v>
      </c>
      <c r="V6" s="32">
        <v>0</v>
      </c>
      <c r="W6" s="37">
        <v>0</v>
      </c>
      <c r="X6" s="32">
        <v>71.088222222222214</v>
      </c>
      <c r="Y6" s="32">
        <v>0.16111111111111112</v>
      </c>
      <c r="Z6" s="37">
        <v>2.2663544828491673E-3</v>
      </c>
      <c r="AA6" s="32">
        <v>8.211666666666666</v>
      </c>
      <c r="AB6" s="32">
        <v>0</v>
      </c>
      <c r="AC6" s="37">
        <v>0</v>
      </c>
      <c r="AD6" s="32">
        <v>116.7847777777778</v>
      </c>
      <c r="AE6" s="32">
        <v>6.1716666666666669</v>
      </c>
      <c r="AF6" s="37">
        <v>5.284649921079896E-2</v>
      </c>
      <c r="AG6" s="32">
        <v>0</v>
      </c>
      <c r="AH6" s="32">
        <v>0</v>
      </c>
      <c r="AI6" s="37" t="s">
        <v>741</v>
      </c>
      <c r="AJ6" s="32">
        <v>0</v>
      </c>
      <c r="AK6" s="32">
        <v>0</v>
      </c>
      <c r="AL6" s="37" t="s">
        <v>741</v>
      </c>
      <c r="AM6" t="s">
        <v>73</v>
      </c>
      <c r="AN6" s="34">
        <v>6</v>
      </c>
      <c r="AX6"/>
      <c r="AY6"/>
    </row>
    <row r="7" spans="1:51" x14ac:dyDescent="0.25">
      <c r="A7" t="s">
        <v>607</v>
      </c>
      <c r="B7" t="s">
        <v>284</v>
      </c>
      <c r="C7" t="s">
        <v>476</v>
      </c>
      <c r="D7" t="s">
        <v>533</v>
      </c>
      <c r="E7" s="32">
        <v>59.666666666666664</v>
      </c>
      <c r="F7" s="32">
        <v>190.3</v>
      </c>
      <c r="G7" s="32">
        <v>0</v>
      </c>
      <c r="H7" s="37">
        <v>0</v>
      </c>
      <c r="I7" s="32">
        <v>181.94444444444446</v>
      </c>
      <c r="J7" s="32">
        <v>0</v>
      </c>
      <c r="K7" s="37">
        <v>0</v>
      </c>
      <c r="L7" s="32">
        <v>18.18888888888889</v>
      </c>
      <c r="M7" s="32">
        <v>0</v>
      </c>
      <c r="N7" s="37">
        <v>0</v>
      </c>
      <c r="O7" s="32">
        <v>9.8333333333333339</v>
      </c>
      <c r="P7" s="32">
        <v>0</v>
      </c>
      <c r="Q7" s="37">
        <v>0</v>
      </c>
      <c r="R7" s="32">
        <v>2.5777777777777779</v>
      </c>
      <c r="S7" s="32">
        <v>0</v>
      </c>
      <c r="T7" s="37">
        <v>0</v>
      </c>
      <c r="U7" s="32">
        <v>5.7777777777777777</v>
      </c>
      <c r="V7" s="32">
        <v>0</v>
      </c>
      <c r="W7" s="37">
        <v>0</v>
      </c>
      <c r="X7" s="32">
        <v>56.572222222222223</v>
      </c>
      <c r="Y7" s="32">
        <v>0</v>
      </c>
      <c r="Z7" s="37">
        <v>0</v>
      </c>
      <c r="AA7" s="32">
        <v>0</v>
      </c>
      <c r="AB7" s="32">
        <v>0</v>
      </c>
      <c r="AC7" s="37" t="s">
        <v>741</v>
      </c>
      <c r="AD7" s="32">
        <v>115.53888888888889</v>
      </c>
      <c r="AE7" s="32">
        <v>0</v>
      </c>
      <c r="AF7" s="37">
        <v>0</v>
      </c>
      <c r="AG7" s="32">
        <v>0</v>
      </c>
      <c r="AH7" s="32">
        <v>0</v>
      </c>
      <c r="AI7" s="37" t="s">
        <v>741</v>
      </c>
      <c r="AJ7" s="32">
        <v>0</v>
      </c>
      <c r="AK7" s="32">
        <v>0</v>
      </c>
      <c r="AL7" s="37" t="s">
        <v>741</v>
      </c>
      <c r="AM7" t="s">
        <v>76</v>
      </c>
      <c r="AN7" s="34">
        <v>6</v>
      </c>
      <c r="AX7"/>
      <c r="AY7"/>
    </row>
    <row r="8" spans="1:51" x14ac:dyDescent="0.25">
      <c r="A8" t="s">
        <v>607</v>
      </c>
      <c r="B8" t="s">
        <v>414</v>
      </c>
      <c r="C8" t="s">
        <v>454</v>
      </c>
      <c r="D8" t="s">
        <v>571</v>
      </c>
      <c r="E8" s="32">
        <v>186.66666666666666</v>
      </c>
      <c r="F8" s="32">
        <v>810.11777777777775</v>
      </c>
      <c r="G8" s="32">
        <v>101.82777777777778</v>
      </c>
      <c r="H8" s="37">
        <v>0.12569502925500545</v>
      </c>
      <c r="I8" s="32">
        <v>799.70388888888897</v>
      </c>
      <c r="J8" s="32">
        <v>101.82777777777778</v>
      </c>
      <c r="K8" s="37">
        <v>0.12733185269269806</v>
      </c>
      <c r="L8" s="32">
        <v>100.49277777777779</v>
      </c>
      <c r="M8" s="32">
        <v>0</v>
      </c>
      <c r="N8" s="37">
        <v>0</v>
      </c>
      <c r="O8" s="32">
        <v>90.078888888888898</v>
      </c>
      <c r="P8" s="32">
        <v>0</v>
      </c>
      <c r="Q8" s="37">
        <v>0</v>
      </c>
      <c r="R8" s="32">
        <v>6.0027777777777782</v>
      </c>
      <c r="S8" s="32">
        <v>0</v>
      </c>
      <c r="T8" s="37">
        <v>0</v>
      </c>
      <c r="U8" s="32">
        <v>4.4111111111111114</v>
      </c>
      <c r="V8" s="32">
        <v>0</v>
      </c>
      <c r="W8" s="37">
        <v>0</v>
      </c>
      <c r="X8" s="32">
        <v>202.06666666666666</v>
      </c>
      <c r="Y8" s="32">
        <v>74.522222222222226</v>
      </c>
      <c r="Z8" s="37">
        <v>0.36880017595952935</v>
      </c>
      <c r="AA8" s="32">
        <v>0</v>
      </c>
      <c r="AB8" s="32">
        <v>0</v>
      </c>
      <c r="AC8" s="37" t="s">
        <v>741</v>
      </c>
      <c r="AD8" s="32">
        <v>507.55833333333334</v>
      </c>
      <c r="AE8" s="32">
        <v>27.305555555555557</v>
      </c>
      <c r="AF8" s="37">
        <v>5.3797866692936229E-2</v>
      </c>
      <c r="AG8" s="32">
        <v>0</v>
      </c>
      <c r="AH8" s="32">
        <v>0</v>
      </c>
      <c r="AI8" s="37" t="s">
        <v>741</v>
      </c>
      <c r="AJ8" s="32">
        <v>0</v>
      </c>
      <c r="AK8" s="32">
        <v>0</v>
      </c>
      <c r="AL8" s="37" t="s">
        <v>741</v>
      </c>
      <c r="AM8" t="s">
        <v>206</v>
      </c>
      <c r="AN8" s="34">
        <v>6</v>
      </c>
      <c r="AX8"/>
      <c r="AY8"/>
    </row>
    <row r="9" spans="1:51" x14ac:dyDescent="0.25">
      <c r="A9" t="s">
        <v>607</v>
      </c>
      <c r="B9" t="s">
        <v>253</v>
      </c>
      <c r="C9" t="s">
        <v>452</v>
      </c>
      <c r="D9" t="s">
        <v>569</v>
      </c>
      <c r="E9" s="32">
        <v>87.288888888888891</v>
      </c>
      <c r="F9" s="32">
        <v>311.60411111111114</v>
      </c>
      <c r="G9" s="32">
        <v>12.155555555555553</v>
      </c>
      <c r="H9" s="37">
        <v>3.9009612267988179E-2</v>
      </c>
      <c r="I9" s="32">
        <v>292.52133333333336</v>
      </c>
      <c r="J9" s="32">
        <v>12.155555555555553</v>
      </c>
      <c r="K9" s="37">
        <v>4.1554424140765413E-2</v>
      </c>
      <c r="L9" s="32">
        <v>18.286111111111111</v>
      </c>
      <c r="M9" s="32">
        <v>0</v>
      </c>
      <c r="N9" s="37">
        <v>0</v>
      </c>
      <c r="O9" s="32">
        <v>12.574999999999999</v>
      </c>
      <c r="P9" s="32">
        <v>0</v>
      </c>
      <c r="Q9" s="37">
        <v>0</v>
      </c>
      <c r="R9" s="32">
        <v>0</v>
      </c>
      <c r="S9" s="32">
        <v>0</v>
      </c>
      <c r="T9" s="37" t="s">
        <v>741</v>
      </c>
      <c r="U9" s="32">
        <v>5.7111111111111112</v>
      </c>
      <c r="V9" s="32">
        <v>0</v>
      </c>
      <c r="W9" s="37">
        <v>0</v>
      </c>
      <c r="X9" s="32">
        <v>77.72777777777776</v>
      </c>
      <c r="Y9" s="32">
        <v>2.5566666666666666</v>
      </c>
      <c r="Z9" s="37">
        <v>3.2892573797441219E-2</v>
      </c>
      <c r="AA9" s="32">
        <v>13.371666666666668</v>
      </c>
      <c r="AB9" s="32">
        <v>0</v>
      </c>
      <c r="AC9" s="37">
        <v>0</v>
      </c>
      <c r="AD9" s="32">
        <v>202.21855555555558</v>
      </c>
      <c r="AE9" s="32">
        <v>9.5988888888888866</v>
      </c>
      <c r="AF9" s="37">
        <v>4.7467893648621085E-2</v>
      </c>
      <c r="AG9" s="32">
        <v>0</v>
      </c>
      <c r="AH9" s="32">
        <v>0</v>
      </c>
      <c r="AI9" s="37" t="s">
        <v>741</v>
      </c>
      <c r="AJ9" s="32">
        <v>0</v>
      </c>
      <c r="AK9" s="32">
        <v>0</v>
      </c>
      <c r="AL9" s="37" t="s">
        <v>741</v>
      </c>
      <c r="AM9" t="s">
        <v>45</v>
      </c>
      <c r="AN9" s="34">
        <v>6</v>
      </c>
      <c r="AX9"/>
      <c r="AY9"/>
    </row>
    <row r="10" spans="1:51" x14ac:dyDescent="0.25">
      <c r="A10" t="s">
        <v>607</v>
      </c>
      <c r="B10" t="s">
        <v>404</v>
      </c>
      <c r="C10" t="s">
        <v>456</v>
      </c>
      <c r="D10" t="s">
        <v>573</v>
      </c>
      <c r="E10" s="32">
        <v>89.677777777777777</v>
      </c>
      <c r="F10" s="32">
        <v>382.89022222222229</v>
      </c>
      <c r="G10" s="32">
        <v>148.27388888888888</v>
      </c>
      <c r="H10" s="37">
        <v>0.38724908677044645</v>
      </c>
      <c r="I10" s="32">
        <v>377.55688888888892</v>
      </c>
      <c r="J10" s="32">
        <v>148.27388888888888</v>
      </c>
      <c r="K10" s="37">
        <v>0.39271933118541069</v>
      </c>
      <c r="L10" s="32">
        <v>48.763888888888893</v>
      </c>
      <c r="M10" s="32">
        <v>28.422222222222221</v>
      </c>
      <c r="N10" s="37">
        <v>0.58285388778125879</v>
      </c>
      <c r="O10" s="32">
        <v>43.430555555555557</v>
      </c>
      <c r="P10" s="32">
        <v>28.422222222222221</v>
      </c>
      <c r="Q10" s="37">
        <v>0.65442916533418605</v>
      </c>
      <c r="R10" s="32">
        <v>0</v>
      </c>
      <c r="S10" s="32">
        <v>0</v>
      </c>
      <c r="T10" s="37" t="s">
        <v>741</v>
      </c>
      <c r="U10" s="32">
        <v>5.333333333333333</v>
      </c>
      <c r="V10" s="32">
        <v>0</v>
      </c>
      <c r="W10" s="37">
        <v>0</v>
      </c>
      <c r="X10" s="32">
        <v>68.25277777777778</v>
      </c>
      <c r="Y10" s="32">
        <v>43.911111111111111</v>
      </c>
      <c r="Z10" s="37">
        <v>0.64336005860567336</v>
      </c>
      <c r="AA10" s="32">
        <v>0</v>
      </c>
      <c r="AB10" s="32">
        <v>0</v>
      </c>
      <c r="AC10" s="37" t="s">
        <v>741</v>
      </c>
      <c r="AD10" s="32">
        <v>265.87355555555558</v>
      </c>
      <c r="AE10" s="32">
        <v>75.940555555555548</v>
      </c>
      <c r="AF10" s="37">
        <v>0.2856265843997689</v>
      </c>
      <c r="AG10" s="32">
        <v>0</v>
      </c>
      <c r="AH10" s="32">
        <v>0</v>
      </c>
      <c r="AI10" s="37" t="s">
        <v>741</v>
      </c>
      <c r="AJ10" s="32">
        <v>0</v>
      </c>
      <c r="AK10" s="32">
        <v>0</v>
      </c>
      <c r="AL10" s="37" t="s">
        <v>741</v>
      </c>
      <c r="AM10" t="s">
        <v>196</v>
      </c>
      <c r="AN10" s="34">
        <v>6</v>
      </c>
      <c r="AX10"/>
      <c r="AY10"/>
    </row>
    <row r="11" spans="1:51" x14ac:dyDescent="0.25">
      <c r="A11" t="s">
        <v>607</v>
      </c>
      <c r="B11" t="s">
        <v>368</v>
      </c>
      <c r="C11" t="s">
        <v>425</v>
      </c>
      <c r="D11" t="s">
        <v>539</v>
      </c>
      <c r="E11" s="32">
        <v>60.555555555555557</v>
      </c>
      <c r="F11" s="32">
        <v>316.49866666666674</v>
      </c>
      <c r="G11" s="32">
        <v>72.738888888888852</v>
      </c>
      <c r="H11" s="37">
        <v>0.22982368189720284</v>
      </c>
      <c r="I11" s="32">
        <v>294.88433333333342</v>
      </c>
      <c r="J11" s="32">
        <v>72.738888888888852</v>
      </c>
      <c r="K11" s="37">
        <v>0.24666922134064598</v>
      </c>
      <c r="L11" s="32">
        <v>44.36933333333333</v>
      </c>
      <c r="M11" s="32">
        <v>14.579999999999993</v>
      </c>
      <c r="N11" s="37">
        <v>0.32860534302972011</v>
      </c>
      <c r="O11" s="32">
        <v>34.608222222222224</v>
      </c>
      <c r="P11" s="32">
        <v>14.579999999999993</v>
      </c>
      <c r="Q11" s="37">
        <v>0.42128717003666416</v>
      </c>
      <c r="R11" s="32">
        <v>6.7388888888888898</v>
      </c>
      <c r="S11" s="32">
        <v>0</v>
      </c>
      <c r="T11" s="37">
        <v>0</v>
      </c>
      <c r="U11" s="32">
        <v>3.0222222222222221</v>
      </c>
      <c r="V11" s="32">
        <v>0</v>
      </c>
      <c r="W11" s="37">
        <v>0</v>
      </c>
      <c r="X11" s="32">
        <v>76.958222222222247</v>
      </c>
      <c r="Y11" s="32">
        <v>23.914444444444435</v>
      </c>
      <c r="Z11" s="37">
        <v>0.31074580147381531</v>
      </c>
      <c r="AA11" s="32">
        <v>11.853222222222215</v>
      </c>
      <c r="AB11" s="32">
        <v>0</v>
      </c>
      <c r="AC11" s="37">
        <v>0</v>
      </c>
      <c r="AD11" s="32">
        <v>183.31788888888894</v>
      </c>
      <c r="AE11" s="32">
        <v>34.244444444444433</v>
      </c>
      <c r="AF11" s="37">
        <v>0.18680361557731215</v>
      </c>
      <c r="AG11" s="32">
        <v>0</v>
      </c>
      <c r="AH11" s="32">
        <v>0</v>
      </c>
      <c r="AI11" s="37" t="s">
        <v>741</v>
      </c>
      <c r="AJ11" s="32">
        <v>0</v>
      </c>
      <c r="AK11" s="32">
        <v>0</v>
      </c>
      <c r="AL11" s="37" t="s">
        <v>741</v>
      </c>
      <c r="AM11" t="s">
        <v>160</v>
      </c>
      <c r="AN11" s="34">
        <v>6</v>
      </c>
      <c r="AX11"/>
      <c r="AY11"/>
    </row>
    <row r="12" spans="1:51" x14ac:dyDescent="0.25">
      <c r="A12" t="s">
        <v>607</v>
      </c>
      <c r="B12" t="s">
        <v>222</v>
      </c>
      <c r="C12" t="s">
        <v>436</v>
      </c>
      <c r="D12" t="s">
        <v>555</v>
      </c>
      <c r="E12" s="32">
        <v>55.466666666666669</v>
      </c>
      <c r="F12" s="32">
        <v>209.83866666666665</v>
      </c>
      <c r="G12" s="32">
        <v>2.7229999999999999</v>
      </c>
      <c r="H12" s="37">
        <v>1.2976636018782683E-2</v>
      </c>
      <c r="I12" s="32">
        <v>185.61288888888888</v>
      </c>
      <c r="J12" s="32">
        <v>0</v>
      </c>
      <c r="K12" s="37">
        <v>0</v>
      </c>
      <c r="L12" s="32">
        <v>19.330444444444446</v>
      </c>
      <c r="M12" s="32">
        <v>2.7229999999999999</v>
      </c>
      <c r="N12" s="37">
        <v>0.14086587651028312</v>
      </c>
      <c r="O12" s="32">
        <v>5.660222222222222</v>
      </c>
      <c r="P12" s="32">
        <v>0</v>
      </c>
      <c r="Q12" s="37">
        <v>0</v>
      </c>
      <c r="R12" s="32">
        <v>9.4480000000000004</v>
      </c>
      <c r="S12" s="32">
        <v>2.7229999999999999</v>
      </c>
      <c r="T12" s="37">
        <v>0.28820914479254867</v>
      </c>
      <c r="U12" s="32">
        <v>4.2222222222222223</v>
      </c>
      <c r="V12" s="32">
        <v>0</v>
      </c>
      <c r="W12" s="37">
        <v>0</v>
      </c>
      <c r="X12" s="32">
        <v>48.641888888888893</v>
      </c>
      <c r="Y12" s="32">
        <v>0</v>
      </c>
      <c r="Z12" s="37">
        <v>0</v>
      </c>
      <c r="AA12" s="32">
        <v>10.555555555555555</v>
      </c>
      <c r="AB12" s="32">
        <v>0</v>
      </c>
      <c r="AC12" s="37">
        <v>0</v>
      </c>
      <c r="AD12" s="32">
        <v>131.31077777777776</v>
      </c>
      <c r="AE12" s="32">
        <v>0</v>
      </c>
      <c r="AF12" s="37">
        <v>0</v>
      </c>
      <c r="AG12" s="32">
        <v>0</v>
      </c>
      <c r="AH12" s="32">
        <v>0</v>
      </c>
      <c r="AI12" s="37" t="s">
        <v>741</v>
      </c>
      <c r="AJ12" s="32">
        <v>0</v>
      </c>
      <c r="AK12" s="32">
        <v>0</v>
      </c>
      <c r="AL12" s="37" t="s">
        <v>741</v>
      </c>
      <c r="AM12" t="s">
        <v>14</v>
      </c>
      <c r="AN12" s="34">
        <v>6</v>
      </c>
      <c r="AX12"/>
      <c r="AY12"/>
    </row>
    <row r="13" spans="1:51" x14ac:dyDescent="0.25">
      <c r="A13" t="s">
        <v>607</v>
      </c>
      <c r="B13" t="s">
        <v>371</v>
      </c>
      <c r="C13" t="s">
        <v>423</v>
      </c>
      <c r="D13" t="s">
        <v>547</v>
      </c>
      <c r="E13" s="32">
        <v>58.466666666666669</v>
      </c>
      <c r="F13" s="32">
        <v>196.41622222222216</v>
      </c>
      <c r="G13" s="32">
        <v>0</v>
      </c>
      <c r="H13" s="37">
        <v>0</v>
      </c>
      <c r="I13" s="32">
        <v>191.08288888888882</v>
      </c>
      <c r="J13" s="32">
        <v>0</v>
      </c>
      <c r="K13" s="37">
        <v>0</v>
      </c>
      <c r="L13" s="32">
        <v>24.690666666666665</v>
      </c>
      <c r="M13" s="32">
        <v>0</v>
      </c>
      <c r="N13" s="37">
        <v>0</v>
      </c>
      <c r="O13" s="32">
        <v>19.357333333333333</v>
      </c>
      <c r="P13" s="32">
        <v>0</v>
      </c>
      <c r="Q13" s="37">
        <v>0</v>
      </c>
      <c r="R13" s="32">
        <v>0</v>
      </c>
      <c r="S13" s="32">
        <v>0</v>
      </c>
      <c r="T13" s="37" t="s">
        <v>741</v>
      </c>
      <c r="U13" s="32">
        <v>5.333333333333333</v>
      </c>
      <c r="V13" s="32">
        <v>0</v>
      </c>
      <c r="W13" s="37">
        <v>0</v>
      </c>
      <c r="X13" s="32">
        <v>50.65544444444442</v>
      </c>
      <c r="Y13" s="32">
        <v>0</v>
      </c>
      <c r="Z13" s="37">
        <v>0</v>
      </c>
      <c r="AA13" s="32">
        <v>0</v>
      </c>
      <c r="AB13" s="32">
        <v>0</v>
      </c>
      <c r="AC13" s="37" t="s">
        <v>741</v>
      </c>
      <c r="AD13" s="32">
        <v>121.03511111111106</v>
      </c>
      <c r="AE13" s="32">
        <v>0</v>
      </c>
      <c r="AF13" s="37">
        <v>0</v>
      </c>
      <c r="AG13" s="32">
        <v>3.4999999999999996E-2</v>
      </c>
      <c r="AH13" s="32">
        <v>0</v>
      </c>
      <c r="AI13" s="37">
        <v>0</v>
      </c>
      <c r="AJ13" s="32">
        <v>0</v>
      </c>
      <c r="AK13" s="32">
        <v>0</v>
      </c>
      <c r="AL13" s="37" t="s">
        <v>741</v>
      </c>
      <c r="AM13" t="s">
        <v>163</v>
      </c>
      <c r="AN13" s="34">
        <v>6</v>
      </c>
      <c r="AX13"/>
      <c r="AY13"/>
    </row>
    <row r="14" spans="1:51" x14ac:dyDescent="0.25">
      <c r="A14" t="s">
        <v>607</v>
      </c>
      <c r="B14" t="s">
        <v>370</v>
      </c>
      <c r="C14" t="s">
        <v>518</v>
      </c>
      <c r="D14" t="s">
        <v>597</v>
      </c>
      <c r="E14" s="32">
        <v>96.87777777777778</v>
      </c>
      <c r="F14" s="32">
        <v>427.66666666666663</v>
      </c>
      <c r="G14" s="32">
        <v>2.8444444444444446</v>
      </c>
      <c r="H14" s="37">
        <v>6.6510782021304247E-3</v>
      </c>
      <c r="I14" s="32">
        <v>392.64444444444445</v>
      </c>
      <c r="J14" s="32">
        <v>0</v>
      </c>
      <c r="K14" s="37">
        <v>0</v>
      </c>
      <c r="L14" s="32">
        <v>40.744444444444447</v>
      </c>
      <c r="M14" s="32">
        <v>2.8444444444444446</v>
      </c>
      <c r="N14" s="37">
        <v>6.9811835287701116E-2</v>
      </c>
      <c r="O14" s="32">
        <v>10.458333333333334</v>
      </c>
      <c r="P14" s="32">
        <v>0</v>
      </c>
      <c r="Q14" s="37">
        <v>0</v>
      </c>
      <c r="R14" s="32">
        <v>24.597222222222221</v>
      </c>
      <c r="S14" s="32">
        <v>2.8444444444444446</v>
      </c>
      <c r="T14" s="37">
        <v>0.11564088085827218</v>
      </c>
      <c r="U14" s="32">
        <v>5.6888888888888891</v>
      </c>
      <c r="V14" s="32">
        <v>0</v>
      </c>
      <c r="W14" s="37">
        <v>0</v>
      </c>
      <c r="X14" s="32">
        <v>100.52777777777777</v>
      </c>
      <c r="Y14" s="32">
        <v>0</v>
      </c>
      <c r="Z14" s="37">
        <v>0</v>
      </c>
      <c r="AA14" s="32">
        <v>4.7361111111111107</v>
      </c>
      <c r="AB14" s="32">
        <v>0</v>
      </c>
      <c r="AC14" s="37">
        <v>0</v>
      </c>
      <c r="AD14" s="32">
        <v>244.9388888888889</v>
      </c>
      <c r="AE14" s="32">
        <v>0</v>
      </c>
      <c r="AF14" s="37">
        <v>0</v>
      </c>
      <c r="AG14" s="32">
        <v>36.719444444444441</v>
      </c>
      <c r="AH14" s="32">
        <v>0</v>
      </c>
      <c r="AI14" s="37">
        <v>0</v>
      </c>
      <c r="AJ14" s="32">
        <v>0</v>
      </c>
      <c r="AK14" s="32">
        <v>0</v>
      </c>
      <c r="AL14" s="37" t="s">
        <v>741</v>
      </c>
      <c r="AM14" t="s">
        <v>162</v>
      </c>
      <c r="AN14" s="34">
        <v>6</v>
      </c>
      <c r="AX14"/>
      <c r="AY14"/>
    </row>
    <row r="15" spans="1:51" x14ac:dyDescent="0.25">
      <c r="A15" t="s">
        <v>607</v>
      </c>
      <c r="B15" t="s">
        <v>310</v>
      </c>
      <c r="C15" t="s">
        <v>492</v>
      </c>
      <c r="D15" t="s">
        <v>585</v>
      </c>
      <c r="E15" s="32">
        <v>54.133333333333333</v>
      </c>
      <c r="F15" s="32">
        <v>267.46111111111111</v>
      </c>
      <c r="G15" s="32">
        <v>2.7111111111111112</v>
      </c>
      <c r="H15" s="37">
        <v>1.0136468437779118E-2</v>
      </c>
      <c r="I15" s="32">
        <v>245.74722222222223</v>
      </c>
      <c r="J15" s="32">
        <v>0</v>
      </c>
      <c r="K15" s="37">
        <v>0</v>
      </c>
      <c r="L15" s="32">
        <v>15.580555555555556</v>
      </c>
      <c r="M15" s="32">
        <v>2.7111111111111112</v>
      </c>
      <c r="N15" s="37">
        <v>0.17400606168657515</v>
      </c>
      <c r="O15" s="32">
        <v>2.4500000000000002</v>
      </c>
      <c r="P15" s="32">
        <v>0</v>
      </c>
      <c r="Q15" s="37">
        <v>0</v>
      </c>
      <c r="R15" s="32">
        <v>5.7472222222222218</v>
      </c>
      <c r="S15" s="32">
        <v>2.7111111111111112</v>
      </c>
      <c r="T15" s="37">
        <v>0.47172547124214603</v>
      </c>
      <c r="U15" s="32">
        <v>7.3833333333333337</v>
      </c>
      <c r="V15" s="32">
        <v>0</v>
      </c>
      <c r="W15" s="37">
        <v>0</v>
      </c>
      <c r="X15" s="32">
        <v>54.994444444444447</v>
      </c>
      <c r="Y15" s="32">
        <v>0</v>
      </c>
      <c r="Z15" s="37">
        <v>0</v>
      </c>
      <c r="AA15" s="32">
        <v>8.5833333333333339</v>
      </c>
      <c r="AB15" s="32">
        <v>0</v>
      </c>
      <c r="AC15" s="37">
        <v>0</v>
      </c>
      <c r="AD15" s="32">
        <v>182.6861111111111</v>
      </c>
      <c r="AE15" s="32">
        <v>0</v>
      </c>
      <c r="AF15" s="37">
        <v>0</v>
      </c>
      <c r="AG15" s="32">
        <v>5.6166666666666663</v>
      </c>
      <c r="AH15" s="32">
        <v>0</v>
      </c>
      <c r="AI15" s="37">
        <v>0</v>
      </c>
      <c r="AJ15" s="32">
        <v>0</v>
      </c>
      <c r="AK15" s="32">
        <v>0</v>
      </c>
      <c r="AL15" s="37" t="s">
        <v>741</v>
      </c>
      <c r="AM15" t="s">
        <v>102</v>
      </c>
      <c r="AN15" s="34">
        <v>6</v>
      </c>
      <c r="AX15"/>
      <c r="AY15"/>
    </row>
    <row r="16" spans="1:51" x14ac:dyDescent="0.25">
      <c r="A16" t="s">
        <v>607</v>
      </c>
      <c r="B16" t="s">
        <v>266</v>
      </c>
      <c r="C16" t="s">
        <v>452</v>
      </c>
      <c r="D16" t="s">
        <v>569</v>
      </c>
      <c r="E16" s="32">
        <v>65.722222222222229</v>
      </c>
      <c r="F16" s="32">
        <v>252.60311111111116</v>
      </c>
      <c r="G16" s="32">
        <v>0.95222222222222197</v>
      </c>
      <c r="H16" s="37">
        <v>3.7696377452903704E-3</v>
      </c>
      <c r="I16" s="32">
        <v>223.84011111111116</v>
      </c>
      <c r="J16" s="32">
        <v>0</v>
      </c>
      <c r="K16" s="37">
        <v>0</v>
      </c>
      <c r="L16" s="32">
        <v>30.700111111111113</v>
      </c>
      <c r="M16" s="32">
        <v>0.95222222222222197</v>
      </c>
      <c r="N16" s="37">
        <v>3.1016898237791385E-2</v>
      </c>
      <c r="O16" s="32">
        <v>9.7593333333333323</v>
      </c>
      <c r="P16" s="32">
        <v>0</v>
      </c>
      <c r="Q16" s="37">
        <v>0</v>
      </c>
      <c r="R16" s="32">
        <v>15.251888888888889</v>
      </c>
      <c r="S16" s="32">
        <v>0.95222222222222197</v>
      </c>
      <c r="T16" s="37">
        <v>6.2433068399542484E-2</v>
      </c>
      <c r="U16" s="32">
        <v>5.6888888888888891</v>
      </c>
      <c r="V16" s="32">
        <v>0</v>
      </c>
      <c r="W16" s="37">
        <v>0</v>
      </c>
      <c r="X16" s="32">
        <v>54.725444444444456</v>
      </c>
      <c r="Y16" s="32">
        <v>0</v>
      </c>
      <c r="Z16" s="37">
        <v>0</v>
      </c>
      <c r="AA16" s="32">
        <v>7.822222222222222</v>
      </c>
      <c r="AB16" s="32">
        <v>0</v>
      </c>
      <c r="AC16" s="37">
        <v>0</v>
      </c>
      <c r="AD16" s="32">
        <v>145.24088888888892</v>
      </c>
      <c r="AE16" s="32">
        <v>0</v>
      </c>
      <c r="AF16" s="37">
        <v>0</v>
      </c>
      <c r="AG16" s="32">
        <v>14.114444444444441</v>
      </c>
      <c r="AH16" s="32">
        <v>0</v>
      </c>
      <c r="AI16" s="37">
        <v>0</v>
      </c>
      <c r="AJ16" s="32">
        <v>0</v>
      </c>
      <c r="AK16" s="32">
        <v>0</v>
      </c>
      <c r="AL16" s="37" t="s">
        <v>741</v>
      </c>
      <c r="AM16" t="s">
        <v>58</v>
      </c>
      <c r="AN16" s="34">
        <v>6</v>
      </c>
      <c r="AX16"/>
      <c r="AY16"/>
    </row>
    <row r="17" spans="1:51" x14ac:dyDescent="0.25">
      <c r="A17" t="s">
        <v>607</v>
      </c>
      <c r="B17" t="s">
        <v>287</v>
      </c>
      <c r="C17" t="s">
        <v>479</v>
      </c>
      <c r="D17" t="s">
        <v>590</v>
      </c>
      <c r="E17" s="32">
        <v>30.788888888888888</v>
      </c>
      <c r="F17" s="32">
        <v>148.67622222222221</v>
      </c>
      <c r="G17" s="32">
        <v>0</v>
      </c>
      <c r="H17" s="37">
        <v>0</v>
      </c>
      <c r="I17" s="32">
        <v>137.25055555555554</v>
      </c>
      <c r="J17" s="32">
        <v>0</v>
      </c>
      <c r="K17" s="37">
        <v>0</v>
      </c>
      <c r="L17" s="32">
        <v>13.75022222222222</v>
      </c>
      <c r="M17" s="32">
        <v>0</v>
      </c>
      <c r="N17" s="37">
        <v>0</v>
      </c>
      <c r="O17" s="32">
        <v>7.9679999999999973</v>
      </c>
      <c r="P17" s="32">
        <v>0</v>
      </c>
      <c r="Q17" s="37">
        <v>0</v>
      </c>
      <c r="R17" s="32">
        <v>0</v>
      </c>
      <c r="S17" s="32">
        <v>0</v>
      </c>
      <c r="T17" s="37" t="s">
        <v>741</v>
      </c>
      <c r="U17" s="32">
        <v>5.7822222222222219</v>
      </c>
      <c r="V17" s="32">
        <v>0</v>
      </c>
      <c r="W17" s="37">
        <v>0</v>
      </c>
      <c r="X17" s="32">
        <v>34.591000000000008</v>
      </c>
      <c r="Y17" s="32">
        <v>0</v>
      </c>
      <c r="Z17" s="37">
        <v>0</v>
      </c>
      <c r="AA17" s="32">
        <v>5.6434444444444445</v>
      </c>
      <c r="AB17" s="32">
        <v>0</v>
      </c>
      <c r="AC17" s="37">
        <v>0</v>
      </c>
      <c r="AD17" s="32">
        <v>94.691555555555539</v>
      </c>
      <c r="AE17" s="32">
        <v>0</v>
      </c>
      <c r="AF17" s="37">
        <v>0</v>
      </c>
      <c r="AG17" s="32">
        <v>0</v>
      </c>
      <c r="AH17" s="32">
        <v>0</v>
      </c>
      <c r="AI17" s="37" t="s">
        <v>741</v>
      </c>
      <c r="AJ17" s="32">
        <v>0</v>
      </c>
      <c r="AK17" s="32">
        <v>0</v>
      </c>
      <c r="AL17" s="37" t="s">
        <v>741</v>
      </c>
      <c r="AM17" t="s">
        <v>79</v>
      </c>
      <c r="AN17" s="34">
        <v>6</v>
      </c>
      <c r="AX17"/>
      <c r="AY17"/>
    </row>
    <row r="18" spans="1:51" x14ac:dyDescent="0.25">
      <c r="A18" t="s">
        <v>607</v>
      </c>
      <c r="B18" t="s">
        <v>295</v>
      </c>
      <c r="C18" t="s">
        <v>485</v>
      </c>
      <c r="D18" t="s">
        <v>552</v>
      </c>
      <c r="E18" s="32">
        <v>70.177777777777777</v>
      </c>
      <c r="F18" s="32">
        <v>239.93433333333334</v>
      </c>
      <c r="G18" s="32">
        <v>2.1543333333333332</v>
      </c>
      <c r="H18" s="37">
        <v>8.9788456008102202E-3</v>
      </c>
      <c r="I18" s="32">
        <v>198.42866666666669</v>
      </c>
      <c r="J18" s="32">
        <v>0</v>
      </c>
      <c r="K18" s="37">
        <v>0</v>
      </c>
      <c r="L18" s="32">
        <v>21.471555555555554</v>
      </c>
      <c r="M18" s="32">
        <v>2.1543333333333332</v>
      </c>
      <c r="N18" s="37">
        <v>0.10033429239717663</v>
      </c>
      <c r="O18" s="32">
        <v>5.1566666666666663</v>
      </c>
      <c r="P18" s="32">
        <v>0</v>
      </c>
      <c r="Q18" s="37">
        <v>0</v>
      </c>
      <c r="R18" s="32">
        <v>9.7371111111111119</v>
      </c>
      <c r="S18" s="32">
        <v>2.1543333333333332</v>
      </c>
      <c r="T18" s="37">
        <v>0.22124974325033658</v>
      </c>
      <c r="U18" s="32">
        <v>6.5777777777777775</v>
      </c>
      <c r="V18" s="32">
        <v>0</v>
      </c>
      <c r="W18" s="37">
        <v>0</v>
      </c>
      <c r="X18" s="32">
        <v>42.329999999999977</v>
      </c>
      <c r="Y18" s="32">
        <v>0</v>
      </c>
      <c r="Z18" s="37">
        <v>0</v>
      </c>
      <c r="AA18" s="32">
        <v>25.190777777777782</v>
      </c>
      <c r="AB18" s="32">
        <v>0</v>
      </c>
      <c r="AC18" s="37">
        <v>0</v>
      </c>
      <c r="AD18" s="32">
        <v>125.04200000000003</v>
      </c>
      <c r="AE18" s="32">
        <v>0</v>
      </c>
      <c r="AF18" s="37">
        <v>0</v>
      </c>
      <c r="AG18" s="32">
        <v>25.9</v>
      </c>
      <c r="AH18" s="32">
        <v>0</v>
      </c>
      <c r="AI18" s="37">
        <v>0</v>
      </c>
      <c r="AJ18" s="32">
        <v>0</v>
      </c>
      <c r="AK18" s="32">
        <v>0</v>
      </c>
      <c r="AL18" s="37" t="s">
        <v>741</v>
      </c>
      <c r="AM18" t="s">
        <v>87</v>
      </c>
      <c r="AN18" s="34">
        <v>6</v>
      </c>
      <c r="AX18"/>
      <c r="AY18"/>
    </row>
    <row r="19" spans="1:51" x14ac:dyDescent="0.25">
      <c r="A19" t="s">
        <v>607</v>
      </c>
      <c r="B19" t="s">
        <v>265</v>
      </c>
      <c r="C19" t="s">
        <v>442</v>
      </c>
      <c r="D19" t="s">
        <v>562</v>
      </c>
      <c r="E19" s="32">
        <v>63.855555555555554</v>
      </c>
      <c r="F19" s="32">
        <v>222.83188888888887</v>
      </c>
      <c r="G19" s="32">
        <v>2.35</v>
      </c>
      <c r="H19" s="37">
        <v>1.0546066865554354E-2</v>
      </c>
      <c r="I19" s="32">
        <v>194.87355555555555</v>
      </c>
      <c r="J19" s="32">
        <v>0</v>
      </c>
      <c r="K19" s="37">
        <v>0</v>
      </c>
      <c r="L19" s="32">
        <v>25.281222222222222</v>
      </c>
      <c r="M19" s="32">
        <v>2.35</v>
      </c>
      <c r="N19" s="37">
        <v>9.2954366657730159E-2</v>
      </c>
      <c r="O19" s="32">
        <v>9.4308888888888891</v>
      </c>
      <c r="P19" s="32">
        <v>0</v>
      </c>
      <c r="Q19" s="37">
        <v>0</v>
      </c>
      <c r="R19" s="32">
        <v>10.183666666666666</v>
      </c>
      <c r="S19" s="32">
        <v>2.35</v>
      </c>
      <c r="T19" s="37">
        <v>0.23076167719550919</v>
      </c>
      <c r="U19" s="32">
        <v>5.666666666666667</v>
      </c>
      <c r="V19" s="32">
        <v>0</v>
      </c>
      <c r="W19" s="37">
        <v>0</v>
      </c>
      <c r="X19" s="32">
        <v>64.129777777777761</v>
      </c>
      <c r="Y19" s="32">
        <v>0</v>
      </c>
      <c r="Z19" s="37">
        <v>0</v>
      </c>
      <c r="AA19" s="32">
        <v>12.107999999999997</v>
      </c>
      <c r="AB19" s="32">
        <v>0</v>
      </c>
      <c r="AC19" s="37">
        <v>0</v>
      </c>
      <c r="AD19" s="32">
        <v>107.12355555555557</v>
      </c>
      <c r="AE19" s="32">
        <v>0</v>
      </c>
      <c r="AF19" s="37">
        <v>0</v>
      </c>
      <c r="AG19" s="32">
        <v>14.189333333333334</v>
      </c>
      <c r="AH19" s="32">
        <v>0</v>
      </c>
      <c r="AI19" s="37">
        <v>0</v>
      </c>
      <c r="AJ19" s="32">
        <v>0</v>
      </c>
      <c r="AK19" s="32">
        <v>0</v>
      </c>
      <c r="AL19" s="37" t="s">
        <v>741</v>
      </c>
      <c r="AM19" t="s">
        <v>57</v>
      </c>
      <c r="AN19" s="34">
        <v>6</v>
      </c>
      <c r="AX19"/>
      <c r="AY19"/>
    </row>
    <row r="20" spans="1:51" x14ac:dyDescent="0.25">
      <c r="A20" t="s">
        <v>607</v>
      </c>
      <c r="B20" t="s">
        <v>405</v>
      </c>
      <c r="C20" t="s">
        <v>424</v>
      </c>
      <c r="D20" t="s">
        <v>548</v>
      </c>
      <c r="E20" s="32">
        <v>70.155555555555551</v>
      </c>
      <c r="F20" s="32">
        <v>275.05</v>
      </c>
      <c r="G20" s="32">
        <v>1.2666666666666666</v>
      </c>
      <c r="H20" s="37">
        <v>4.6052232927346537E-3</v>
      </c>
      <c r="I20" s="32">
        <v>253.08888888888887</v>
      </c>
      <c r="J20" s="32">
        <v>0</v>
      </c>
      <c r="K20" s="37">
        <v>0</v>
      </c>
      <c r="L20" s="32">
        <v>10.324999999999999</v>
      </c>
      <c r="M20" s="32">
        <v>1.2666666666666666</v>
      </c>
      <c r="N20" s="37">
        <v>0.12267958030669895</v>
      </c>
      <c r="O20" s="32">
        <v>2.8138888888888891</v>
      </c>
      <c r="P20" s="32">
        <v>0</v>
      </c>
      <c r="Q20" s="37">
        <v>0</v>
      </c>
      <c r="R20" s="32">
        <v>1.2666666666666666</v>
      </c>
      <c r="S20" s="32">
        <v>1.2666666666666666</v>
      </c>
      <c r="T20" s="37">
        <v>1</v>
      </c>
      <c r="U20" s="32">
        <v>6.2444444444444445</v>
      </c>
      <c r="V20" s="32">
        <v>0</v>
      </c>
      <c r="W20" s="37">
        <v>0</v>
      </c>
      <c r="X20" s="32">
        <v>108.26944444444445</v>
      </c>
      <c r="Y20" s="32">
        <v>0</v>
      </c>
      <c r="Z20" s="37">
        <v>0</v>
      </c>
      <c r="AA20" s="32">
        <v>14.45</v>
      </c>
      <c r="AB20" s="32">
        <v>0</v>
      </c>
      <c r="AC20" s="37">
        <v>0</v>
      </c>
      <c r="AD20" s="32">
        <v>121.96111111111111</v>
      </c>
      <c r="AE20" s="32">
        <v>0</v>
      </c>
      <c r="AF20" s="37">
        <v>0</v>
      </c>
      <c r="AG20" s="32">
        <v>20.044444444444444</v>
      </c>
      <c r="AH20" s="32">
        <v>0</v>
      </c>
      <c r="AI20" s="37">
        <v>0</v>
      </c>
      <c r="AJ20" s="32">
        <v>0</v>
      </c>
      <c r="AK20" s="32">
        <v>0</v>
      </c>
      <c r="AL20" s="37" t="s">
        <v>741</v>
      </c>
      <c r="AM20" t="s">
        <v>197</v>
      </c>
      <c r="AN20" s="34">
        <v>6</v>
      </c>
      <c r="AX20"/>
      <c r="AY20"/>
    </row>
    <row r="21" spans="1:51" x14ac:dyDescent="0.25">
      <c r="A21" t="s">
        <v>607</v>
      </c>
      <c r="B21" t="s">
        <v>242</v>
      </c>
      <c r="C21" t="s">
        <v>452</v>
      </c>
      <c r="D21" t="s">
        <v>569</v>
      </c>
      <c r="E21" s="32">
        <v>44.733333333333334</v>
      </c>
      <c r="F21" s="32">
        <v>179.03400000000005</v>
      </c>
      <c r="G21" s="32">
        <v>7.7777777777777779E-2</v>
      </c>
      <c r="H21" s="37">
        <v>4.344302075459285E-4</v>
      </c>
      <c r="I21" s="32">
        <v>166.11644444444448</v>
      </c>
      <c r="J21" s="32">
        <v>0</v>
      </c>
      <c r="K21" s="37">
        <v>0</v>
      </c>
      <c r="L21" s="32">
        <v>18.012666666666668</v>
      </c>
      <c r="M21" s="32">
        <v>7.7777777777777779E-2</v>
      </c>
      <c r="N21" s="37">
        <v>4.3179490975486382E-3</v>
      </c>
      <c r="O21" s="32">
        <v>9.338111111111111</v>
      </c>
      <c r="P21" s="32">
        <v>0</v>
      </c>
      <c r="Q21" s="37">
        <v>0</v>
      </c>
      <c r="R21" s="32">
        <v>2.9856666666666669</v>
      </c>
      <c r="S21" s="32">
        <v>7.7777777777777779E-2</v>
      </c>
      <c r="T21" s="37">
        <v>2.6050388895091359E-2</v>
      </c>
      <c r="U21" s="32">
        <v>5.6888888888888891</v>
      </c>
      <c r="V21" s="32">
        <v>0</v>
      </c>
      <c r="W21" s="37">
        <v>0</v>
      </c>
      <c r="X21" s="32">
        <v>43.621111111111112</v>
      </c>
      <c r="Y21" s="32">
        <v>0</v>
      </c>
      <c r="Z21" s="37">
        <v>0</v>
      </c>
      <c r="AA21" s="32">
        <v>4.2430000000000003</v>
      </c>
      <c r="AB21" s="32">
        <v>0</v>
      </c>
      <c r="AC21" s="37">
        <v>0</v>
      </c>
      <c r="AD21" s="32">
        <v>113.15722222222227</v>
      </c>
      <c r="AE21" s="32">
        <v>0</v>
      </c>
      <c r="AF21" s="37">
        <v>0</v>
      </c>
      <c r="AG21" s="32">
        <v>0</v>
      </c>
      <c r="AH21" s="32">
        <v>0</v>
      </c>
      <c r="AI21" s="37" t="s">
        <v>741</v>
      </c>
      <c r="AJ21" s="32">
        <v>0</v>
      </c>
      <c r="AK21" s="32">
        <v>0</v>
      </c>
      <c r="AL21" s="37" t="s">
        <v>741</v>
      </c>
      <c r="AM21" t="s">
        <v>34</v>
      </c>
      <c r="AN21" s="34">
        <v>6</v>
      </c>
      <c r="AX21"/>
      <c r="AY21"/>
    </row>
    <row r="22" spans="1:51" x14ac:dyDescent="0.25">
      <c r="A22" t="s">
        <v>607</v>
      </c>
      <c r="B22" t="s">
        <v>335</v>
      </c>
      <c r="C22" t="s">
        <v>502</v>
      </c>
      <c r="D22" t="s">
        <v>547</v>
      </c>
      <c r="E22" s="32">
        <v>74.077777777777783</v>
      </c>
      <c r="F22" s="32">
        <v>273.64444444444445</v>
      </c>
      <c r="G22" s="32">
        <v>2.8444444444444446</v>
      </c>
      <c r="H22" s="37">
        <v>1.0394672730225759E-2</v>
      </c>
      <c r="I22" s="32">
        <v>238.41388888888889</v>
      </c>
      <c r="J22" s="32">
        <v>0</v>
      </c>
      <c r="K22" s="37">
        <v>0</v>
      </c>
      <c r="L22" s="32">
        <v>22.141666666666666</v>
      </c>
      <c r="M22" s="32">
        <v>2.8444444444444446</v>
      </c>
      <c r="N22" s="37">
        <v>0.12846568811943296</v>
      </c>
      <c r="O22" s="32">
        <v>5.5361111111111114</v>
      </c>
      <c r="P22" s="32">
        <v>0</v>
      </c>
      <c r="Q22" s="37">
        <v>0</v>
      </c>
      <c r="R22" s="32">
        <v>10.780555555555555</v>
      </c>
      <c r="S22" s="32">
        <v>2.8444444444444446</v>
      </c>
      <c r="T22" s="37">
        <v>0.26384952331873229</v>
      </c>
      <c r="U22" s="32">
        <v>5.8250000000000002</v>
      </c>
      <c r="V22" s="32">
        <v>0</v>
      </c>
      <c r="W22" s="37">
        <v>0</v>
      </c>
      <c r="X22" s="32">
        <v>72.458333333333329</v>
      </c>
      <c r="Y22" s="32">
        <v>0</v>
      </c>
      <c r="Z22" s="37">
        <v>0</v>
      </c>
      <c r="AA22" s="32">
        <v>18.625</v>
      </c>
      <c r="AB22" s="32">
        <v>0</v>
      </c>
      <c r="AC22" s="37">
        <v>0</v>
      </c>
      <c r="AD22" s="32">
        <v>134.42500000000001</v>
      </c>
      <c r="AE22" s="32">
        <v>0</v>
      </c>
      <c r="AF22" s="37">
        <v>0</v>
      </c>
      <c r="AG22" s="32">
        <v>25.994444444444444</v>
      </c>
      <c r="AH22" s="32">
        <v>0</v>
      </c>
      <c r="AI22" s="37">
        <v>0</v>
      </c>
      <c r="AJ22" s="32">
        <v>0</v>
      </c>
      <c r="AK22" s="32">
        <v>0</v>
      </c>
      <c r="AL22" s="37" t="s">
        <v>741</v>
      </c>
      <c r="AM22" t="s">
        <v>127</v>
      </c>
      <c r="AN22" s="34">
        <v>6</v>
      </c>
      <c r="AX22"/>
      <c r="AY22"/>
    </row>
    <row r="23" spans="1:51" x14ac:dyDescent="0.25">
      <c r="A23" t="s">
        <v>607</v>
      </c>
      <c r="B23" t="s">
        <v>347</v>
      </c>
      <c r="C23" t="s">
        <v>472</v>
      </c>
      <c r="D23" t="s">
        <v>573</v>
      </c>
      <c r="E23" s="32">
        <v>92.74444444444444</v>
      </c>
      <c r="F23" s="32">
        <v>350.79444444444448</v>
      </c>
      <c r="G23" s="32">
        <v>0</v>
      </c>
      <c r="H23" s="37">
        <v>0</v>
      </c>
      <c r="I23" s="32">
        <v>319.42500000000001</v>
      </c>
      <c r="J23" s="32">
        <v>0</v>
      </c>
      <c r="K23" s="37">
        <v>0</v>
      </c>
      <c r="L23" s="32">
        <v>27.491666666666667</v>
      </c>
      <c r="M23" s="32">
        <v>0</v>
      </c>
      <c r="N23" s="37">
        <v>0</v>
      </c>
      <c r="O23" s="32">
        <v>12.905555555555555</v>
      </c>
      <c r="P23" s="32">
        <v>0</v>
      </c>
      <c r="Q23" s="37">
        <v>0</v>
      </c>
      <c r="R23" s="32">
        <v>8.8083333333333336</v>
      </c>
      <c r="S23" s="32">
        <v>0</v>
      </c>
      <c r="T23" s="37">
        <v>0</v>
      </c>
      <c r="U23" s="32">
        <v>5.7777777777777777</v>
      </c>
      <c r="V23" s="32">
        <v>0</v>
      </c>
      <c r="W23" s="37">
        <v>0</v>
      </c>
      <c r="X23" s="32">
        <v>81.88333333333334</v>
      </c>
      <c r="Y23" s="32">
        <v>0</v>
      </c>
      <c r="Z23" s="37">
        <v>0</v>
      </c>
      <c r="AA23" s="32">
        <v>16.783333333333335</v>
      </c>
      <c r="AB23" s="32">
        <v>0</v>
      </c>
      <c r="AC23" s="37">
        <v>0</v>
      </c>
      <c r="AD23" s="32">
        <v>224.63611111111112</v>
      </c>
      <c r="AE23" s="32">
        <v>0</v>
      </c>
      <c r="AF23" s="37">
        <v>0</v>
      </c>
      <c r="AG23" s="32">
        <v>0</v>
      </c>
      <c r="AH23" s="32">
        <v>0</v>
      </c>
      <c r="AI23" s="37" t="s">
        <v>741</v>
      </c>
      <c r="AJ23" s="32">
        <v>0</v>
      </c>
      <c r="AK23" s="32">
        <v>0</v>
      </c>
      <c r="AL23" s="37" t="s">
        <v>741</v>
      </c>
      <c r="AM23" t="s">
        <v>139</v>
      </c>
      <c r="AN23" s="34">
        <v>6</v>
      </c>
      <c r="AX23"/>
      <c r="AY23"/>
    </row>
    <row r="24" spans="1:51" x14ac:dyDescent="0.25">
      <c r="A24" t="s">
        <v>607</v>
      </c>
      <c r="B24" t="s">
        <v>267</v>
      </c>
      <c r="C24" t="s">
        <v>467</v>
      </c>
      <c r="D24" t="s">
        <v>584</v>
      </c>
      <c r="E24" s="32">
        <v>22.333333333333332</v>
      </c>
      <c r="F24" s="32">
        <v>72.957555555555558</v>
      </c>
      <c r="G24" s="32">
        <v>4.6260000000000003</v>
      </c>
      <c r="H24" s="37">
        <v>6.3406729635800421E-2</v>
      </c>
      <c r="I24" s="32">
        <v>60.75833333333334</v>
      </c>
      <c r="J24" s="32">
        <v>4.6260000000000003</v>
      </c>
      <c r="K24" s="37">
        <v>7.6137704018653135E-2</v>
      </c>
      <c r="L24" s="32">
        <v>22.920111111111108</v>
      </c>
      <c r="M24" s="32">
        <v>0</v>
      </c>
      <c r="N24" s="37">
        <v>0</v>
      </c>
      <c r="O24" s="32">
        <v>16.620222222222221</v>
      </c>
      <c r="P24" s="32">
        <v>0</v>
      </c>
      <c r="Q24" s="37">
        <v>0</v>
      </c>
      <c r="R24" s="32">
        <v>1.0554444444444444</v>
      </c>
      <c r="S24" s="32">
        <v>0</v>
      </c>
      <c r="T24" s="37">
        <v>0</v>
      </c>
      <c r="U24" s="32">
        <v>5.2444444444444445</v>
      </c>
      <c r="V24" s="32">
        <v>0</v>
      </c>
      <c r="W24" s="37">
        <v>0</v>
      </c>
      <c r="X24" s="32">
        <v>13.303888888888894</v>
      </c>
      <c r="Y24" s="32">
        <v>4.6260000000000003</v>
      </c>
      <c r="Z24" s="37">
        <v>0.34771787697832701</v>
      </c>
      <c r="AA24" s="32">
        <v>5.8993333333333338</v>
      </c>
      <c r="AB24" s="32">
        <v>0</v>
      </c>
      <c r="AC24" s="37">
        <v>0</v>
      </c>
      <c r="AD24" s="32">
        <v>30.83422222222222</v>
      </c>
      <c r="AE24" s="32">
        <v>0</v>
      </c>
      <c r="AF24" s="37">
        <v>0</v>
      </c>
      <c r="AG24" s="32">
        <v>0</v>
      </c>
      <c r="AH24" s="32">
        <v>0</v>
      </c>
      <c r="AI24" s="37" t="s">
        <v>741</v>
      </c>
      <c r="AJ24" s="32">
        <v>0</v>
      </c>
      <c r="AK24" s="32">
        <v>0</v>
      </c>
      <c r="AL24" s="37" t="s">
        <v>741</v>
      </c>
      <c r="AM24" t="s">
        <v>59</v>
      </c>
      <c r="AN24" s="34">
        <v>6</v>
      </c>
      <c r="AX24"/>
      <c r="AY24"/>
    </row>
    <row r="25" spans="1:51" x14ac:dyDescent="0.25">
      <c r="A25" t="s">
        <v>607</v>
      </c>
      <c r="B25" t="s">
        <v>218</v>
      </c>
      <c r="C25" t="s">
        <v>432</v>
      </c>
      <c r="D25" t="s">
        <v>554</v>
      </c>
      <c r="E25" s="32">
        <v>102.65555555555555</v>
      </c>
      <c r="F25" s="32">
        <v>327.4327777777778</v>
      </c>
      <c r="G25" s="32">
        <v>0.81666666666666665</v>
      </c>
      <c r="H25" s="37">
        <v>2.4941506229438099E-3</v>
      </c>
      <c r="I25" s="32">
        <v>297.03977777777777</v>
      </c>
      <c r="J25" s="32">
        <v>0</v>
      </c>
      <c r="K25" s="37">
        <v>0</v>
      </c>
      <c r="L25" s="32">
        <v>28.983111111111111</v>
      </c>
      <c r="M25" s="32">
        <v>0.81666666666666665</v>
      </c>
      <c r="N25" s="37">
        <v>2.817732932589094E-2</v>
      </c>
      <c r="O25" s="32">
        <v>7.8442222222222222</v>
      </c>
      <c r="P25" s="32">
        <v>0</v>
      </c>
      <c r="Q25" s="37">
        <v>0</v>
      </c>
      <c r="R25" s="32">
        <v>16.072222222222223</v>
      </c>
      <c r="S25" s="32">
        <v>0.81666666666666665</v>
      </c>
      <c r="T25" s="37">
        <v>5.081230556515727E-2</v>
      </c>
      <c r="U25" s="32">
        <v>5.0666666666666664</v>
      </c>
      <c r="V25" s="32">
        <v>0</v>
      </c>
      <c r="W25" s="37">
        <v>0</v>
      </c>
      <c r="X25" s="32">
        <v>89.376777777777775</v>
      </c>
      <c r="Y25" s="32">
        <v>0</v>
      </c>
      <c r="Z25" s="37">
        <v>0</v>
      </c>
      <c r="AA25" s="32">
        <v>9.2541111111111114</v>
      </c>
      <c r="AB25" s="32">
        <v>0</v>
      </c>
      <c r="AC25" s="37">
        <v>0</v>
      </c>
      <c r="AD25" s="32">
        <v>174.34922222222224</v>
      </c>
      <c r="AE25" s="32">
        <v>0</v>
      </c>
      <c r="AF25" s="37">
        <v>0</v>
      </c>
      <c r="AG25" s="32">
        <v>25.469555555555559</v>
      </c>
      <c r="AH25" s="32">
        <v>0</v>
      </c>
      <c r="AI25" s="37">
        <v>0</v>
      </c>
      <c r="AJ25" s="32">
        <v>0</v>
      </c>
      <c r="AK25" s="32">
        <v>0</v>
      </c>
      <c r="AL25" s="37" t="s">
        <v>741</v>
      </c>
      <c r="AM25" t="s">
        <v>10</v>
      </c>
      <c r="AN25" s="34">
        <v>6</v>
      </c>
      <c r="AX25"/>
      <c r="AY25"/>
    </row>
    <row r="26" spans="1:51" x14ac:dyDescent="0.25">
      <c r="A26" t="s">
        <v>607</v>
      </c>
      <c r="B26" t="s">
        <v>210</v>
      </c>
      <c r="C26" t="s">
        <v>425</v>
      </c>
      <c r="D26" t="s">
        <v>539</v>
      </c>
      <c r="E26" s="32">
        <v>42.333333333333336</v>
      </c>
      <c r="F26" s="32">
        <v>257.48033333333331</v>
      </c>
      <c r="G26" s="32">
        <v>0</v>
      </c>
      <c r="H26" s="37">
        <v>0</v>
      </c>
      <c r="I26" s="32">
        <v>230.4557777777778</v>
      </c>
      <c r="J26" s="32">
        <v>0</v>
      </c>
      <c r="K26" s="37">
        <v>0</v>
      </c>
      <c r="L26" s="32">
        <v>34.820888888888881</v>
      </c>
      <c r="M26" s="32">
        <v>0</v>
      </c>
      <c r="N26" s="37">
        <v>0</v>
      </c>
      <c r="O26" s="32">
        <v>17.551888888888886</v>
      </c>
      <c r="P26" s="32">
        <v>0</v>
      </c>
      <c r="Q26" s="37">
        <v>0</v>
      </c>
      <c r="R26" s="32">
        <v>9.6</v>
      </c>
      <c r="S26" s="32">
        <v>0</v>
      </c>
      <c r="T26" s="37">
        <v>0</v>
      </c>
      <c r="U26" s="32">
        <v>7.6689999999999987</v>
      </c>
      <c r="V26" s="32">
        <v>0</v>
      </c>
      <c r="W26" s="37">
        <v>0</v>
      </c>
      <c r="X26" s="32">
        <v>45.813777777777773</v>
      </c>
      <c r="Y26" s="32">
        <v>0</v>
      </c>
      <c r="Z26" s="37">
        <v>0</v>
      </c>
      <c r="AA26" s="32">
        <v>9.7555555555555564</v>
      </c>
      <c r="AB26" s="32">
        <v>0</v>
      </c>
      <c r="AC26" s="37">
        <v>0</v>
      </c>
      <c r="AD26" s="32">
        <v>152.37311111111111</v>
      </c>
      <c r="AE26" s="32">
        <v>0</v>
      </c>
      <c r="AF26" s="37">
        <v>0</v>
      </c>
      <c r="AG26" s="32">
        <v>14.717000000000001</v>
      </c>
      <c r="AH26" s="32">
        <v>0</v>
      </c>
      <c r="AI26" s="37">
        <v>0</v>
      </c>
      <c r="AJ26" s="32">
        <v>0</v>
      </c>
      <c r="AK26" s="32">
        <v>0</v>
      </c>
      <c r="AL26" s="37" t="s">
        <v>741</v>
      </c>
      <c r="AM26" t="s">
        <v>2</v>
      </c>
      <c r="AN26" s="34">
        <v>6</v>
      </c>
      <c r="AX26"/>
      <c r="AY26"/>
    </row>
    <row r="27" spans="1:51" x14ac:dyDescent="0.25">
      <c r="A27" t="s">
        <v>607</v>
      </c>
      <c r="B27" t="s">
        <v>251</v>
      </c>
      <c r="C27" t="s">
        <v>458</v>
      </c>
      <c r="D27" t="s">
        <v>575</v>
      </c>
      <c r="E27" s="32">
        <v>70.599999999999994</v>
      </c>
      <c r="F27" s="32">
        <v>237.96944444444446</v>
      </c>
      <c r="G27" s="32">
        <v>2.0111111111111111</v>
      </c>
      <c r="H27" s="37">
        <v>8.4511316812382539E-3</v>
      </c>
      <c r="I27" s="32">
        <v>212.06111111111113</v>
      </c>
      <c r="J27" s="32">
        <v>0</v>
      </c>
      <c r="K27" s="37">
        <v>0</v>
      </c>
      <c r="L27" s="32">
        <v>20.966666666666669</v>
      </c>
      <c r="M27" s="32">
        <v>2.0111111111111111</v>
      </c>
      <c r="N27" s="37">
        <v>9.5919448860625325E-2</v>
      </c>
      <c r="O27" s="32">
        <v>7.6805555555555554</v>
      </c>
      <c r="P27" s="32">
        <v>0</v>
      </c>
      <c r="Q27" s="37">
        <v>0</v>
      </c>
      <c r="R27" s="32">
        <v>7.5972222222222223</v>
      </c>
      <c r="S27" s="32">
        <v>2.0111111111111111</v>
      </c>
      <c r="T27" s="37">
        <v>0.26471663619744057</v>
      </c>
      <c r="U27" s="32">
        <v>5.6888888888888891</v>
      </c>
      <c r="V27" s="32">
        <v>0</v>
      </c>
      <c r="W27" s="37">
        <v>0</v>
      </c>
      <c r="X27" s="32">
        <v>44.825000000000003</v>
      </c>
      <c r="Y27" s="32">
        <v>0</v>
      </c>
      <c r="Z27" s="37">
        <v>0</v>
      </c>
      <c r="AA27" s="32">
        <v>12.622222222222222</v>
      </c>
      <c r="AB27" s="32">
        <v>0</v>
      </c>
      <c r="AC27" s="37">
        <v>0</v>
      </c>
      <c r="AD27" s="32">
        <v>135.9638888888889</v>
      </c>
      <c r="AE27" s="32">
        <v>0</v>
      </c>
      <c r="AF27" s="37">
        <v>0</v>
      </c>
      <c r="AG27" s="32">
        <v>23.591666666666665</v>
      </c>
      <c r="AH27" s="32">
        <v>0</v>
      </c>
      <c r="AI27" s="37">
        <v>0</v>
      </c>
      <c r="AJ27" s="32">
        <v>0</v>
      </c>
      <c r="AK27" s="32">
        <v>0</v>
      </c>
      <c r="AL27" s="37" t="s">
        <v>741</v>
      </c>
      <c r="AM27" t="s">
        <v>43</v>
      </c>
      <c r="AN27" s="34">
        <v>6</v>
      </c>
      <c r="AX27"/>
      <c r="AY27"/>
    </row>
    <row r="28" spans="1:51" x14ac:dyDescent="0.25">
      <c r="A28" t="s">
        <v>607</v>
      </c>
      <c r="B28" t="s">
        <v>318</v>
      </c>
      <c r="C28" t="s">
        <v>470</v>
      </c>
      <c r="D28" t="s">
        <v>577</v>
      </c>
      <c r="E28" s="32">
        <v>50.277777777777779</v>
      </c>
      <c r="F28" s="32">
        <v>193.74733333333333</v>
      </c>
      <c r="G28" s="32">
        <v>1.8007777777777778</v>
      </c>
      <c r="H28" s="37">
        <v>9.2944648413798969E-3</v>
      </c>
      <c r="I28" s="32">
        <v>170.71155555555552</v>
      </c>
      <c r="J28" s="32">
        <v>0</v>
      </c>
      <c r="K28" s="37">
        <v>0</v>
      </c>
      <c r="L28" s="32">
        <v>17.856888888888889</v>
      </c>
      <c r="M28" s="32">
        <v>1.8007777777777778</v>
      </c>
      <c r="N28" s="37">
        <v>0.10084498979541043</v>
      </c>
      <c r="O28" s="32">
        <v>0.51</v>
      </c>
      <c r="P28" s="32">
        <v>0</v>
      </c>
      <c r="Q28" s="37">
        <v>0</v>
      </c>
      <c r="R28" s="32">
        <v>11.657999999999999</v>
      </c>
      <c r="S28" s="32">
        <v>1.8007777777777778</v>
      </c>
      <c r="T28" s="37">
        <v>0.15446712796172396</v>
      </c>
      <c r="U28" s="32">
        <v>5.6888888888888891</v>
      </c>
      <c r="V28" s="32">
        <v>0</v>
      </c>
      <c r="W28" s="37">
        <v>0</v>
      </c>
      <c r="X28" s="32">
        <v>45.887888888888874</v>
      </c>
      <c r="Y28" s="32">
        <v>0</v>
      </c>
      <c r="Z28" s="37">
        <v>0</v>
      </c>
      <c r="AA28" s="32">
        <v>5.6888888888888891</v>
      </c>
      <c r="AB28" s="32">
        <v>0</v>
      </c>
      <c r="AC28" s="37">
        <v>0</v>
      </c>
      <c r="AD28" s="32">
        <v>89.083888888888865</v>
      </c>
      <c r="AE28" s="32">
        <v>0</v>
      </c>
      <c r="AF28" s="37">
        <v>0</v>
      </c>
      <c r="AG28" s="32">
        <v>23.116444444444454</v>
      </c>
      <c r="AH28" s="32">
        <v>0</v>
      </c>
      <c r="AI28" s="37">
        <v>0</v>
      </c>
      <c r="AJ28" s="32">
        <v>12.113333333333337</v>
      </c>
      <c r="AK28" s="32">
        <v>0</v>
      </c>
      <c r="AL28" s="37">
        <v>0</v>
      </c>
      <c r="AM28" t="s">
        <v>110</v>
      </c>
      <c r="AN28" s="34">
        <v>6</v>
      </c>
      <c r="AX28"/>
      <c r="AY28"/>
    </row>
    <row r="29" spans="1:51" x14ac:dyDescent="0.25">
      <c r="A29" t="s">
        <v>607</v>
      </c>
      <c r="B29" t="s">
        <v>388</v>
      </c>
      <c r="C29" t="s">
        <v>524</v>
      </c>
      <c r="D29" t="s">
        <v>575</v>
      </c>
      <c r="E29" s="32">
        <v>66.888888888888886</v>
      </c>
      <c r="F29" s="32">
        <v>181.46655555555554</v>
      </c>
      <c r="G29" s="32">
        <v>0</v>
      </c>
      <c r="H29" s="37">
        <v>0</v>
      </c>
      <c r="I29" s="32">
        <v>175.84199999999998</v>
      </c>
      <c r="J29" s="32">
        <v>0</v>
      </c>
      <c r="K29" s="37">
        <v>0</v>
      </c>
      <c r="L29" s="32">
        <v>9.4444444444444446</v>
      </c>
      <c r="M29" s="32">
        <v>0</v>
      </c>
      <c r="N29" s="37">
        <v>0</v>
      </c>
      <c r="O29" s="32">
        <v>4.5555555555555554</v>
      </c>
      <c r="P29" s="32">
        <v>0</v>
      </c>
      <c r="Q29" s="37">
        <v>0</v>
      </c>
      <c r="R29" s="32">
        <v>0</v>
      </c>
      <c r="S29" s="32">
        <v>0</v>
      </c>
      <c r="T29" s="37" t="s">
        <v>741</v>
      </c>
      <c r="U29" s="32">
        <v>4.8888888888888893</v>
      </c>
      <c r="V29" s="32">
        <v>0</v>
      </c>
      <c r="W29" s="37">
        <v>0</v>
      </c>
      <c r="X29" s="32">
        <v>50.99755555555555</v>
      </c>
      <c r="Y29" s="32">
        <v>0</v>
      </c>
      <c r="Z29" s="37">
        <v>0</v>
      </c>
      <c r="AA29" s="32">
        <v>0.7356666666666668</v>
      </c>
      <c r="AB29" s="32">
        <v>0</v>
      </c>
      <c r="AC29" s="37">
        <v>0</v>
      </c>
      <c r="AD29" s="32">
        <v>103.78611111111111</v>
      </c>
      <c r="AE29" s="32">
        <v>0</v>
      </c>
      <c r="AF29" s="37">
        <v>0</v>
      </c>
      <c r="AG29" s="32">
        <v>16.502777777777776</v>
      </c>
      <c r="AH29" s="32">
        <v>0</v>
      </c>
      <c r="AI29" s="37">
        <v>0</v>
      </c>
      <c r="AJ29" s="32">
        <v>0</v>
      </c>
      <c r="AK29" s="32">
        <v>0</v>
      </c>
      <c r="AL29" s="37" t="s">
        <v>741</v>
      </c>
      <c r="AM29" t="s">
        <v>180</v>
      </c>
      <c r="AN29" s="34">
        <v>6</v>
      </c>
      <c r="AX29"/>
      <c r="AY29"/>
    </row>
    <row r="30" spans="1:51" x14ac:dyDescent="0.25">
      <c r="A30" t="s">
        <v>607</v>
      </c>
      <c r="B30" t="s">
        <v>219</v>
      </c>
      <c r="C30" t="s">
        <v>433</v>
      </c>
      <c r="D30" t="s">
        <v>555</v>
      </c>
      <c r="E30" s="32">
        <v>66.86666666666666</v>
      </c>
      <c r="F30" s="32">
        <v>274.80988888888879</v>
      </c>
      <c r="G30" s="32">
        <v>0</v>
      </c>
      <c r="H30" s="37">
        <v>0</v>
      </c>
      <c r="I30" s="32">
        <v>265.30988888888879</v>
      </c>
      <c r="J30" s="32">
        <v>0</v>
      </c>
      <c r="K30" s="37">
        <v>0</v>
      </c>
      <c r="L30" s="32">
        <v>36.713888888888889</v>
      </c>
      <c r="M30" s="32">
        <v>0</v>
      </c>
      <c r="N30" s="37">
        <v>0</v>
      </c>
      <c r="O30" s="32">
        <v>27.213888888888889</v>
      </c>
      <c r="P30" s="32">
        <v>0</v>
      </c>
      <c r="Q30" s="37">
        <v>0</v>
      </c>
      <c r="R30" s="32">
        <v>0</v>
      </c>
      <c r="S30" s="32">
        <v>0</v>
      </c>
      <c r="T30" s="37" t="s">
        <v>741</v>
      </c>
      <c r="U30" s="32">
        <v>9.5000000000000018</v>
      </c>
      <c r="V30" s="32">
        <v>0</v>
      </c>
      <c r="W30" s="37">
        <v>0</v>
      </c>
      <c r="X30" s="32">
        <v>56.354888888888873</v>
      </c>
      <c r="Y30" s="32">
        <v>0</v>
      </c>
      <c r="Z30" s="37">
        <v>0</v>
      </c>
      <c r="AA30" s="32">
        <v>0</v>
      </c>
      <c r="AB30" s="32">
        <v>0</v>
      </c>
      <c r="AC30" s="37" t="s">
        <v>741</v>
      </c>
      <c r="AD30" s="32">
        <v>181.74111111111102</v>
      </c>
      <c r="AE30" s="32">
        <v>0</v>
      </c>
      <c r="AF30" s="37">
        <v>0</v>
      </c>
      <c r="AG30" s="32">
        <v>0</v>
      </c>
      <c r="AH30" s="32">
        <v>0</v>
      </c>
      <c r="AI30" s="37" t="s">
        <v>741</v>
      </c>
      <c r="AJ30" s="32">
        <v>0</v>
      </c>
      <c r="AK30" s="32">
        <v>0</v>
      </c>
      <c r="AL30" s="37" t="s">
        <v>741</v>
      </c>
      <c r="AM30" t="s">
        <v>11</v>
      </c>
      <c r="AN30" s="34">
        <v>6</v>
      </c>
      <c r="AX30"/>
      <c r="AY30"/>
    </row>
    <row r="31" spans="1:51" x14ac:dyDescent="0.25">
      <c r="A31" t="s">
        <v>607</v>
      </c>
      <c r="B31" t="s">
        <v>302</v>
      </c>
      <c r="C31" t="s">
        <v>488</v>
      </c>
      <c r="D31" t="s">
        <v>575</v>
      </c>
      <c r="E31" s="32">
        <v>54.633333333333333</v>
      </c>
      <c r="F31" s="32">
        <v>156.85833333333335</v>
      </c>
      <c r="G31" s="32">
        <v>12.413888888888888</v>
      </c>
      <c r="H31" s="37">
        <v>7.9140767500752607E-2</v>
      </c>
      <c r="I31" s="32">
        <v>144.37777777777777</v>
      </c>
      <c r="J31" s="32">
        <v>12.330555555555556</v>
      </c>
      <c r="K31" s="37">
        <v>8.5404802216407574E-2</v>
      </c>
      <c r="L31" s="32">
        <v>22.852777777777778</v>
      </c>
      <c r="M31" s="32">
        <v>4.5583333333333327</v>
      </c>
      <c r="N31" s="37">
        <v>0.19946517564118144</v>
      </c>
      <c r="O31" s="32">
        <v>10.372222222222222</v>
      </c>
      <c r="P31" s="32">
        <v>4.4749999999999996</v>
      </c>
      <c r="Q31" s="37">
        <v>0.43144081414033209</v>
      </c>
      <c r="R31" s="32">
        <v>11.861111111111111</v>
      </c>
      <c r="S31" s="32">
        <v>0</v>
      </c>
      <c r="T31" s="37">
        <v>0</v>
      </c>
      <c r="U31" s="32">
        <v>0.61944444444444446</v>
      </c>
      <c r="V31" s="32">
        <v>8.3333333333333329E-2</v>
      </c>
      <c r="W31" s="37">
        <v>0.13452914798206278</v>
      </c>
      <c r="X31" s="32">
        <v>47.833333333333336</v>
      </c>
      <c r="Y31" s="32">
        <v>0.51666666666666672</v>
      </c>
      <c r="Z31" s="37">
        <v>1.0801393728222997E-2</v>
      </c>
      <c r="AA31" s="32">
        <v>0</v>
      </c>
      <c r="AB31" s="32">
        <v>0</v>
      </c>
      <c r="AC31" s="37" t="s">
        <v>741</v>
      </c>
      <c r="AD31" s="32">
        <v>86.172222222222217</v>
      </c>
      <c r="AE31" s="32">
        <v>7.3388888888888886</v>
      </c>
      <c r="AF31" s="37">
        <v>8.5165366514086779E-2</v>
      </c>
      <c r="AG31" s="32">
        <v>0</v>
      </c>
      <c r="AH31" s="32">
        <v>0</v>
      </c>
      <c r="AI31" s="37" t="s">
        <v>741</v>
      </c>
      <c r="AJ31" s="32">
        <v>0</v>
      </c>
      <c r="AK31" s="32">
        <v>0</v>
      </c>
      <c r="AL31" s="37" t="s">
        <v>741</v>
      </c>
      <c r="AM31" t="s">
        <v>94</v>
      </c>
      <c r="AN31" s="34">
        <v>6</v>
      </c>
      <c r="AX31"/>
      <c r="AY31"/>
    </row>
    <row r="32" spans="1:51" x14ac:dyDescent="0.25">
      <c r="A32" t="s">
        <v>607</v>
      </c>
      <c r="B32" t="s">
        <v>327</v>
      </c>
      <c r="C32" t="s">
        <v>493</v>
      </c>
      <c r="D32" t="s">
        <v>597</v>
      </c>
      <c r="E32" s="32">
        <v>83.555555555555557</v>
      </c>
      <c r="F32" s="32">
        <v>308.93888888888887</v>
      </c>
      <c r="G32" s="32">
        <v>2.8444444444444446</v>
      </c>
      <c r="H32" s="37">
        <v>9.2071427286949965E-3</v>
      </c>
      <c r="I32" s="32">
        <v>277.80555555555554</v>
      </c>
      <c r="J32" s="32">
        <v>0</v>
      </c>
      <c r="K32" s="37">
        <v>0</v>
      </c>
      <c r="L32" s="32">
        <v>17.00277777777778</v>
      </c>
      <c r="M32" s="32">
        <v>2.8444444444444446</v>
      </c>
      <c r="N32" s="37">
        <v>0.16729292599248488</v>
      </c>
      <c r="O32" s="32">
        <v>9.2694444444444439</v>
      </c>
      <c r="P32" s="32">
        <v>0</v>
      </c>
      <c r="Q32" s="37">
        <v>0</v>
      </c>
      <c r="R32" s="32">
        <v>2.8444444444444446</v>
      </c>
      <c r="S32" s="32">
        <v>2.8444444444444446</v>
      </c>
      <c r="T32" s="37">
        <v>1</v>
      </c>
      <c r="U32" s="32">
        <v>4.8888888888888893</v>
      </c>
      <c r="V32" s="32">
        <v>0</v>
      </c>
      <c r="W32" s="37">
        <v>0</v>
      </c>
      <c r="X32" s="32">
        <v>55.530555555555559</v>
      </c>
      <c r="Y32" s="32">
        <v>0</v>
      </c>
      <c r="Z32" s="37">
        <v>0</v>
      </c>
      <c r="AA32" s="32">
        <v>23.4</v>
      </c>
      <c r="AB32" s="32">
        <v>0</v>
      </c>
      <c r="AC32" s="37">
        <v>0</v>
      </c>
      <c r="AD32" s="32">
        <v>197.57499999999999</v>
      </c>
      <c r="AE32" s="32">
        <v>0</v>
      </c>
      <c r="AF32" s="37">
        <v>0</v>
      </c>
      <c r="AG32" s="32">
        <v>15.430555555555555</v>
      </c>
      <c r="AH32" s="32">
        <v>0</v>
      </c>
      <c r="AI32" s="37">
        <v>0</v>
      </c>
      <c r="AJ32" s="32">
        <v>0</v>
      </c>
      <c r="AK32" s="32">
        <v>0</v>
      </c>
      <c r="AL32" s="37" t="s">
        <v>741</v>
      </c>
      <c r="AM32" t="s">
        <v>119</v>
      </c>
      <c r="AN32" s="34">
        <v>6</v>
      </c>
      <c r="AX32"/>
      <c r="AY32"/>
    </row>
    <row r="33" spans="1:51" x14ac:dyDescent="0.25">
      <c r="A33" t="s">
        <v>607</v>
      </c>
      <c r="B33" t="s">
        <v>247</v>
      </c>
      <c r="C33" t="s">
        <v>455</v>
      </c>
      <c r="D33" t="s">
        <v>572</v>
      </c>
      <c r="E33" s="32">
        <v>71.933333333333337</v>
      </c>
      <c r="F33" s="32">
        <v>258.36633333333333</v>
      </c>
      <c r="G33" s="32">
        <v>1.7692222222222218</v>
      </c>
      <c r="H33" s="37">
        <v>6.8477274085847941E-3</v>
      </c>
      <c r="I33" s="32">
        <v>233.84322222222221</v>
      </c>
      <c r="J33" s="32">
        <v>0</v>
      </c>
      <c r="K33" s="37">
        <v>0</v>
      </c>
      <c r="L33" s="32">
        <v>20.548888888888889</v>
      </c>
      <c r="M33" s="32">
        <v>1.7692222222222218</v>
      </c>
      <c r="N33" s="37">
        <v>8.6098194008867715E-2</v>
      </c>
      <c r="O33" s="32">
        <v>7.48966666666667</v>
      </c>
      <c r="P33" s="32">
        <v>0</v>
      </c>
      <c r="Q33" s="37">
        <v>0</v>
      </c>
      <c r="R33" s="32">
        <v>7.4592222222222224</v>
      </c>
      <c r="S33" s="32">
        <v>1.7692222222222218</v>
      </c>
      <c r="T33" s="37">
        <v>0.23718588473626973</v>
      </c>
      <c r="U33" s="32">
        <v>5.6</v>
      </c>
      <c r="V33" s="32">
        <v>0</v>
      </c>
      <c r="W33" s="37">
        <v>0</v>
      </c>
      <c r="X33" s="32">
        <v>61.713777777777793</v>
      </c>
      <c r="Y33" s="32">
        <v>0</v>
      </c>
      <c r="Z33" s="37">
        <v>0</v>
      </c>
      <c r="AA33" s="32">
        <v>11.463888888888889</v>
      </c>
      <c r="AB33" s="32">
        <v>0</v>
      </c>
      <c r="AC33" s="37">
        <v>0</v>
      </c>
      <c r="AD33" s="32">
        <v>150.63355555555555</v>
      </c>
      <c r="AE33" s="32">
        <v>0</v>
      </c>
      <c r="AF33" s="37">
        <v>0</v>
      </c>
      <c r="AG33" s="32">
        <v>14.006222222222227</v>
      </c>
      <c r="AH33" s="32">
        <v>0</v>
      </c>
      <c r="AI33" s="37">
        <v>0</v>
      </c>
      <c r="AJ33" s="32">
        <v>0</v>
      </c>
      <c r="AK33" s="32">
        <v>0</v>
      </c>
      <c r="AL33" s="37" t="s">
        <v>741</v>
      </c>
      <c r="AM33" t="s">
        <v>39</v>
      </c>
      <c r="AN33" s="34">
        <v>6</v>
      </c>
      <c r="AX33"/>
      <c r="AY33"/>
    </row>
    <row r="34" spans="1:51" x14ac:dyDescent="0.25">
      <c r="A34" t="s">
        <v>607</v>
      </c>
      <c r="B34" t="s">
        <v>376</v>
      </c>
      <c r="C34" t="s">
        <v>520</v>
      </c>
      <c r="D34" t="s">
        <v>546</v>
      </c>
      <c r="E34" s="32">
        <v>46.988888888888887</v>
      </c>
      <c r="F34" s="32">
        <v>153.21666666666667</v>
      </c>
      <c r="G34" s="32">
        <v>0</v>
      </c>
      <c r="H34" s="37">
        <v>0</v>
      </c>
      <c r="I34" s="32">
        <v>147.61666666666667</v>
      </c>
      <c r="J34" s="32">
        <v>0</v>
      </c>
      <c r="K34" s="37">
        <v>0</v>
      </c>
      <c r="L34" s="32">
        <v>18.072222222222223</v>
      </c>
      <c r="M34" s="32">
        <v>0</v>
      </c>
      <c r="N34" s="37">
        <v>0</v>
      </c>
      <c r="O34" s="32">
        <v>12.472222222222221</v>
      </c>
      <c r="P34" s="32">
        <v>0</v>
      </c>
      <c r="Q34" s="37">
        <v>0</v>
      </c>
      <c r="R34" s="32">
        <v>0</v>
      </c>
      <c r="S34" s="32">
        <v>0</v>
      </c>
      <c r="T34" s="37" t="s">
        <v>741</v>
      </c>
      <c r="U34" s="32">
        <v>5.6</v>
      </c>
      <c r="V34" s="32">
        <v>0</v>
      </c>
      <c r="W34" s="37">
        <v>0</v>
      </c>
      <c r="X34" s="32">
        <v>23.524999999999999</v>
      </c>
      <c r="Y34" s="32">
        <v>0</v>
      </c>
      <c r="Z34" s="37">
        <v>0</v>
      </c>
      <c r="AA34" s="32">
        <v>0</v>
      </c>
      <c r="AB34" s="32">
        <v>0</v>
      </c>
      <c r="AC34" s="37" t="s">
        <v>741</v>
      </c>
      <c r="AD34" s="32">
        <v>111.61944444444444</v>
      </c>
      <c r="AE34" s="32">
        <v>0</v>
      </c>
      <c r="AF34" s="37">
        <v>0</v>
      </c>
      <c r="AG34" s="32">
        <v>0</v>
      </c>
      <c r="AH34" s="32">
        <v>0</v>
      </c>
      <c r="AI34" s="37" t="s">
        <v>741</v>
      </c>
      <c r="AJ34" s="32">
        <v>0</v>
      </c>
      <c r="AK34" s="32">
        <v>0</v>
      </c>
      <c r="AL34" s="37" t="s">
        <v>741</v>
      </c>
      <c r="AM34" t="s">
        <v>168</v>
      </c>
      <c r="AN34" s="34">
        <v>6</v>
      </c>
      <c r="AX34"/>
      <c r="AY34"/>
    </row>
    <row r="35" spans="1:51" x14ac:dyDescent="0.25">
      <c r="A35" t="s">
        <v>607</v>
      </c>
      <c r="B35" t="s">
        <v>403</v>
      </c>
      <c r="C35" t="s">
        <v>472</v>
      </c>
      <c r="D35" t="s">
        <v>573</v>
      </c>
      <c r="E35" s="32">
        <v>89.077777777777783</v>
      </c>
      <c r="F35" s="32">
        <v>371.84166666666664</v>
      </c>
      <c r="G35" s="32">
        <v>1.9222222222222223</v>
      </c>
      <c r="H35" s="37">
        <v>5.1694643030561101E-3</v>
      </c>
      <c r="I35" s="32">
        <v>339.77777777777777</v>
      </c>
      <c r="J35" s="32">
        <v>0</v>
      </c>
      <c r="K35" s="37">
        <v>0</v>
      </c>
      <c r="L35" s="32">
        <v>16.044444444444444</v>
      </c>
      <c r="M35" s="32">
        <v>1.9222222222222223</v>
      </c>
      <c r="N35" s="37">
        <v>0.11980609418282549</v>
      </c>
      <c r="O35" s="32">
        <v>7.6333333333333337</v>
      </c>
      <c r="P35" s="32">
        <v>0</v>
      </c>
      <c r="Q35" s="37">
        <v>0</v>
      </c>
      <c r="R35" s="32">
        <v>2.7222222222222223</v>
      </c>
      <c r="S35" s="32">
        <v>1.9222222222222223</v>
      </c>
      <c r="T35" s="37">
        <v>0.70612244897959187</v>
      </c>
      <c r="U35" s="32">
        <v>5.6888888888888891</v>
      </c>
      <c r="V35" s="32">
        <v>0</v>
      </c>
      <c r="W35" s="37">
        <v>0</v>
      </c>
      <c r="X35" s="32">
        <v>90.661111111111111</v>
      </c>
      <c r="Y35" s="32">
        <v>0</v>
      </c>
      <c r="Z35" s="37">
        <v>0</v>
      </c>
      <c r="AA35" s="32">
        <v>23.652777777777779</v>
      </c>
      <c r="AB35" s="32">
        <v>0</v>
      </c>
      <c r="AC35" s="37">
        <v>0</v>
      </c>
      <c r="AD35" s="32">
        <v>223.20833333333334</v>
      </c>
      <c r="AE35" s="32">
        <v>0</v>
      </c>
      <c r="AF35" s="37">
        <v>0</v>
      </c>
      <c r="AG35" s="32">
        <v>18.274999999999999</v>
      </c>
      <c r="AH35" s="32">
        <v>0</v>
      </c>
      <c r="AI35" s="37">
        <v>0</v>
      </c>
      <c r="AJ35" s="32">
        <v>0</v>
      </c>
      <c r="AK35" s="32">
        <v>0</v>
      </c>
      <c r="AL35" s="37" t="s">
        <v>741</v>
      </c>
      <c r="AM35" t="s">
        <v>195</v>
      </c>
      <c r="AN35" s="34">
        <v>6</v>
      </c>
      <c r="AX35"/>
      <c r="AY35"/>
    </row>
    <row r="36" spans="1:51" x14ac:dyDescent="0.25">
      <c r="A36" t="s">
        <v>607</v>
      </c>
      <c r="B36" t="s">
        <v>395</v>
      </c>
      <c r="C36" t="s">
        <v>527</v>
      </c>
      <c r="D36" t="s">
        <v>543</v>
      </c>
      <c r="E36" s="32">
        <v>57.5</v>
      </c>
      <c r="F36" s="32">
        <v>205.57411111111105</v>
      </c>
      <c r="G36" s="32">
        <v>4.4566666666666661</v>
      </c>
      <c r="H36" s="37">
        <v>2.1679124100689291E-2</v>
      </c>
      <c r="I36" s="32">
        <v>188.53133333333329</v>
      </c>
      <c r="J36" s="32">
        <v>4.4566666666666661</v>
      </c>
      <c r="K36" s="37">
        <v>2.3638864627276813E-2</v>
      </c>
      <c r="L36" s="32">
        <v>18.525666666666666</v>
      </c>
      <c r="M36" s="32">
        <v>0</v>
      </c>
      <c r="N36" s="37">
        <v>0</v>
      </c>
      <c r="O36" s="32">
        <v>13.370111111111111</v>
      </c>
      <c r="P36" s="32">
        <v>0</v>
      </c>
      <c r="Q36" s="37">
        <v>0</v>
      </c>
      <c r="R36" s="32">
        <v>0</v>
      </c>
      <c r="S36" s="32">
        <v>0</v>
      </c>
      <c r="T36" s="37" t="s">
        <v>741</v>
      </c>
      <c r="U36" s="32">
        <v>5.1555555555555559</v>
      </c>
      <c r="V36" s="32">
        <v>0</v>
      </c>
      <c r="W36" s="37">
        <v>0</v>
      </c>
      <c r="X36" s="32">
        <v>52.71577777777776</v>
      </c>
      <c r="Y36" s="32">
        <v>0</v>
      </c>
      <c r="Z36" s="37">
        <v>0</v>
      </c>
      <c r="AA36" s="32">
        <v>11.887222222222224</v>
      </c>
      <c r="AB36" s="32">
        <v>0</v>
      </c>
      <c r="AC36" s="37">
        <v>0</v>
      </c>
      <c r="AD36" s="32">
        <v>118.64988888888885</v>
      </c>
      <c r="AE36" s="32">
        <v>4.4566666666666661</v>
      </c>
      <c r="AF36" s="37">
        <v>3.7561490435445467E-2</v>
      </c>
      <c r="AG36" s="32">
        <v>3.7955555555555565</v>
      </c>
      <c r="AH36" s="32">
        <v>0</v>
      </c>
      <c r="AI36" s="37">
        <v>0</v>
      </c>
      <c r="AJ36" s="32">
        <v>0</v>
      </c>
      <c r="AK36" s="32">
        <v>0</v>
      </c>
      <c r="AL36" s="37" t="s">
        <v>741</v>
      </c>
      <c r="AM36" t="s">
        <v>187</v>
      </c>
      <c r="AN36" s="34">
        <v>6</v>
      </c>
      <c r="AX36"/>
      <c r="AY36"/>
    </row>
    <row r="37" spans="1:51" x14ac:dyDescent="0.25">
      <c r="A37" t="s">
        <v>607</v>
      </c>
      <c r="B37" t="s">
        <v>216</v>
      </c>
      <c r="C37" t="s">
        <v>430</v>
      </c>
      <c r="D37" t="s">
        <v>547</v>
      </c>
      <c r="E37" s="32">
        <v>33.799999999999997</v>
      </c>
      <c r="F37" s="32">
        <v>104.40277777777777</v>
      </c>
      <c r="G37" s="32">
        <v>0</v>
      </c>
      <c r="H37" s="37">
        <v>0</v>
      </c>
      <c r="I37" s="32">
        <v>85.62222222222222</v>
      </c>
      <c r="J37" s="32">
        <v>0</v>
      </c>
      <c r="K37" s="37">
        <v>0</v>
      </c>
      <c r="L37" s="32">
        <v>16.87222222222222</v>
      </c>
      <c r="M37" s="32">
        <v>0</v>
      </c>
      <c r="N37" s="37">
        <v>0</v>
      </c>
      <c r="O37" s="32">
        <v>4.0027777777777782</v>
      </c>
      <c r="P37" s="32">
        <v>0</v>
      </c>
      <c r="Q37" s="37">
        <v>0</v>
      </c>
      <c r="R37" s="32">
        <v>8.2916666666666661</v>
      </c>
      <c r="S37" s="32">
        <v>0</v>
      </c>
      <c r="T37" s="37">
        <v>0</v>
      </c>
      <c r="U37" s="32">
        <v>4.5777777777777775</v>
      </c>
      <c r="V37" s="32">
        <v>0</v>
      </c>
      <c r="W37" s="37">
        <v>0</v>
      </c>
      <c r="X37" s="32">
        <v>26.352777777777778</v>
      </c>
      <c r="Y37" s="32">
        <v>0</v>
      </c>
      <c r="Z37" s="37">
        <v>0</v>
      </c>
      <c r="AA37" s="32">
        <v>5.9111111111111114</v>
      </c>
      <c r="AB37" s="32">
        <v>0</v>
      </c>
      <c r="AC37" s="37">
        <v>0</v>
      </c>
      <c r="AD37" s="32">
        <v>55.266666666666666</v>
      </c>
      <c r="AE37" s="32">
        <v>0</v>
      </c>
      <c r="AF37" s="37">
        <v>0</v>
      </c>
      <c r="AG37" s="32">
        <v>0</v>
      </c>
      <c r="AH37" s="32">
        <v>0</v>
      </c>
      <c r="AI37" s="37" t="s">
        <v>741</v>
      </c>
      <c r="AJ37" s="32">
        <v>0</v>
      </c>
      <c r="AK37" s="32">
        <v>0</v>
      </c>
      <c r="AL37" s="37" t="s">
        <v>741</v>
      </c>
      <c r="AM37" t="s">
        <v>8</v>
      </c>
      <c r="AN37" s="34">
        <v>6</v>
      </c>
      <c r="AX37"/>
      <c r="AY37"/>
    </row>
    <row r="38" spans="1:51" x14ac:dyDescent="0.25">
      <c r="A38" t="s">
        <v>607</v>
      </c>
      <c r="B38" t="s">
        <v>270</v>
      </c>
      <c r="C38" t="s">
        <v>447</v>
      </c>
      <c r="D38" t="s">
        <v>566</v>
      </c>
      <c r="E38" s="32">
        <v>69.833333333333329</v>
      </c>
      <c r="F38" s="32">
        <v>260.5338888888889</v>
      </c>
      <c r="G38" s="32">
        <v>13.96111111111111</v>
      </c>
      <c r="H38" s="37">
        <v>5.3586545576284589E-2</v>
      </c>
      <c r="I38" s="32">
        <v>238.71022222222223</v>
      </c>
      <c r="J38" s="32">
        <v>11.488888888888887</v>
      </c>
      <c r="K38" s="37">
        <v>4.8129019285121144E-2</v>
      </c>
      <c r="L38" s="32">
        <v>25.562111111111111</v>
      </c>
      <c r="M38" s="32">
        <v>2.4722222222222223</v>
      </c>
      <c r="N38" s="37">
        <v>9.6714321108932924E-2</v>
      </c>
      <c r="O38" s="32">
        <v>12.196555555555555</v>
      </c>
      <c r="P38" s="32">
        <v>0</v>
      </c>
      <c r="Q38" s="37">
        <v>0</v>
      </c>
      <c r="R38" s="32">
        <v>8.2488888888888887</v>
      </c>
      <c r="S38" s="32">
        <v>2.4722222222222223</v>
      </c>
      <c r="T38" s="37">
        <v>0.29970366379310348</v>
      </c>
      <c r="U38" s="32">
        <v>5.1166666666666663</v>
      </c>
      <c r="V38" s="32">
        <v>0</v>
      </c>
      <c r="W38" s="37">
        <v>0</v>
      </c>
      <c r="X38" s="32">
        <v>44.029333333333334</v>
      </c>
      <c r="Y38" s="32">
        <v>1.1631111111111112</v>
      </c>
      <c r="Z38" s="37">
        <v>2.6416732279490443E-2</v>
      </c>
      <c r="AA38" s="32">
        <v>8.4581111111111102</v>
      </c>
      <c r="AB38" s="32">
        <v>0</v>
      </c>
      <c r="AC38" s="37">
        <v>0</v>
      </c>
      <c r="AD38" s="32">
        <v>177.06633333333332</v>
      </c>
      <c r="AE38" s="32">
        <v>10.325777777777777</v>
      </c>
      <c r="AF38" s="37">
        <v>5.8315872833595947E-2</v>
      </c>
      <c r="AG38" s="32">
        <v>5.4180000000000001</v>
      </c>
      <c r="AH38" s="32">
        <v>0</v>
      </c>
      <c r="AI38" s="37">
        <v>0</v>
      </c>
      <c r="AJ38" s="32">
        <v>0</v>
      </c>
      <c r="AK38" s="32">
        <v>0</v>
      </c>
      <c r="AL38" s="37" t="s">
        <v>741</v>
      </c>
      <c r="AM38" t="s">
        <v>62</v>
      </c>
      <c r="AN38" s="34">
        <v>6</v>
      </c>
      <c r="AX38"/>
      <c r="AY38"/>
    </row>
    <row r="39" spans="1:51" x14ac:dyDescent="0.25">
      <c r="A39" t="s">
        <v>607</v>
      </c>
      <c r="B39" t="s">
        <v>379</v>
      </c>
      <c r="C39" t="s">
        <v>521</v>
      </c>
      <c r="D39" t="s">
        <v>540</v>
      </c>
      <c r="E39" s="32">
        <v>47.911111111111111</v>
      </c>
      <c r="F39" s="32">
        <v>175.93855555555558</v>
      </c>
      <c r="G39" s="32">
        <v>2.4342222222222216</v>
      </c>
      <c r="H39" s="37">
        <v>1.3835638325753873E-2</v>
      </c>
      <c r="I39" s="32">
        <v>160.92688888888893</v>
      </c>
      <c r="J39" s="32">
        <v>0</v>
      </c>
      <c r="K39" s="37">
        <v>0</v>
      </c>
      <c r="L39" s="32">
        <v>23.336222222222226</v>
      </c>
      <c r="M39" s="32">
        <v>2.4342222222222216</v>
      </c>
      <c r="N39" s="37">
        <v>0.10431089484159101</v>
      </c>
      <c r="O39" s="32">
        <v>8.3245555555555555</v>
      </c>
      <c r="P39" s="32">
        <v>0</v>
      </c>
      <c r="Q39" s="37">
        <v>0</v>
      </c>
      <c r="R39" s="32">
        <v>9.3227777777777785</v>
      </c>
      <c r="S39" s="32">
        <v>2.4342222222222216</v>
      </c>
      <c r="T39" s="37">
        <v>0.2611048209284309</v>
      </c>
      <c r="U39" s="32">
        <v>5.6888888888888891</v>
      </c>
      <c r="V39" s="32">
        <v>0</v>
      </c>
      <c r="W39" s="37">
        <v>0</v>
      </c>
      <c r="X39" s="32">
        <v>43.482888888888894</v>
      </c>
      <c r="Y39" s="32">
        <v>0</v>
      </c>
      <c r="Z39" s="37">
        <v>0</v>
      </c>
      <c r="AA39" s="32">
        <v>0</v>
      </c>
      <c r="AB39" s="32">
        <v>0</v>
      </c>
      <c r="AC39" s="37" t="s">
        <v>741</v>
      </c>
      <c r="AD39" s="32">
        <v>91.664222222222236</v>
      </c>
      <c r="AE39" s="32">
        <v>0</v>
      </c>
      <c r="AF39" s="37">
        <v>0</v>
      </c>
      <c r="AG39" s="32">
        <v>17.455222222222222</v>
      </c>
      <c r="AH39" s="32">
        <v>0</v>
      </c>
      <c r="AI39" s="37">
        <v>0</v>
      </c>
      <c r="AJ39" s="32">
        <v>0</v>
      </c>
      <c r="AK39" s="32">
        <v>0</v>
      </c>
      <c r="AL39" s="37" t="s">
        <v>741</v>
      </c>
      <c r="AM39" t="s">
        <v>171</v>
      </c>
      <c r="AN39" s="34">
        <v>6</v>
      </c>
      <c r="AX39"/>
      <c r="AY39"/>
    </row>
    <row r="40" spans="1:51" x14ac:dyDescent="0.25">
      <c r="A40" t="s">
        <v>607</v>
      </c>
      <c r="B40" t="s">
        <v>402</v>
      </c>
      <c r="C40" t="s">
        <v>472</v>
      </c>
      <c r="D40" t="s">
        <v>573</v>
      </c>
      <c r="E40" s="32">
        <v>81.677777777777777</v>
      </c>
      <c r="F40" s="32">
        <v>286.50255555555566</v>
      </c>
      <c r="G40" s="32">
        <v>4.0111111111111111</v>
      </c>
      <c r="H40" s="37">
        <v>1.4000262941226426E-2</v>
      </c>
      <c r="I40" s="32">
        <v>263.58133333333342</v>
      </c>
      <c r="J40" s="32">
        <v>4.0111111111111111</v>
      </c>
      <c r="K40" s="37">
        <v>1.5217735870690551E-2</v>
      </c>
      <c r="L40" s="32">
        <v>20.445666666666668</v>
      </c>
      <c r="M40" s="32">
        <v>1.0222222222222221</v>
      </c>
      <c r="N40" s="37">
        <v>4.9997011048252542E-2</v>
      </c>
      <c r="O40" s="32">
        <v>9.3714444444444442</v>
      </c>
      <c r="P40" s="32">
        <v>1.0222222222222221</v>
      </c>
      <c r="Q40" s="37">
        <v>0.10907840603251009</v>
      </c>
      <c r="R40" s="32">
        <v>5.3686666666666678</v>
      </c>
      <c r="S40" s="32">
        <v>0</v>
      </c>
      <c r="T40" s="37">
        <v>0</v>
      </c>
      <c r="U40" s="32">
        <v>5.7055555555555557</v>
      </c>
      <c r="V40" s="32">
        <v>0</v>
      </c>
      <c r="W40" s="37">
        <v>0</v>
      </c>
      <c r="X40" s="32">
        <v>63.20500000000002</v>
      </c>
      <c r="Y40" s="32">
        <v>1.5555555555555556</v>
      </c>
      <c r="Z40" s="37">
        <v>2.4611273721312478E-2</v>
      </c>
      <c r="AA40" s="32">
        <v>11.847</v>
      </c>
      <c r="AB40" s="32">
        <v>0</v>
      </c>
      <c r="AC40" s="37">
        <v>0</v>
      </c>
      <c r="AD40" s="32">
        <v>191.00488888888896</v>
      </c>
      <c r="AE40" s="32">
        <v>1.4333333333333333</v>
      </c>
      <c r="AF40" s="37">
        <v>7.5041709229083115E-3</v>
      </c>
      <c r="AG40" s="32">
        <v>0</v>
      </c>
      <c r="AH40" s="32">
        <v>0</v>
      </c>
      <c r="AI40" s="37" t="s">
        <v>741</v>
      </c>
      <c r="AJ40" s="32">
        <v>0</v>
      </c>
      <c r="AK40" s="32">
        <v>0</v>
      </c>
      <c r="AL40" s="37" t="s">
        <v>741</v>
      </c>
      <c r="AM40" t="s">
        <v>194</v>
      </c>
      <c r="AN40" s="34">
        <v>6</v>
      </c>
      <c r="AX40"/>
      <c r="AY40"/>
    </row>
    <row r="41" spans="1:51" x14ac:dyDescent="0.25">
      <c r="A41" t="s">
        <v>607</v>
      </c>
      <c r="B41" t="s">
        <v>317</v>
      </c>
      <c r="C41" t="s">
        <v>459</v>
      </c>
      <c r="D41" t="s">
        <v>576</v>
      </c>
      <c r="E41" s="32">
        <v>70.3</v>
      </c>
      <c r="F41" s="32">
        <v>233.95055555555555</v>
      </c>
      <c r="G41" s="32">
        <v>0.27777777777777779</v>
      </c>
      <c r="H41" s="37">
        <v>1.1873354056293947E-3</v>
      </c>
      <c r="I41" s="32">
        <v>220.58177777777777</v>
      </c>
      <c r="J41" s="32">
        <v>0</v>
      </c>
      <c r="K41" s="37">
        <v>0</v>
      </c>
      <c r="L41" s="32">
        <v>18.24722222222222</v>
      </c>
      <c r="M41" s="32">
        <v>0.27777777777777779</v>
      </c>
      <c r="N41" s="37">
        <v>1.5223017202009441E-2</v>
      </c>
      <c r="O41" s="32">
        <v>9.7611111111111111</v>
      </c>
      <c r="P41" s="32">
        <v>0</v>
      </c>
      <c r="Q41" s="37">
        <v>0</v>
      </c>
      <c r="R41" s="32">
        <v>2.8861111111111111</v>
      </c>
      <c r="S41" s="32">
        <v>0.27777777777777779</v>
      </c>
      <c r="T41" s="37">
        <v>9.6246390760346495E-2</v>
      </c>
      <c r="U41" s="32">
        <v>5.6</v>
      </c>
      <c r="V41" s="32">
        <v>0</v>
      </c>
      <c r="W41" s="37">
        <v>0</v>
      </c>
      <c r="X41" s="32">
        <v>58.619666666666674</v>
      </c>
      <c r="Y41" s="32">
        <v>0</v>
      </c>
      <c r="Z41" s="37">
        <v>0</v>
      </c>
      <c r="AA41" s="32">
        <v>4.8826666666666663</v>
      </c>
      <c r="AB41" s="32">
        <v>0</v>
      </c>
      <c r="AC41" s="37">
        <v>0</v>
      </c>
      <c r="AD41" s="32">
        <v>150.50377777777777</v>
      </c>
      <c r="AE41" s="32">
        <v>0</v>
      </c>
      <c r="AF41" s="37">
        <v>0</v>
      </c>
      <c r="AG41" s="32">
        <v>1.6972222222222222</v>
      </c>
      <c r="AH41" s="32">
        <v>0</v>
      </c>
      <c r="AI41" s="37">
        <v>0</v>
      </c>
      <c r="AJ41" s="32">
        <v>0</v>
      </c>
      <c r="AK41" s="32">
        <v>0</v>
      </c>
      <c r="AL41" s="37" t="s">
        <v>741</v>
      </c>
      <c r="AM41" t="s">
        <v>109</v>
      </c>
      <c r="AN41" s="34">
        <v>6</v>
      </c>
      <c r="AX41"/>
      <c r="AY41"/>
    </row>
    <row r="42" spans="1:51" x14ac:dyDescent="0.25">
      <c r="A42" t="s">
        <v>607</v>
      </c>
      <c r="B42" t="s">
        <v>234</v>
      </c>
      <c r="C42" t="s">
        <v>446</v>
      </c>
      <c r="D42" t="s">
        <v>565</v>
      </c>
      <c r="E42" s="32">
        <v>64.822222222222223</v>
      </c>
      <c r="F42" s="32">
        <v>245.84411111111109</v>
      </c>
      <c r="G42" s="32">
        <v>2.1138888888888889</v>
      </c>
      <c r="H42" s="37">
        <v>8.5984930830151178E-3</v>
      </c>
      <c r="I42" s="32">
        <v>214.52111111111111</v>
      </c>
      <c r="J42" s="32">
        <v>0</v>
      </c>
      <c r="K42" s="37">
        <v>0</v>
      </c>
      <c r="L42" s="32">
        <v>39.00911111111111</v>
      </c>
      <c r="M42" s="32">
        <v>2.1138888888888889</v>
      </c>
      <c r="N42" s="37">
        <v>5.4189619519086712E-2</v>
      </c>
      <c r="O42" s="32">
        <v>12.672222222222222</v>
      </c>
      <c r="P42" s="32">
        <v>0</v>
      </c>
      <c r="Q42" s="37">
        <v>0</v>
      </c>
      <c r="R42" s="32">
        <v>20.828555555555553</v>
      </c>
      <c r="S42" s="32">
        <v>2.1138888888888889</v>
      </c>
      <c r="T42" s="37">
        <v>0.101489941693295</v>
      </c>
      <c r="U42" s="32">
        <v>5.5083333333333337</v>
      </c>
      <c r="V42" s="32">
        <v>0</v>
      </c>
      <c r="W42" s="37">
        <v>0</v>
      </c>
      <c r="X42" s="32">
        <v>60.2</v>
      </c>
      <c r="Y42" s="32">
        <v>0</v>
      </c>
      <c r="Z42" s="37">
        <v>0</v>
      </c>
      <c r="AA42" s="32">
        <v>4.9861111111111107</v>
      </c>
      <c r="AB42" s="32">
        <v>0</v>
      </c>
      <c r="AC42" s="37">
        <v>0</v>
      </c>
      <c r="AD42" s="32">
        <v>141.64888888888888</v>
      </c>
      <c r="AE42" s="32">
        <v>0</v>
      </c>
      <c r="AF42" s="37">
        <v>0</v>
      </c>
      <c r="AG42" s="32">
        <v>0</v>
      </c>
      <c r="AH42" s="32">
        <v>0</v>
      </c>
      <c r="AI42" s="37" t="s">
        <v>741</v>
      </c>
      <c r="AJ42" s="32">
        <v>0</v>
      </c>
      <c r="AK42" s="32">
        <v>0</v>
      </c>
      <c r="AL42" s="37" t="s">
        <v>741</v>
      </c>
      <c r="AM42" t="s">
        <v>26</v>
      </c>
      <c r="AN42" s="34">
        <v>6</v>
      </c>
      <c r="AX42"/>
      <c r="AY42"/>
    </row>
    <row r="43" spans="1:51" x14ac:dyDescent="0.25">
      <c r="A43" t="s">
        <v>607</v>
      </c>
      <c r="B43" t="s">
        <v>413</v>
      </c>
      <c r="C43" t="s">
        <v>426</v>
      </c>
      <c r="D43" t="s">
        <v>549</v>
      </c>
      <c r="E43" s="32">
        <v>73.74444444444444</v>
      </c>
      <c r="F43" s="32">
        <v>271.98588888888901</v>
      </c>
      <c r="G43" s="32">
        <v>0</v>
      </c>
      <c r="H43" s="37">
        <v>0</v>
      </c>
      <c r="I43" s="32">
        <v>271.98588888888901</v>
      </c>
      <c r="J43" s="32">
        <v>0</v>
      </c>
      <c r="K43" s="37">
        <v>0</v>
      </c>
      <c r="L43" s="32">
        <v>11.293333333333333</v>
      </c>
      <c r="M43" s="32">
        <v>0</v>
      </c>
      <c r="N43" s="37">
        <v>0</v>
      </c>
      <c r="O43" s="32">
        <v>11.293333333333333</v>
      </c>
      <c r="P43" s="32">
        <v>0</v>
      </c>
      <c r="Q43" s="37">
        <v>0</v>
      </c>
      <c r="R43" s="32">
        <v>0</v>
      </c>
      <c r="S43" s="32">
        <v>0</v>
      </c>
      <c r="T43" s="37" t="s">
        <v>741</v>
      </c>
      <c r="U43" s="32">
        <v>0</v>
      </c>
      <c r="V43" s="32">
        <v>0</v>
      </c>
      <c r="W43" s="37" t="s">
        <v>741</v>
      </c>
      <c r="X43" s="32">
        <v>71.446333333333371</v>
      </c>
      <c r="Y43" s="32">
        <v>0</v>
      </c>
      <c r="Z43" s="37">
        <v>0</v>
      </c>
      <c r="AA43" s="32">
        <v>0</v>
      </c>
      <c r="AB43" s="32">
        <v>0</v>
      </c>
      <c r="AC43" s="37" t="s">
        <v>741</v>
      </c>
      <c r="AD43" s="32">
        <v>189.24622222222231</v>
      </c>
      <c r="AE43" s="32">
        <v>0</v>
      </c>
      <c r="AF43" s="37">
        <v>0</v>
      </c>
      <c r="AG43" s="32">
        <v>0</v>
      </c>
      <c r="AH43" s="32">
        <v>0</v>
      </c>
      <c r="AI43" s="37" t="s">
        <v>741</v>
      </c>
      <c r="AJ43" s="32">
        <v>0</v>
      </c>
      <c r="AK43" s="32">
        <v>0</v>
      </c>
      <c r="AL43" s="37" t="s">
        <v>741</v>
      </c>
      <c r="AM43" t="s">
        <v>205</v>
      </c>
      <c r="AN43" s="34">
        <v>6</v>
      </c>
      <c r="AX43"/>
      <c r="AY43"/>
    </row>
    <row r="44" spans="1:51" x14ac:dyDescent="0.25">
      <c r="A44" t="s">
        <v>607</v>
      </c>
      <c r="B44" t="s">
        <v>305</v>
      </c>
      <c r="C44" t="s">
        <v>428</v>
      </c>
      <c r="D44" t="s">
        <v>551</v>
      </c>
      <c r="E44" s="32">
        <v>65.766666666666666</v>
      </c>
      <c r="F44" s="32">
        <v>242.86</v>
      </c>
      <c r="G44" s="32">
        <v>0</v>
      </c>
      <c r="H44" s="37">
        <v>0</v>
      </c>
      <c r="I44" s="32">
        <v>224.99622222222223</v>
      </c>
      <c r="J44" s="32">
        <v>0</v>
      </c>
      <c r="K44" s="37">
        <v>0</v>
      </c>
      <c r="L44" s="32">
        <v>15.046999999999997</v>
      </c>
      <c r="M44" s="32">
        <v>0</v>
      </c>
      <c r="N44" s="37">
        <v>0</v>
      </c>
      <c r="O44" s="32">
        <v>2.4558888888888881</v>
      </c>
      <c r="P44" s="32">
        <v>0</v>
      </c>
      <c r="Q44" s="37">
        <v>0</v>
      </c>
      <c r="R44" s="32">
        <v>6.9022222222222194</v>
      </c>
      <c r="S44" s="32">
        <v>0</v>
      </c>
      <c r="T44" s="37">
        <v>0</v>
      </c>
      <c r="U44" s="32">
        <v>5.6888888888888891</v>
      </c>
      <c r="V44" s="32">
        <v>0</v>
      </c>
      <c r="W44" s="37">
        <v>0</v>
      </c>
      <c r="X44" s="32">
        <v>82.606555555555559</v>
      </c>
      <c r="Y44" s="32">
        <v>0</v>
      </c>
      <c r="Z44" s="37">
        <v>0</v>
      </c>
      <c r="AA44" s="32">
        <v>5.2726666666666659</v>
      </c>
      <c r="AB44" s="32">
        <v>0</v>
      </c>
      <c r="AC44" s="37">
        <v>0</v>
      </c>
      <c r="AD44" s="32">
        <v>134.17722222222221</v>
      </c>
      <c r="AE44" s="32">
        <v>0</v>
      </c>
      <c r="AF44" s="37">
        <v>0</v>
      </c>
      <c r="AG44" s="32">
        <v>5.756555555555555</v>
      </c>
      <c r="AH44" s="32">
        <v>0</v>
      </c>
      <c r="AI44" s="37">
        <v>0</v>
      </c>
      <c r="AJ44" s="32">
        <v>0</v>
      </c>
      <c r="AK44" s="32">
        <v>0</v>
      </c>
      <c r="AL44" s="37" t="s">
        <v>741</v>
      </c>
      <c r="AM44" t="s">
        <v>97</v>
      </c>
      <c r="AN44" s="34">
        <v>6</v>
      </c>
      <c r="AX44"/>
      <c r="AY44"/>
    </row>
    <row r="45" spans="1:51" x14ac:dyDescent="0.25">
      <c r="A45" t="s">
        <v>607</v>
      </c>
      <c r="B45" t="s">
        <v>231</v>
      </c>
      <c r="C45" t="s">
        <v>443</v>
      </c>
      <c r="D45" t="s">
        <v>563</v>
      </c>
      <c r="E45" s="32">
        <v>41.81111111111111</v>
      </c>
      <c r="F45" s="32">
        <v>161.02222222222224</v>
      </c>
      <c r="G45" s="32">
        <v>0</v>
      </c>
      <c r="H45" s="37">
        <v>0</v>
      </c>
      <c r="I45" s="32">
        <v>154.35555555555555</v>
      </c>
      <c r="J45" s="32">
        <v>0</v>
      </c>
      <c r="K45" s="37">
        <v>0</v>
      </c>
      <c r="L45" s="32">
        <v>18.469444444444445</v>
      </c>
      <c r="M45" s="32">
        <v>0</v>
      </c>
      <c r="N45" s="37">
        <v>0</v>
      </c>
      <c r="O45" s="32">
        <v>11.802777777777777</v>
      </c>
      <c r="P45" s="32">
        <v>0</v>
      </c>
      <c r="Q45" s="37">
        <v>0</v>
      </c>
      <c r="R45" s="32">
        <v>0</v>
      </c>
      <c r="S45" s="32">
        <v>0</v>
      </c>
      <c r="T45" s="37" t="s">
        <v>741</v>
      </c>
      <c r="U45" s="32">
        <v>6.666666666666667</v>
      </c>
      <c r="V45" s="32">
        <v>0</v>
      </c>
      <c r="W45" s="37">
        <v>0</v>
      </c>
      <c r="X45" s="32">
        <v>34.463888888888889</v>
      </c>
      <c r="Y45" s="32">
        <v>0</v>
      </c>
      <c r="Z45" s="37">
        <v>0</v>
      </c>
      <c r="AA45" s="32">
        <v>0</v>
      </c>
      <c r="AB45" s="32">
        <v>0</v>
      </c>
      <c r="AC45" s="37" t="s">
        <v>741</v>
      </c>
      <c r="AD45" s="32">
        <v>108.08888888888889</v>
      </c>
      <c r="AE45" s="32">
        <v>0</v>
      </c>
      <c r="AF45" s="37">
        <v>0</v>
      </c>
      <c r="AG45" s="32">
        <v>0</v>
      </c>
      <c r="AH45" s="32">
        <v>0</v>
      </c>
      <c r="AI45" s="37" t="s">
        <v>741</v>
      </c>
      <c r="AJ45" s="32">
        <v>0</v>
      </c>
      <c r="AK45" s="32">
        <v>0</v>
      </c>
      <c r="AL45" s="37" t="s">
        <v>741</v>
      </c>
      <c r="AM45" t="s">
        <v>23</v>
      </c>
      <c r="AN45" s="34">
        <v>6</v>
      </c>
      <c r="AX45"/>
      <c r="AY45"/>
    </row>
    <row r="46" spans="1:51" x14ac:dyDescent="0.25">
      <c r="A46" t="s">
        <v>607</v>
      </c>
      <c r="B46" t="s">
        <v>259</v>
      </c>
      <c r="C46" t="s">
        <v>461</v>
      </c>
      <c r="D46" t="s">
        <v>578</v>
      </c>
      <c r="E46" s="32">
        <v>45.911111111111111</v>
      </c>
      <c r="F46" s="32">
        <v>171.4998888888889</v>
      </c>
      <c r="G46" s="32">
        <v>0</v>
      </c>
      <c r="H46" s="37">
        <v>0</v>
      </c>
      <c r="I46" s="32">
        <v>171.4998888888889</v>
      </c>
      <c r="J46" s="32">
        <v>0</v>
      </c>
      <c r="K46" s="37">
        <v>0</v>
      </c>
      <c r="L46" s="32">
        <v>13.905333333333333</v>
      </c>
      <c r="M46" s="32">
        <v>0</v>
      </c>
      <c r="N46" s="37">
        <v>0</v>
      </c>
      <c r="O46" s="32">
        <v>13.905333333333333</v>
      </c>
      <c r="P46" s="32">
        <v>0</v>
      </c>
      <c r="Q46" s="37">
        <v>0</v>
      </c>
      <c r="R46" s="32">
        <v>0</v>
      </c>
      <c r="S46" s="32">
        <v>0</v>
      </c>
      <c r="T46" s="37" t="s">
        <v>741</v>
      </c>
      <c r="U46" s="32">
        <v>0</v>
      </c>
      <c r="V46" s="32">
        <v>0</v>
      </c>
      <c r="W46" s="37" t="s">
        <v>741</v>
      </c>
      <c r="X46" s="32">
        <v>25.208555555555556</v>
      </c>
      <c r="Y46" s="32">
        <v>0</v>
      </c>
      <c r="Z46" s="37">
        <v>0</v>
      </c>
      <c r="AA46" s="32">
        <v>0</v>
      </c>
      <c r="AB46" s="32">
        <v>0</v>
      </c>
      <c r="AC46" s="37" t="s">
        <v>741</v>
      </c>
      <c r="AD46" s="32">
        <v>132.04988888888892</v>
      </c>
      <c r="AE46" s="32">
        <v>0</v>
      </c>
      <c r="AF46" s="37">
        <v>0</v>
      </c>
      <c r="AG46" s="32">
        <v>0.33611111111111114</v>
      </c>
      <c r="AH46" s="32">
        <v>0</v>
      </c>
      <c r="AI46" s="37">
        <v>0</v>
      </c>
      <c r="AJ46" s="32">
        <v>0</v>
      </c>
      <c r="AK46" s="32">
        <v>0</v>
      </c>
      <c r="AL46" s="37" t="s">
        <v>741</v>
      </c>
      <c r="AM46" t="s">
        <v>51</v>
      </c>
      <c r="AN46" s="34">
        <v>6</v>
      </c>
      <c r="AX46"/>
      <c r="AY46"/>
    </row>
    <row r="47" spans="1:51" x14ac:dyDescent="0.25">
      <c r="A47" t="s">
        <v>607</v>
      </c>
      <c r="B47" t="s">
        <v>260</v>
      </c>
      <c r="C47" t="s">
        <v>462</v>
      </c>
      <c r="D47" t="s">
        <v>579</v>
      </c>
      <c r="E47" s="32">
        <v>41.777777777777779</v>
      </c>
      <c r="F47" s="32">
        <v>211.07222222222222</v>
      </c>
      <c r="G47" s="32">
        <v>0</v>
      </c>
      <c r="H47" s="37">
        <v>0</v>
      </c>
      <c r="I47" s="32">
        <v>193.26666666666665</v>
      </c>
      <c r="J47" s="32">
        <v>0</v>
      </c>
      <c r="K47" s="37">
        <v>0</v>
      </c>
      <c r="L47" s="32">
        <v>26.369444444444444</v>
      </c>
      <c r="M47" s="32">
        <v>0</v>
      </c>
      <c r="N47" s="37">
        <v>0</v>
      </c>
      <c r="O47" s="32">
        <v>15.702777777777778</v>
      </c>
      <c r="P47" s="32">
        <v>0</v>
      </c>
      <c r="Q47" s="37">
        <v>0</v>
      </c>
      <c r="R47" s="32">
        <v>5.333333333333333</v>
      </c>
      <c r="S47" s="32">
        <v>0</v>
      </c>
      <c r="T47" s="37">
        <v>0</v>
      </c>
      <c r="U47" s="32">
        <v>5.333333333333333</v>
      </c>
      <c r="V47" s="32">
        <v>0</v>
      </c>
      <c r="W47" s="37">
        <v>0</v>
      </c>
      <c r="X47" s="32">
        <v>36.161111111111111</v>
      </c>
      <c r="Y47" s="32">
        <v>0</v>
      </c>
      <c r="Z47" s="37">
        <v>0</v>
      </c>
      <c r="AA47" s="32">
        <v>7.1388888888888893</v>
      </c>
      <c r="AB47" s="32">
        <v>0</v>
      </c>
      <c r="AC47" s="37">
        <v>0</v>
      </c>
      <c r="AD47" s="32">
        <v>134.80277777777778</v>
      </c>
      <c r="AE47" s="32">
        <v>0</v>
      </c>
      <c r="AF47" s="37">
        <v>0</v>
      </c>
      <c r="AG47" s="32">
        <v>6.6</v>
      </c>
      <c r="AH47" s="32">
        <v>0</v>
      </c>
      <c r="AI47" s="37">
        <v>0</v>
      </c>
      <c r="AJ47" s="32">
        <v>0</v>
      </c>
      <c r="AK47" s="32">
        <v>0</v>
      </c>
      <c r="AL47" s="37" t="s">
        <v>741</v>
      </c>
      <c r="AM47" t="s">
        <v>52</v>
      </c>
      <c r="AN47" s="34">
        <v>6</v>
      </c>
      <c r="AX47"/>
      <c r="AY47"/>
    </row>
    <row r="48" spans="1:51" x14ac:dyDescent="0.25">
      <c r="A48" t="s">
        <v>607</v>
      </c>
      <c r="B48" t="s">
        <v>393</v>
      </c>
      <c r="C48" t="s">
        <v>526</v>
      </c>
      <c r="D48" t="s">
        <v>544</v>
      </c>
      <c r="E48" s="32">
        <v>41.211111111111109</v>
      </c>
      <c r="F48" s="32">
        <v>183.33388888888888</v>
      </c>
      <c r="G48" s="32">
        <v>0</v>
      </c>
      <c r="H48" s="37">
        <v>0</v>
      </c>
      <c r="I48" s="32">
        <v>177.6922222222222</v>
      </c>
      <c r="J48" s="32">
        <v>0</v>
      </c>
      <c r="K48" s="37">
        <v>0</v>
      </c>
      <c r="L48" s="32">
        <v>26.613888888888887</v>
      </c>
      <c r="M48" s="32">
        <v>0</v>
      </c>
      <c r="N48" s="37">
        <v>0</v>
      </c>
      <c r="O48" s="32">
        <v>20.972222222222221</v>
      </c>
      <c r="P48" s="32">
        <v>0</v>
      </c>
      <c r="Q48" s="37">
        <v>0</v>
      </c>
      <c r="R48" s="32">
        <v>0</v>
      </c>
      <c r="S48" s="32">
        <v>0</v>
      </c>
      <c r="T48" s="37" t="s">
        <v>741</v>
      </c>
      <c r="U48" s="32">
        <v>5.6416666666666666</v>
      </c>
      <c r="V48" s="32">
        <v>0</v>
      </c>
      <c r="W48" s="37">
        <v>0</v>
      </c>
      <c r="X48" s="32">
        <v>29.228333333333335</v>
      </c>
      <c r="Y48" s="32">
        <v>0</v>
      </c>
      <c r="Z48" s="37">
        <v>0</v>
      </c>
      <c r="AA48" s="32">
        <v>0</v>
      </c>
      <c r="AB48" s="32">
        <v>0</v>
      </c>
      <c r="AC48" s="37" t="s">
        <v>741</v>
      </c>
      <c r="AD48" s="32">
        <v>127.49166666666666</v>
      </c>
      <c r="AE48" s="32">
        <v>0</v>
      </c>
      <c r="AF48" s="37">
        <v>0</v>
      </c>
      <c r="AG48" s="32">
        <v>0</v>
      </c>
      <c r="AH48" s="32">
        <v>0</v>
      </c>
      <c r="AI48" s="37" t="s">
        <v>741</v>
      </c>
      <c r="AJ48" s="32">
        <v>0</v>
      </c>
      <c r="AK48" s="32">
        <v>0</v>
      </c>
      <c r="AL48" s="37" t="s">
        <v>741</v>
      </c>
      <c r="AM48" t="s">
        <v>185</v>
      </c>
      <c r="AN48" s="34">
        <v>6</v>
      </c>
      <c r="AX48"/>
      <c r="AY48"/>
    </row>
    <row r="49" spans="1:51" x14ac:dyDescent="0.25">
      <c r="A49" t="s">
        <v>607</v>
      </c>
      <c r="B49" t="s">
        <v>294</v>
      </c>
      <c r="C49" t="s">
        <v>484</v>
      </c>
      <c r="D49" t="s">
        <v>563</v>
      </c>
      <c r="E49" s="32">
        <v>56.944444444444443</v>
      </c>
      <c r="F49" s="32">
        <v>219.38188888888891</v>
      </c>
      <c r="G49" s="32">
        <v>0</v>
      </c>
      <c r="H49" s="37">
        <v>0</v>
      </c>
      <c r="I49" s="32">
        <v>198.07666666666665</v>
      </c>
      <c r="J49" s="32">
        <v>0</v>
      </c>
      <c r="K49" s="37">
        <v>0</v>
      </c>
      <c r="L49" s="32">
        <v>19.338333333333338</v>
      </c>
      <c r="M49" s="32">
        <v>0</v>
      </c>
      <c r="N49" s="37">
        <v>0</v>
      </c>
      <c r="O49" s="32">
        <v>14.036333333333339</v>
      </c>
      <c r="P49" s="32">
        <v>0</v>
      </c>
      <c r="Q49" s="37">
        <v>0</v>
      </c>
      <c r="R49" s="32">
        <v>0</v>
      </c>
      <c r="S49" s="32">
        <v>0</v>
      </c>
      <c r="T49" s="37" t="s">
        <v>741</v>
      </c>
      <c r="U49" s="32">
        <v>5.3019999999999996</v>
      </c>
      <c r="V49" s="32">
        <v>0</v>
      </c>
      <c r="W49" s="37">
        <v>0</v>
      </c>
      <c r="X49" s="32">
        <v>51.866444444444447</v>
      </c>
      <c r="Y49" s="32">
        <v>0</v>
      </c>
      <c r="Z49" s="37">
        <v>0</v>
      </c>
      <c r="AA49" s="32">
        <v>16.003222222222231</v>
      </c>
      <c r="AB49" s="32">
        <v>0</v>
      </c>
      <c r="AC49" s="37">
        <v>0</v>
      </c>
      <c r="AD49" s="32">
        <v>122.90277777777776</v>
      </c>
      <c r="AE49" s="32">
        <v>0</v>
      </c>
      <c r="AF49" s="37">
        <v>0</v>
      </c>
      <c r="AG49" s="32">
        <v>5.6583333333333341</v>
      </c>
      <c r="AH49" s="32">
        <v>0</v>
      </c>
      <c r="AI49" s="37">
        <v>0</v>
      </c>
      <c r="AJ49" s="32">
        <v>3.6127777777777781</v>
      </c>
      <c r="AK49" s="32">
        <v>0</v>
      </c>
      <c r="AL49" s="37">
        <v>0</v>
      </c>
      <c r="AM49" t="s">
        <v>86</v>
      </c>
      <c r="AN49" s="34">
        <v>6</v>
      </c>
      <c r="AX49"/>
      <c r="AY49"/>
    </row>
    <row r="50" spans="1:51" x14ac:dyDescent="0.25">
      <c r="A50" t="s">
        <v>607</v>
      </c>
      <c r="B50" t="s">
        <v>225</v>
      </c>
      <c r="C50" t="s">
        <v>437</v>
      </c>
      <c r="D50" t="s">
        <v>557</v>
      </c>
      <c r="E50" s="32">
        <v>36.633333333333333</v>
      </c>
      <c r="F50" s="32">
        <v>169.66466666666662</v>
      </c>
      <c r="G50" s="32">
        <v>0</v>
      </c>
      <c r="H50" s="37">
        <v>0</v>
      </c>
      <c r="I50" s="32">
        <v>149.98966666666664</v>
      </c>
      <c r="J50" s="32">
        <v>0</v>
      </c>
      <c r="K50" s="37">
        <v>0</v>
      </c>
      <c r="L50" s="32">
        <v>17.657222222222224</v>
      </c>
      <c r="M50" s="32">
        <v>0</v>
      </c>
      <c r="N50" s="37">
        <v>0</v>
      </c>
      <c r="O50" s="32">
        <v>8.0488888888888894</v>
      </c>
      <c r="P50" s="32">
        <v>0</v>
      </c>
      <c r="Q50" s="37">
        <v>0</v>
      </c>
      <c r="R50" s="32">
        <v>4.2750000000000004</v>
      </c>
      <c r="S50" s="32">
        <v>0</v>
      </c>
      <c r="T50" s="37">
        <v>0</v>
      </c>
      <c r="U50" s="32">
        <v>5.333333333333333</v>
      </c>
      <c r="V50" s="32">
        <v>0</v>
      </c>
      <c r="W50" s="37">
        <v>0</v>
      </c>
      <c r="X50" s="32">
        <v>34.086666666666666</v>
      </c>
      <c r="Y50" s="32">
        <v>0</v>
      </c>
      <c r="Z50" s="37">
        <v>0</v>
      </c>
      <c r="AA50" s="32">
        <v>10.066666666666666</v>
      </c>
      <c r="AB50" s="32">
        <v>0</v>
      </c>
      <c r="AC50" s="37">
        <v>0</v>
      </c>
      <c r="AD50" s="32">
        <v>107.85411111111108</v>
      </c>
      <c r="AE50" s="32">
        <v>0</v>
      </c>
      <c r="AF50" s="37">
        <v>0</v>
      </c>
      <c r="AG50" s="32">
        <v>0</v>
      </c>
      <c r="AH50" s="32">
        <v>0</v>
      </c>
      <c r="AI50" s="37" t="s">
        <v>741</v>
      </c>
      <c r="AJ50" s="32">
        <v>0</v>
      </c>
      <c r="AK50" s="32">
        <v>0</v>
      </c>
      <c r="AL50" s="37" t="s">
        <v>741</v>
      </c>
      <c r="AM50" t="s">
        <v>17</v>
      </c>
      <c r="AN50" s="34">
        <v>6</v>
      </c>
      <c r="AX50"/>
      <c r="AY50"/>
    </row>
    <row r="51" spans="1:51" x14ac:dyDescent="0.25">
      <c r="A51" t="s">
        <v>607</v>
      </c>
      <c r="B51" t="s">
        <v>290</v>
      </c>
      <c r="C51" t="s">
        <v>481</v>
      </c>
      <c r="D51" t="s">
        <v>591</v>
      </c>
      <c r="E51" s="32">
        <v>88.422222222222217</v>
      </c>
      <c r="F51" s="32">
        <v>327.90555555555551</v>
      </c>
      <c r="G51" s="32">
        <v>0</v>
      </c>
      <c r="H51" s="37">
        <v>0</v>
      </c>
      <c r="I51" s="32">
        <v>302.49166666666662</v>
      </c>
      <c r="J51" s="32">
        <v>0</v>
      </c>
      <c r="K51" s="37">
        <v>0</v>
      </c>
      <c r="L51" s="32">
        <v>23.713888888888889</v>
      </c>
      <c r="M51" s="32">
        <v>0</v>
      </c>
      <c r="N51" s="37">
        <v>0</v>
      </c>
      <c r="O51" s="32">
        <v>11.169444444444444</v>
      </c>
      <c r="P51" s="32">
        <v>0</v>
      </c>
      <c r="Q51" s="37">
        <v>0</v>
      </c>
      <c r="R51" s="32">
        <v>6.9444444444444446</v>
      </c>
      <c r="S51" s="32">
        <v>0</v>
      </c>
      <c r="T51" s="37">
        <v>0</v>
      </c>
      <c r="U51" s="32">
        <v>5.6</v>
      </c>
      <c r="V51" s="32">
        <v>0</v>
      </c>
      <c r="W51" s="37">
        <v>0</v>
      </c>
      <c r="X51" s="32">
        <v>72.905555555555551</v>
      </c>
      <c r="Y51" s="32">
        <v>0</v>
      </c>
      <c r="Z51" s="37">
        <v>0</v>
      </c>
      <c r="AA51" s="32">
        <v>12.869444444444444</v>
      </c>
      <c r="AB51" s="32">
        <v>0</v>
      </c>
      <c r="AC51" s="37">
        <v>0</v>
      </c>
      <c r="AD51" s="32">
        <v>201.6861111111111</v>
      </c>
      <c r="AE51" s="32">
        <v>0</v>
      </c>
      <c r="AF51" s="37">
        <v>0</v>
      </c>
      <c r="AG51" s="32">
        <v>16.730555555555554</v>
      </c>
      <c r="AH51" s="32">
        <v>0</v>
      </c>
      <c r="AI51" s="37">
        <v>0</v>
      </c>
      <c r="AJ51" s="32">
        <v>0</v>
      </c>
      <c r="AK51" s="32">
        <v>0</v>
      </c>
      <c r="AL51" s="37" t="s">
        <v>741</v>
      </c>
      <c r="AM51" t="s">
        <v>82</v>
      </c>
      <c r="AN51" s="34">
        <v>6</v>
      </c>
      <c r="AX51"/>
      <c r="AY51"/>
    </row>
    <row r="52" spans="1:51" x14ac:dyDescent="0.25">
      <c r="A52" t="s">
        <v>607</v>
      </c>
      <c r="B52" t="s">
        <v>228</v>
      </c>
      <c r="C52" t="s">
        <v>441</v>
      </c>
      <c r="D52" t="s">
        <v>560</v>
      </c>
      <c r="E52" s="32">
        <v>44.555555555555557</v>
      </c>
      <c r="F52" s="32">
        <v>149.48111111111115</v>
      </c>
      <c r="G52" s="32">
        <v>0</v>
      </c>
      <c r="H52" s="37">
        <v>0</v>
      </c>
      <c r="I52" s="32">
        <v>131.99833333333336</v>
      </c>
      <c r="J52" s="32">
        <v>0</v>
      </c>
      <c r="K52" s="37">
        <v>0</v>
      </c>
      <c r="L52" s="32">
        <v>27.858333333333327</v>
      </c>
      <c r="M52" s="32">
        <v>0</v>
      </c>
      <c r="N52" s="37">
        <v>0</v>
      </c>
      <c r="O52" s="32">
        <v>10.375555555555552</v>
      </c>
      <c r="P52" s="32">
        <v>0</v>
      </c>
      <c r="Q52" s="37">
        <v>0</v>
      </c>
      <c r="R52" s="32">
        <v>5.6888888888888891</v>
      </c>
      <c r="S52" s="32">
        <v>0</v>
      </c>
      <c r="T52" s="37">
        <v>0</v>
      </c>
      <c r="U52" s="32">
        <v>11.793888888888889</v>
      </c>
      <c r="V52" s="32">
        <v>0</v>
      </c>
      <c r="W52" s="37">
        <v>0</v>
      </c>
      <c r="X52" s="32">
        <v>33.857222222222227</v>
      </c>
      <c r="Y52" s="32">
        <v>0</v>
      </c>
      <c r="Z52" s="37">
        <v>0</v>
      </c>
      <c r="AA52" s="32">
        <v>0</v>
      </c>
      <c r="AB52" s="32">
        <v>0</v>
      </c>
      <c r="AC52" s="37" t="s">
        <v>741</v>
      </c>
      <c r="AD52" s="32">
        <v>87.765555555555579</v>
      </c>
      <c r="AE52" s="32">
        <v>0</v>
      </c>
      <c r="AF52" s="37">
        <v>0</v>
      </c>
      <c r="AG52" s="32">
        <v>0</v>
      </c>
      <c r="AH52" s="32">
        <v>0</v>
      </c>
      <c r="AI52" s="37" t="s">
        <v>741</v>
      </c>
      <c r="AJ52" s="32">
        <v>0</v>
      </c>
      <c r="AK52" s="32">
        <v>0</v>
      </c>
      <c r="AL52" s="37" t="s">
        <v>741</v>
      </c>
      <c r="AM52" t="s">
        <v>20</v>
      </c>
      <c r="AN52" s="34">
        <v>6</v>
      </c>
      <c r="AX52"/>
      <c r="AY52"/>
    </row>
    <row r="53" spans="1:51" x14ac:dyDescent="0.25">
      <c r="A53" t="s">
        <v>607</v>
      </c>
      <c r="B53" t="s">
        <v>264</v>
      </c>
      <c r="C53" t="s">
        <v>466</v>
      </c>
      <c r="D53" t="s">
        <v>583</v>
      </c>
      <c r="E53" s="32">
        <v>55.355555555555554</v>
      </c>
      <c r="F53" s="32">
        <v>194.68966666666665</v>
      </c>
      <c r="G53" s="32">
        <v>0.27777777777777779</v>
      </c>
      <c r="H53" s="37">
        <v>1.4267720651726652E-3</v>
      </c>
      <c r="I53" s="32">
        <v>180.30822222222218</v>
      </c>
      <c r="J53" s="32">
        <v>0</v>
      </c>
      <c r="K53" s="37">
        <v>0</v>
      </c>
      <c r="L53" s="32">
        <v>42.660888888888884</v>
      </c>
      <c r="M53" s="32">
        <v>0.27777777777777779</v>
      </c>
      <c r="N53" s="37">
        <v>6.5112984049923439E-3</v>
      </c>
      <c r="O53" s="32">
        <v>28.279444444444444</v>
      </c>
      <c r="P53" s="32">
        <v>0</v>
      </c>
      <c r="Q53" s="37">
        <v>0</v>
      </c>
      <c r="R53" s="32">
        <v>9.9786666666666655</v>
      </c>
      <c r="S53" s="32">
        <v>0.27777777777777779</v>
      </c>
      <c r="T53" s="37">
        <v>2.7837163727062183E-2</v>
      </c>
      <c r="U53" s="32">
        <v>4.4027777777777777</v>
      </c>
      <c r="V53" s="32">
        <v>0</v>
      </c>
      <c r="W53" s="37">
        <v>0</v>
      </c>
      <c r="X53" s="32">
        <v>17.667444444444445</v>
      </c>
      <c r="Y53" s="32">
        <v>0</v>
      </c>
      <c r="Z53" s="37">
        <v>0</v>
      </c>
      <c r="AA53" s="32">
        <v>0</v>
      </c>
      <c r="AB53" s="32">
        <v>0</v>
      </c>
      <c r="AC53" s="37" t="s">
        <v>741</v>
      </c>
      <c r="AD53" s="32">
        <v>134.36133333333331</v>
      </c>
      <c r="AE53" s="32">
        <v>0</v>
      </c>
      <c r="AF53" s="37">
        <v>0</v>
      </c>
      <c r="AG53" s="32">
        <v>0</v>
      </c>
      <c r="AH53" s="32">
        <v>0</v>
      </c>
      <c r="AI53" s="37" t="s">
        <v>741</v>
      </c>
      <c r="AJ53" s="32">
        <v>0</v>
      </c>
      <c r="AK53" s="32">
        <v>0</v>
      </c>
      <c r="AL53" s="37" t="s">
        <v>741</v>
      </c>
      <c r="AM53" t="s">
        <v>56</v>
      </c>
      <c r="AN53" s="34">
        <v>6</v>
      </c>
      <c r="AX53"/>
      <c r="AY53"/>
    </row>
    <row r="54" spans="1:51" x14ac:dyDescent="0.25">
      <c r="A54" t="s">
        <v>607</v>
      </c>
      <c r="B54" t="s">
        <v>328</v>
      </c>
      <c r="C54" t="s">
        <v>443</v>
      </c>
      <c r="D54" t="s">
        <v>563</v>
      </c>
      <c r="E54" s="32">
        <v>28.344444444444445</v>
      </c>
      <c r="F54" s="32">
        <v>107.39444444444445</v>
      </c>
      <c r="G54" s="32">
        <v>0</v>
      </c>
      <c r="H54" s="37">
        <v>0</v>
      </c>
      <c r="I54" s="32">
        <v>99.586111111111109</v>
      </c>
      <c r="J54" s="32">
        <v>0</v>
      </c>
      <c r="K54" s="37">
        <v>0</v>
      </c>
      <c r="L54" s="32">
        <v>11.791666666666666</v>
      </c>
      <c r="M54" s="32">
        <v>0</v>
      </c>
      <c r="N54" s="37">
        <v>0</v>
      </c>
      <c r="O54" s="32">
        <v>6.2944444444444443</v>
      </c>
      <c r="P54" s="32">
        <v>0</v>
      </c>
      <c r="Q54" s="37">
        <v>0</v>
      </c>
      <c r="R54" s="32">
        <v>0</v>
      </c>
      <c r="S54" s="32">
        <v>0</v>
      </c>
      <c r="T54" s="37" t="s">
        <v>741</v>
      </c>
      <c r="U54" s="32">
        <v>5.4972222222222218</v>
      </c>
      <c r="V54" s="32">
        <v>0</v>
      </c>
      <c r="W54" s="37">
        <v>0</v>
      </c>
      <c r="X54" s="32">
        <v>37.774999999999999</v>
      </c>
      <c r="Y54" s="32">
        <v>0</v>
      </c>
      <c r="Z54" s="37">
        <v>0</v>
      </c>
      <c r="AA54" s="32">
        <v>2.3111111111111109</v>
      </c>
      <c r="AB54" s="32">
        <v>0</v>
      </c>
      <c r="AC54" s="37">
        <v>0</v>
      </c>
      <c r="AD54" s="32">
        <v>55.516666666666666</v>
      </c>
      <c r="AE54" s="32">
        <v>0</v>
      </c>
      <c r="AF54" s="37">
        <v>0</v>
      </c>
      <c r="AG54" s="32">
        <v>0</v>
      </c>
      <c r="AH54" s="32">
        <v>0</v>
      </c>
      <c r="AI54" s="37" t="s">
        <v>741</v>
      </c>
      <c r="AJ54" s="32">
        <v>0</v>
      </c>
      <c r="AK54" s="32">
        <v>0</v>
      </c>
      <c r="AL54" s="37" t="s">
        <v>741</v>
      </c>
      <c r="AM54" t="s">
        <v>120</v>
      </c>
      <c r="AN54" s="34">
        <v>6</v>
      </c>
      <c r="AX54"/>
      <c r="AY54"/>
    </row>
    <row r="55" spans="1:51" x14ac:dyDescent="0.25">
      <c r="A55" t="s">
        <v>607</v>
      </c>
      <c r="B55" t="s">
        <v>316</v>
      </c>
      <c r="C55" t="s">
        <v>494</v>
      </c>
      <c r="D55" t="s">
        <v>564</v>
      </c>
      <c r="E55" s="32">
        <v>55.977777777777774</v>
      </c>
      <c r="F55" s="32">
        <v>189.5327777777778</v>
      </c>
      <c r="G55" s="32">
        <v>0.62233333333333318</v>
      </c>
      <c r="H55" s="37">
        <v>3.2835129660949867E-3</v>
      </c>
      <c r="I55" s="32">
        <v>171.4268888888889</v>
      </c>
      <c r="J55" s="32">
        <v>0</v>
      </c>
      <c r="K55" s="37">
        <v>0</v>
      </c>
      <c r="L55" s="32">
        <v>20.523777777777777</v>
      </c>
      <c r="M55" s="32">
        <v>0.62233333333333318</v>
      </c>
      <c r="N55" s="37">
        <v>3.0322552703097756E-2</v>
      </c>
      <c r="O55" s="32">
        <v>2.4178888888888888</v>
      </c>
      <c r="P55" s="32">
        <v>0</v>
      </c>
      <c r="Q55" s="37">
        <v>0</v>
      </c>
      <c r="R55" s="32">
        <v>12.572555555555555</v>
      </c>
      <c r="S55" s="32">
        <v>0.62233333333333318</v>
      </c>
      <c r="T55" s="37">
        <v>4.9499350437018898E-2</v>
      </c>
      <c r="U55" s="32">
        <v>5.5333333333333332</v>
      </c>
      <c r="V55" s="32">
        <v>0</v>
      </c>
      <c r="W55" s="37">
        <v>0</v>
      </c>
      <c r="X55" s="32">
        <v>46.761999999999979</v>
      </c>
      <c r="Y55" s="32">
        <v>0</v>
      </c>
      <c r="Z55" s="37">
        <v>0</v>
      </c>
      <c r="AA55" s="32">
        <v>0</v>
      </c>
      <c r="AB55" s="32">
        <v>0</v>
      </c>
      <c r="AC55" s="37" t="s">
        <v>741</v>
      </c>
      <c r="AD55" s="32">
        <v>106.74300000000005</v>
      </c>
      <c r="AE55" s="32">
        <v>0</v>
      </c>
      <c r="AF55" s="37">
        <v>0</v>
      </c>
      <c r="AG55" s="32">
        <v>15.504000000000001</v>
      </c>
      <c r="AH55" s="32">
        <v>0</v>
      </c>
      <c r="AI55" s="37">
        <v>0</v>
      </c>
      <c r="AJ55" s="32">
        <v>0</v>
      </c>
      <c r="AK55" s="32">
        <v>0</v>
      </c>
      <c r="AL55" s="37" t="s">
        <v>741</v>
      </c>
      <c r="AM55" t="s">
        <v>108</v>
      </c>
      <c r="AN55" s="34">
        <v>6</v>
      </c>
      <c r="AX55"/>
      <c r="AY55"/>
    </row>
    <row r="56" spans="1:51" x14ac:dyDescent="0.25">
      <c r="A56" t="s">
        <v>607</v>
      </c>
      <c r="B56" t="s">
        <v>319</v>
      </c>
      <c r="C56" t="s">
        <v>436</v>
      </c>
      <c r="D56" t="s">
        <v>555</v>
      </c>
      <c r="E56" s="32">
        <v>73.155555555555551</v>
      </c>
      <c r="F56" s="32">
        <v>255.59744444444439</v>
      </c>
      <c r="G56" s="32">
        <v>0.22344444444444445</v>
      </c>
      <c r="H56" s="37">
        <v>8.7420453256140205E-4</v>
      </c>
      <c r="I56" s="32">
        <v>228.18522222222219</v>
      </c>
      <c r="J56" s="32">
        <v>0</v>
      </c>
      <c r="K56" s="37">
        <v>0</v>
      </c>
      <c r="L56" s="32">
        <v>19.074777777777776</v>
      </c>
      <c r="M56" s="32">
        <v>0.22344444444444445</v>
      </c>
      <c r="N56" s="37">
        <v>1.1714130934975217E-2</v>
      </c>
      <c r="O56" s="32">
        <v>0</v>
      </c>
      <c r="P56" s="32">
        <v>0</v>
      </c>
      <c r="Q56" s="37" t="s">
        <v>741</v>
      </c>
      <c r="R56" s="32">
        <v>13.652555555555555</v>
      </c>
      <c r="S56" s="32">
        <v>0.22344444444444445</v>
      </c>
      <c r="T56" s="37">
        <v>1.6366492231816594E-2</v>
      </c>
      <c r="U56" s="32">
        <v>5.4222222222222225</v>
      </c>
      <c r="V56" s="32">
        <v>0</v>
      </c>
      <c r="W56" s="37">
        <v>0</v>
      </c>
      <c r="X56" s="32">
        <v>60.334888888888884</v>
      </c>
      <c r="Y56" s="32">
        <v>0</v>
      </c>
      <c r="Z56" s="37">
        <v>0</v>
      </c>
      <c r="AA56" s="32">
        <v>8.3374444444444435</v>
      </c>
      <c r="AB56" s="32">
        <v>0</v>
      </c>
      <c r="AC56" s="37">
        <v>0</v>
      </c>
      <c r="AD56" s="32">
        <v>155.89111111111109</v>
      </c>
      <c r="AE56" s="32">
        <v>0</v>
      </c>
      <c r="AF56" s="37">
        <v>0</v>
      </c>
      <c r="AG56" s="32">
        <v>7.0041111111111114</v>
      </c>
      <c r="AH56" s="32">
        <v>0</v>
      </c>
      <c r="AI56" s="37">
        <v>0</v>
      </c>
      <c r="AJ56" s="32">
        <v>4.9551111111111119</v>
      </c>
      <c r="AK56" s="32">
        <v>0</v>
      </c>
      <c r="AL56" s="37">
        <v>0</v>
      </c>
      <c r="AM56" t="s">
        <v>111</v>
      </c>
      <c r="AN56" s="34">
        <v>6</v>
      </c>
      <c r="AX56"/>
      <c r="AY56"/>
    </row>
    <row r="57" spans="1:51" x14ac:dyDescent="0.25">
      <c r="A57" t="s">
        <v>607</v>
      </c>
      <c r="B57" t="s">
        <v>410</v>
      </c>
      <c r="C57" t="s">
        <v>474</v>
      </c>
      <c r="D57" t="s">
        <v>588</v>
      </c>
      <c r="E57" s="32">
        <v>46.31111111111111</v>
      </c>
      <c r="F57" s="32">
        <v>170.27233333333334</v>
      </c>
      <c r="G57" s="32">
        <v>0</v>
      </c>
      <c r="H57" s="37">
        <v>0</v>
      </c>
      <c r="I57" s="32">
        <v>149.39011111111111</v>
      </c>
      <c r="J57" s="32">
        <v>0</v>
      </c>
      <c r="K57" s="37">
        <v>0</v>
      </c>
      <c r="L57" s="32">
        <v>17.916666666666668</v>
      </c>
      <c r="M57" s="32">
        <v>0</v>
      </c>
      <c r="N57" s="37">
        <v>0</v>
      </c>
      <c r="O57" s="32">
        <v>8.682888888888888</v>
      </c>
      <c r="P57" s="32">
        <v>0</v>
      </c>
      <c r="Q57" s="37">
        <v>0</v>
      </c>
      <c r="R57" s="32">
        <v>3.4560000000000008</v>
      </c>
      <c r="S57" s="32">
        <v>0</v>
      </c>
      <c r="T57" s="37">
        <v>0</v>
      </c>
      <c r="U57" s="32">
        <v>5.7777777777777777</v>
      </c>
      <c r="V57" s="32">
        <v>0</v>
      </c>
      <c r="W57" s="37">
        <v>0</v>
      </c>
      <c r="X57" s="32">
        <v>42.272000000000006</v>
      </c>
      <c r="Y57" s="32">
        <v>0</v>
      </c>
      <c r="Z57" s="37">
        <v>0</v>
      </c>
      <c r="AA57" s="32">
        <v>11.648444444444445</v>
      </c>
      <c r="AB57" s="32">
        <v>0</v>
      </c>
      <c r="AC57" s="37">
        <v>0</v>
      </c>
      <c r="AD57" s="32">
        <v>98.435222222222208</v>
      </c>
      <c r="AE57" s="32">
        <v>0</v>
      </c>
      <c r="AF57" s="37">
        <v>0</v>
      </c>
      <c r="AG57" s="32">
        <v>0</v>
      </c>
      <c r="AH57" s="32">
        <v>0</v>
      </c>
      <c r="AI57" s="37" t="s">
        <v>741</v>
      </c>
      <c r="AJ57" s="32">
        <v>0</v>
      </c>
      <c r="AK57" s="32">
        <v>0</v>
      </c>
      <c r="AL57" s="37" t="s">
        <v>741</v>
      </c>
      <c r="AM57" t="s">
        <v>202</v>
      </c>
      <c r="AN57" s="34">
        <v>6</v>
      </c>
      <c r="AX57"/>
      <c r="AY57"/>
    </row>
    <row r="58" spans="1:51" x14ac:dyDescent="0.25">
      <c r="A58" t="s">
        <v>607</v>
      </c>
      <c r="B58" t="s">
        <v>375</v>
      </c>
      <c r="C58" t="s">
        <v>499</v>
      </c>
      <c r="D58" t="s">
        <v>539</v>
      </c>
      <c r="E58" s="32">
        <v>78.36666666666666</v>
      </c>
      <c r="F58" s="32">
        <v>290.46544444444447</v>
      </c>
      <c r="G58" s="32">
        <v>0.77211111111111108</v>
      </c>
      <c r="H58" s="37">
        <v>2.6581857700418749E-3</v>
      </c>
      <c r="I58" s="32">
        <v>255.13844444444445</v>
      </c>
      <c r="J58" s="32">
        <v>0</v>
      </c>
      <c r="K58" s="37">
        <v>0</v>
      </c>
      <c r="L58" s="32">
        <v>25.541333333333327</v>
      </c>
      <c r="M58" s="32">
        <v>0.77211111111111108</v>
      </c>
      <c r="N58" s="37">
        <v>3.0229867056448811E-2</v>
      </c>
      <c r="O58" s="32">
        <v>6.1967777777777755</v>
      </c>
      <c r="P58" s="32">
        <v>0</v>
      </c>
      <c r="Q58" s="37">
        <v>0</v>
      </c>
      <c r="R58" s="32">
        <v>14.100111111111108</v>
      </c>
      <c r="S58" s="32">
        <v>0.77211111111111108</v>
      </c>
      <c r="T58" s="37">
        <v>5.475922175554173E-2</v>
      </c>
      <c r="U58" s="32">
        <v>5.2444444444444445</v>
      </c>
      <c r="V58" s="32">
        <v>0</v>
      </c>
      <c r="W58" s="37">
        <v>0</v>
      </c>
      <c r="X58" s="32">
        <v>65.618777777777794</v>
      </c>
      <c r="Y58" s="32">
        <v>0</v>
      </c>
      <c r="Z58" s="37">
        <v>0</v>
      </c>
      <c r="AA58" s="32">
        <v>15.98244444444444</v>
      </c>
      <c r="AB58" s="32">
        <v>0</v>
      </c>
      <c r="AC58" s="37">
        <v>0</v>
      </c>
      <c r="AD58" s="32">
        <v>160.55433333333332</v>
      </c>
      <c r="AE58" s="32">
        <v>0</v>
      </c>
      <c r="AF58" s="37">
        <v>0</v>
      </c>
      <c r="AG58" s="32">
        <v>22.768555555555558</v>
      </c>
      <c r="AH58" s="32">
        <v>0</v>
      </c>
      <c r="AI58" s="37">
        <v>0</v>
      </c>
      <c r="AJ58" s="32">
        <v>0</v>
      </c>
      <c r="AK58" s="32">
        <v>0</v>
      </c>
      <c r="AL58" s="37" t="s">
        <v>741</v>
      </c>
      <c r="AM58" t="s">
        <v>167</v>
      </c>
      <c r="AN58" s="34">
        <v>6</v>
      </c>
      <c r="AX58"/>
      <c r="AY58"/>
    </row>
    <row r="59" spans="1:51" x14ac:dyDescent="0.25">
      <c r="A59" t="s">
        <v>607</v>
      </c>
      <c r="B59" t="s">
        <v>351</v>
      </c>
      <c r="C59" t="s">
        <v>475</v>
      </c>
      <c r="D59" t="s">
        <v>589</v>
      </c>
      <c r="E59" s="32">
        <v>82.477777777777774</v>
      </c>
      <c r="F59" s="32">
        <v>299.9186666666667</v>
      </c>
      <c r="G59" s="32">
        <v>68.023777777777809</v>
      </c>
      <c r="H59" s="37">
        <v>0.22680741593646878</v>
      </c>
      <c r="I59" s="32">
        <v>273.44533333333339</v>
      </c>
      <c r="J59" s="32">
        <v>68.023777777777809</v>
      </c>
      <c r="K59" s="37">
        <v>0.24876554647526547</v>
      </c>
      <c r="L59" s="32">
        <v>11.823222222222222</v>
      </c>
      <c r="M59" s="32">
        <v>0</v>
      </c>
      <c r="N59" s="37">
        <v>0</v>
      </c>
      <c r="O59" s="32">
        <v>2.5524444444444443</v>
      </c>
      <c r="P59" s="32">
        <v>0</v>
      </c>
      <c r="Q59" s="37">
        <v>0</v>
      </c>
      <c r="R59" s="32">
        <v>1.4464444444444444</v>
      </c>
      <c r="S59" s="32">
        <v>0</v>
      </c>
      <c r="T59" s="37">
        <v>0</v>
      </c>
      <c r="U59" s="32">
        <v>7.8243333333333336</v>
      </c>
      <c r="V59" s="32">
        <v>0</v>
      </c>
      <c r="W59" s="37">
        <v>0</v>
      </c>
      <c r="X59" s="32">
        <v>85.892888888888891</v>
      </c>
      <c r="Y59" s="32">
        <v>5.4167777777777779</v>
      </c>
      <c r="Z59" s="37">
        <v>6.3064333355755745E-2</v>
      </c>
      <c r="AA59" s="32">
        <v>17.202555555555552</v>
      </c>
      <c r="AB59" s="32">
        <v>0</v>
      </c>
      <c r="AC59" s="37">
        <v>0</v>
      </c>
      <c r="AD59" s="32">
        <v>184.07677777777778</v>
      </c>
      <c r="AE59" s="32">
        <v>62.607000000000035</v>
      </c>
      <c r="AF59" s="37">
        <v>0.34011351543528656</v>
      </c>
      <c r="AG59" s="32">
        <v>0.92322222222222228</v>
      </c>
      <c r="AH59" s="32">
        <v>0</v>
      </c>
      <c r="AI59" s="37">
        <v>0</v>
      </c>
      <c r="AJ59" s="32">
        <v>0</v>
      </c>
      <c r="AK59" s="32">
        <v>0</v>
      </c>
      <c r="AL59" s="37" t="s">
        <v>741</v>
      </c>
      <c r="AM59" t="s">
        <v>143</v>
      </c>
      <c r="AN59" s="34">
        <v>6</v>
      </c>
      <c r="AX59"/>
      <c r="AY59"/>
    </row>
    <row r="60" spans="1:51" x14ac:dyDescent="0.25">
      <c r="A60" t="s">
        <v>607</v>
      </c>
      <c r="B60" t="s">
        <v>348</v>
      </c>
      <c r="C60" t="s">
        <v>472</v>
      </c>
      <c r="D60" t="s">
        <v>573</v>
      </c>
      <c r="E60" s="32">
        <v>83.033333333333331</v>
      </c>
      <c r="F60" s="32">
        <v>363.30900000000008</v>
      </c>
      <c r="G60" s="32">
        <v>81.420111111111112</v>
      </c>
      <c r="H60" s="37">
        <v>0.22410705793446101</v>
      </c>
      <c r="I60" s="32">
        <v>342.322888888889</v>
      </c>
      <c r="J60" s="32">
        <v>81.420111111111112</v>
      </c>
      <c r="K60" s="37">
        <v>0.23784594531608552</v>
      </c>
      <c r="L60" s="32">
        <v>25.197999999999997</v>
      </c>
      <c r="M60" s="32">
        <v>0</v>
      </c>
      <c r="N60" s="37">
        <v>0</v>
      </c>
      <c r="O60" s="32">
        <v>17.070444444444441</v>
      </c>
      <c r="P60" s="32">
        <v>0</v>
      </c>
      <c r="Q60" s="37">
        <v>0</v>
      </c>
      <c r="R60" s="32">
        <v>0.73855555555555552</v>
      </c>
      <c r="S60" s="32">
        <v>0</v>
      </c>
      <c r="T60" s="37">
        <v>0</v>
      </c>
      <c r="U60" s="32">
        <v>7.3889999999999985</v>
      </c>
      <c r="V60" s="32">
        <v>0</v>
      </c>
      <c r="W60" s="37">
        <v>0</v>
      </c>
      <c r="X60" s="32">
        <v>88.110111111111166</v>
      </c>
      <c r="Y60" s="32">
        <v>16.821222222222222</v>
      </c>
      <c r="Z60" s="37">
        <v>0.19091137226021468</v>
      </c>
      <c r="AA60" s="32">
        <v>12.858555555555556</v>
      </c>
      <c r="AB60" s="32">
        <v>0</v>
      </c>
      <c r="AC60" s="37">
        <v>0</v>
      </c>
      <c r="AD60" s="32">
        <v>226.0157777777778</v>
      </c>
      <c r="AE60" s="32">
        <v>64.598888888888894</v>
      </c>
      <c r="AF60" s="37">
        <v>0.2858158378323637</v>
      </c>
      <c r="AG60" s="32">
        <v>11.126555555555559</v>
      </c>
      <c r="AH60" s="32">
        <v>0</v>
      </c>
      <c r="AI60" s="37">
        <v>0</v>
      </c>
      <c r="AJ60" s="32">
        <v>0</v>
      </c>
      <c r="AK60" s="32">
        <v>0</v>
      </c>
      <c r="AL60" s="37" t="s">
        <v>741</v>
      </c>
      <c r="AM60" t="s">
        <v>140</v>
      </c>
      <c r="AN60" s="34">
        <v>6</v>
      </c>
      <c r="AX60"/>
      <c r="AY60"/>
    </row>
    <row r="61" spans="1:51" x14ac:dyDescent="0.25">
      <c r="A61" t="s">
        <v>607</v>
      </c>
      <c r="B61" t="s">
        <v>401</v>
      </c>
      <c r="C61" t="s">
        <v>486</v>
      </c>
      <c r="D61" t="s">
        <v>571</v>
      </c>
      <c r="E61" s="32">
        <v>80.12222222222222</v>
      </c>
      <c r="F61" s="32">
        <v>292.54777777777781</v>
      </c>
      <c r="G61" s="32">
        <v>3.797111111111112</v>
      </c>
      <c r="H61" s="37">
        <v>1.2979456347111394E-2</v>
      </c>
      <c r="I61" s="32">
        <v>254.72666666666669</v>
      </c>
      <c r="J61" s="32">
        <v>0</v>
      </c>
      <c r="K61" s="37">
        <v>0</v>
      </c>
      <c r="L61" s="32">
        <v>23.739444444444441</v>
      </c>
      <c r="M61" s="32">
        <v>3.797111111111112</v>
      </c>
      <c r="N61" s="37">
        <v>0.15994945121808529</v>
      </c>
      <c r="O61" s="32">
        <v>1.9304444444444446</v>
      </c>
      <c r="P61" s="32">
        <v>0</v>
      </c>
      <c r="Q61" s="37">
        <v>0</v>
      </c>
      <c r="R61" s="32">
        <v>16.120111111111108</v>
      </c>
      <c r="S61" s="32">
        <v>3.797111111111112</v>
      </c>
      <c r="T61" s="37">
        <v>0.23555117486093985</v>
      </c>
      <c r="U61" s="32">
        <v>5.6888888888888891</v>
      </c>
      <c r="V61" s="32">
        <v>0</v>
      </c>
      <c r="W61" s="37">
        <v>0</v>
      </c>
      <c r="X61" s="32">
        <v>82.201666666666696</v>
      </c>
      <c r="Y61" s="32">
        <v>0</v>
      </c>
      <c r="Z61" s="37">
        <v>0</v>
      </c>
      <c r="AA61" s="32">
        <v>16.012111111111107</v>
      </c>
      <c r="AB61" s="32">
        <v>0</v>
      </c>
      <c r="AC61" s="37">
        <v>0</v>
      </c>
      <c r="AD61" s="32">
        <v>168.61355555555554</v>
      </c>
      <c r="AE61" s="32">
        <v>0</v>
      </c>
      <c r="AF61" s="37">
        <v>0</v>
      </c>
      <c r="AG61" s="32">
        <v>1.9809999999999999</v>
      </c>
      <c r="AH61" s="32">
        <v>0</v>
      </c>
      <c r="AI61" s="37">
        <v>0</v>
      </c>
      <c r="AJ61" s="32">
        <v>0</v>
      </c>
      <c r="AK61" s="32">
        <v>0</v>
      </c>
      <c r="AL61" s="37" t="s">
        <v>741</v>
      </c>
      <c r="AM61" t="s">
        <v>193</v>
      </c>
      <c r="AN61" s="34">
        <v>6</v>
      </c>
      <c r="AX61"/>
      <c r="AY61"/>
    </row>
    <row r="62" spans="1:51" x14ac:dyDescent="0.25">
      <c r="A62" t="s">
        <v>607</v>
      </c>
      <c r="B62" t="s">
        <v>321</v>
      </c>
      <c r="C62" t="s">
        <v>493</v>
      </c>
      <c r="D62" t="s">
        <v>597</v>
      </c>
      <c r="E62" s="32">
        <v>81.644444444444446</v>
      </c>
      <c r="F62" s="32">
        <v>335.63322222222223</v>
      </c>
      <c r="G62" s="32">
        <v>0</v>
      </c>
      <c r="H62" s="37">
        <v>0</v>
      </c>
      <c r="I62" s="32">
        <v>320.36866666666668</v>
      </c>
      <c r="J62" s="32">
        <v>0</v>
      </c>
      <c r="K62" s="37">
        <v>0</v>
      </c>
      <c r="L62" s="32">
        <v>20.507222222222225</v>
      </c>
      <c r="M62" s="32">
        <v>0</v>
      </c>
      <c r="N62" s="37">
        <v>0</v>
      </c>
      <c r="O62" s="32">
        <v>15.37811111111111</v>
      </c>
      <c r="P62" s="32">
        <v>0</v>
      </c>
      <c r="Q62" s="37">
        <v>0</v>
      </c>
      <c r="R62" s="32">
        <v>0</v>
      </c>
      <c r="S62" s="32">
        <v>0</v>
      </c>
      <c r="T62" s="37" t="s">
        <v>741</v>
      </c>
      <c r="U62" s="32">
        <v>5.1291111111111132</v>
      </c>
      <c r="V62" s="32">
        <v>0</v>
      </c>
      <c r="W62" s="37">
        <v>0</v>
      </c>
      <c r="X62" s="32">
        <v>68.827666666666687</v>
      </c>
      <c r="Y62" s="32">
        <v>0</v>
      </c>
      <c r="Z62" s="37">
        <v>0</v>
      </c>
      <c r="AA62" s="32">
        <v>10.135444444444442</v>
      </c>
      <c r="AB62" s="32">
        <v>0</v>
      </c>
      <c r="AC62" s="37">
        <v>0</v>
      </c>
      <c r="AD62" s="32">
        <v>215.52877777777778</v>
      </c>
      <c r="AE62" s="32">
        <v>0</v>
      </c>
      <c r="AF62" s="37">
        <v>0</v>
      </c>
      <c r="AG62" s="32">
        <v>20.634111111111107</v>
      </c>
      <c r="AH62" s="32">
        <v>0</v>
      </c>
      <c r="AI62" s="37">
        <v>0</v>
      </c>
      <c r="AJ62" s="32">
        <v>0</v>
      </c>
      <c r="AK62" s="32">
        <v>0</v>
      </c>
      <c r="AL62" s="37" t="s">
        <v>741</v>
      </c>
      <c r="AM62" t="s">
        <v>113</v>
      </c>
      <c r="AN62" s="34">
        <v>6</v>
      </c>
      <c r="AX62"/>
      <c r="AY62"/>
    </row>
    <row r="63" spans="1:51" x14ac:dyDescent="0.25">
      <c r="A63" t="s">
        <v>607</v>
      </c>
      <c r="B63" t="s">
        <v>280</v>
      </c>
      <c r="C63" t="s">
        <v>474</v>
      </c>
      <c r="D63" t="s">
        <v>588</v>
      </c>
      <c r="E63" s="32">
        <v>50.766666666666666</v>
      </c>
      <c r="F63" s="32">
        <v>188.84811111111111</v>
      </c>
      <c r="G63" s="32">
        <v>0</v>
      </c>
      <c r="H63" s="37">
        <v>0</v>
      </c>
      <c r="I63" s="32">
        <v>167.73511111111111</v>
      </c>
      <c r="J63" s="32">
        <v>0</v>
      </c>
      <c r="K63" s="37">
        <v>0</v>
      </c>
      <c r="L63" s="32">
        <v>13.631</v>
      </c>
      <c r="M63" s="32">
        <v>0</v>
      </c>
      <c r="N63" s="37">
        <v>0</v>
      </c>
      <c r="O63" s="32">
        <v>3.6754444444444441</v>
      </c>
      <c r="P63" s="32">
        <v>0</v>
      </c>
      <c r="Q63" s="37">
        <v>0</v>
      </c>
      <c r="R63" s="32">
        <v>9.9555555555555557</v>
      </c>
      <c r="S63" s="32">
        <v>0</v>
      </c>
      <c r="T63" s="37">
        <v>0</v>
      </c>
      <c r="U63" s="32">
        <v>0</v>
      </c>
      <c r="V63" s="32">
        <v>0</v>
      </c>
      <c r="W63" s="37" t="s">
        <v>741</v>
      </c>
      <c r="X63" s="32">
        <v>40.325333333333333</v>
      </c>
      <c r="Y63" s="32">
        <v>0</v>
      </c>
      <c r="Z63" s="37">
        <v>0</v>
      </c>
      <c r="AA63" s="32">
        <v>11.157444444444442</v>
      </c>
      <c r="AB63" s="32">
        <v>0</v>
      </c>
      <c r="AC63" s="37">
        <v>0</v>
      </c>
      <c r="AD63" s="32">
        <v>123.73433333333334</v>
      </c>
      <c r="AE63" s="32">
        <v>0</v>
      </c>
      <c r="AF63" s="37">
        <v>0</v>
      </c>
      <c r="AG63" s="32">
        <v>0</v>
      </c>
      <c r="AH63" s="32">
        <v>0</v>
      </c>
      <c r="AI63" s="37" t="s">
        <v>741</v>
      </c>
      <c r="AJ63" s="32">
        <v>0</v>
      </c>
      <c r="AK63" s="32">
        <v>0</v>
      </c>
      <c r="AL63" s="37" t="s">
        <v>741</v>
      </c>
      <c r="AM63" t="s">
        <v>72</v>
      </c>
      <c r="AN63" s="34">
        <v>6</v>
      </c>
      <c r="AX63"/>
      <c r="AY63"/>
    </row>
    <row r="64" spans="1:51" x14ac:dyDescent="0.25">
      <c r="A64" t="s">
        <v>607</v>
      </c>
      <c r="B64" t="s">
        <v>258</v>
      </c>
      <c r="C64" t="s">
        <v>460</v>
      </c>
      <c r="D64" t="s">
        <v>577</v>
      </c>
      <c r="E64" s="32">
        <v>56.011111111111113</v>
      </c>
      <c r="F64" s="32">
        <v>187.27144444444443</v>
      </c>
      <c r="G64" s="32">
        <v>0.61499999999999999</v>
      </c>
      <c r="H64" s="37">
        <v>3.2840030781224878E-3</v>
      </c>
      <c r="I64" s="32">
        <v>162.56899999999999</v>
      </c>
      <c r="J64" s="32">
        <v>0</v>
      </c>
      <c r="K64" s="37">
        <v>0</v>
      </c>
      <c r="L64" s="32">
        <v>12.495333333333331</v>
      </c>
      <c r="M64" s="32">
        <v>0.61499999999999999</v>
      </c>
      <c r="N64" s="37">
        <v>4.9218374859947719E-2</v>
      </c>
      <c r="O64" s="32">
        <v>2.513666666666666</v>
      </c>
      <c r="P64" s="32">
        <v>0</v>
      </c>
      <c r="Q64" s="37">
        <v>0</v>
      </c>
      <c r="R64" s="32">
        <v>4.2927777777777765</v>
      </c>
      <c r="S64" s="32">
        <v>0.61499999999999999</v>
      </c>
      <c r="T64" s="37">
        <v>0.14326387990164363</v>
      </c>
      <c r="U64" s="32">
        <v>5.6888888888888891</v>
      </c>
      <c r="V64" s="32">
        <v>0</v>
      </c>
      <c r="W64" s="37">
        <v>0</v>
      </c>
      <c r="X64" s="32">
        <v>46.92277777777776</v>
      </c>
      <c r="Y64" s="32">
        <v>0</v>
      </c>
      <c r="Z64" s="37">
        <v>0</v>
      </c>
      <c r="AA64" s="32">
        <v>14.720777777777776</v>
      </c>
      <c r="AB64" s="32">
        <v>0</v>
      </c>
      <c r="AC64" s="37">
        <v>0</v>
      </c>
      <c r="AD64" s="32">
        <v>99.848888888888879</v>
      </c>
      <c r="AE64" s="32">
        <v>0</v>
      </c>
      <c r="AF64" s="37">
        <v>0</v>
      </c>
      <c r="AG64" s="32">
        <v>13.283666666666672</v>
      </c>
      <c r="AH64" s="32">
        <v>0</v>
      </c>
      <c r="AI64" s="37">
        <v>0</v>
      </c>
      <c r="AJ64" s="32">
        <v>0</v>
      </c>
      <c r="AK64" s="32">
        <v>0</v>
      </c>
      <c r="AL64" s="37" t="s">
        <v>741</v>
      </c>
      <c r="AM64" t="s">
        <v>50</v>
      </c>
      <c r="AN64" s="34">
        <v>6</v>
      </c>
      <c r="AX64"/>
      <c r="AY64"/>
    </row>
    <row r="65" spans="1:51" x14ac:dyDescent="0.25">
      <c r="A65" t="s">
        <v>607</v>
      </c>
      <c r="B65" t="s">
        <v>232</v>
      </c>
      <c r="C65" t="s">
        <v>444</v>
      </c>
      <c r="D65" t="s">
        <v>540</v>
      </c>
      <c r="E65" s="32">
        <v>33.855555555555554</v>
      </c>
      <c r="F65" s="32">
        <v>111.57499999999999</v>
      </c>
      <c r="G65" s="32">
        <v>0</v>
      </c>
      <c r="H65" s="37">
        <v>0</v>
      </c>
      <c r="I65" s="32">
        <v>100.29722222222222</v>
      </c>
      <c r="J65" s="32">
        <v>0</v>
      </c>
      <c r="K65" s="37">
        <v>0</v>
      </c>
      <c r="L65" s="32">
        <v>14.783333333333335</v>
      </c>
      <c r="M65" s="32">
        <v>0</v>
      </c>
      <c r="N65" s="37">
        <v>0</v>
      </c>
      <c r="O65" s="32">
        <v>3.5055555555555555</v>
      </c>
      <c r="P65" s="32">
        <v>0</v>
      </c>
      <c r="Q65" s="37">
        <v>0</v>
      </c>
      <c r="R65" s="32">
        <v>11.277777777777779</v>
      </c>
      <c r="S65" s="32">
        <v>0</v>
      </c>
      <c r="T65" s="37">
        <v>0</v>
      </c>
      <c r="U65" s="32">
        <v>0</v>
      </c>
      <c r="V65" s="32">
        <v>0</v>
      </c>
      <c r="W65" s="37" t="s">
        <v>741</v>
      </c>
      <c r="X65" s="32">
        <v>29.458333333333332</v>
      </c>
      <c r="Y65" s="32">
        <v>0</v>
      </c>
      <c r="Z65" s="37">
        <v>0</v>
      </c>
      <c r="AA65" s="32">
        <v>0</v>
      </c>
      <c r="AB65" s="32">
        <v>0</v>
      </c>
      <c r="AC65" s="37" t="s">
        <v>741</v>
      </c>
      <c r="AD65" s="32">
        <v>54.825000000000003</v>
      </c>
      <c r="AE65" s="32">
        <v>0</v>
      </c>
      <c r="AF65" s="37">
        <v>0</v>
      </c>
      <c r="AG65" s="32">
        <v>12.508333333333333</v>
      </c>
      <c r="AH65" s="32">
        <v>0</v>
      </c>
      <c r="AI65" s="37">
        <v>0</v>
      </c>
      <c r="AJ65" s="32">
        <v>0</v>
      </c>
      <c r="AK65" s="32">
        <v>0</v>
      </c>
      <c r="AL65" s="37" t="s">
        <v>741</v>
      </c>
      <c r="AM65" t="s">
        <v>24</v>
      </c>
      <c r="AN65" s="34">
        <v>6</v>
      </c>
      <c r="AX65"/>
      <c r="AY65"/>
    </row>
    <row r="66" spans="1:51" x14ac:dyDescent="0.25">
      <c r="A66" t="s">
        <v>607</v>
      </c>
      <c r="B66" t="s">
        <v>240</v>
      </c>
      <c r="C66" t="s">
        <v>450</v>
      </c>
      <c r="D66" t="s">
        <v>548</v>
      </c>
      <c r="E66" s="32">
        <v>27.577777777777779</v>
      </c>
      <c r="F66" s="32">
        <v>109.54266666666669</v>
      </c>
      <c r="G66" s="32">
        <v>0</v>
      </c>
      <c r="H66" s="37">
        <v>0</v>
      </c>
      <c r="I66" s="32">
        <v>99.200777777777802</v>
      </c>
      <c r="J66" s="32">
        <v>0</v>
      </c>
      <c r="K66" s="37">
        <v>0</v>
      </c>
      <c r="L66" s="32">
        <v>30.367000000000012</v>
      </c>
      <c r="M66" s="32">
        <v>0</v>
      </c>
      <c r="N66" s="37">
        <v>0</v>
      </c>
      <c r="O66" s="32">
        <v>20.025111111111123</v>
      </c>
      <c r="P66" s="32">
        <v>0</v>
      </c>
      <c r="Q66" s="37">
        <v>0</v>
      </c>
      <c r="R66" s="32">
        <v>4.6530000000000005</v>
      </c>
      <c r="S66" s="32">
        <v>0</v>
      </c>
      <c r="T66" s="37">
        <v>0</v>
      </c>
      <c r="U66" s="32">
        <v>5.6888888888888891</v>
      </c>
      <c r="V66" s="32">
        <v>0</v>
      </c>
      <c r="W66" s="37">
        <v>0</v>
      </c>
      <c r="X66" s="32">
        <v>23.260888888888879</v>
      </c>
      <c r="Y66" s="32">
        <v>0</v>
      </c>
      <c r="Z66" s="37">
        <v>0</v>
      </c>
      <c r="AA66" s="32">
        <v>0</v>
      </c>
      <c r="AB66" s="32">
        <v>0</v>
      </c>
      <c r="AC66" s="37" t="s">
        <v>741</v>
      </c>
      <c r="AD66" s="32">
        <v>55.9147777777778</v>
      </c>
      <c r="AE66" s="32">
        <v>0</v>
      </c>
      <c r="AF66" s="37">
        <v>0</v>
      </c>
      <c r="AG66" s="32">
        <v>0</v>
      </c>
      <c r="AH66" s="32">
        <v>0</v>
      </c>
      <c r="AI66" s="37" t="s">
        <v>741</v>
      </c>
      <c r="AJ66" s="32">
        <v>0</v>
      </c>
      <c r="AK66" s="32">
        <v>0</v>
      </c>
      <c r="AL66" s="37" t="s">
        <v>741</v>
      </c>
      <c r="AM66" t="s">
        <v>32</v>
      </c>
      <c r="AN66" s="34">
        <v>6</v>
      </c>
      <c r="AX66"/>
      <c r="AY66"/>
    </row>
    <row r="67" spans="1:51" x14ac:dyDescent="0.25">
      <c r="A67" t="s">
        <v>607</v>
      </c>
      <c r="B67" t="s">
        <v>274</v>
      </c>
      <c r="C67" t="s">
        <v>470</v>
      </c>
      <c r="D67" t="s">
        <v>577</v>
      </c>
      <c r="E67" s="32">
        <v>34.277777777777779</v>
      </c>
      <c r="F67" s="32">
        <v>136.12222222222223</v>
      </c>
      <c r="G67" s="32">
        <v>4.578555555555555</v>
      </c>
      <c r="H67" s="37">
        <v>3.3635621581911676E-2</v>
      </c>
      <c r="I67" s="32">
        <v>125.55477777777779</v>
      </c>
      <c r="J67" s="32">
        <v>0</v>
      </c>
      <c r="K67" s="37">
        <v>0</v>
      </c>
      <c r="L67" s="32">
        <v>25.074111111111108</v>
      </c>
      <c r="M67" s="32">
        <v>4.578555555555555</v>
      </c>
      <c r="N67" s="37">
        <v>0.18260091196320241</v>
      </c>
      <c r="O67" s="32">
        <v>14.506666666666666</v>
      </c>
      <c r="P67" s="32">
        <v>0</v>
      </c>
      <c r="Q67" s="37">
        <v>0</v>
      </c>
      <c r="R67" s="32">
        <v>4.878555555555554</v>
      </c>
      <c r="S67" s="32">
        <v>4.578555555555555</v>
      </c>
      <c r="T67" s="37">
        <v>0.93850638850297241</v>
      </c>
      <c r="U67" s="32">
        <v>5.6888888888888891</v>
      </c>
      <c r="V67" s="32">
        <v>0</v>
      </c>
      <c r="W67" s="37">
        <v>0</v>
      </c>
      <c r="X67" s="32">
        <v>37.905000000000001</v>
      </c>
      <c r="Y67" s="32">
        <v>0</v>
      </c>
      <c r="Z67" s="37">
        <v>0</v>
      </c>
      <c r="AA67" s="32">
        <v>0</v>
      </c>
      <c r="AB67" s="32">
        <v>0</v>
      </c>
      <c r="AC67" s="37" t="s">
        <v>741</v>
      </c>
      <c r="AD67" s="32">
        <v>73.143111111111125</v>
      </c>
      <c r="AE67" s="32">
        <v>0</v>
      </c>
      <c r="AF67" s="37">
        <v>0</v>
      </c>
      <c r="AG67" s="32">
        <v>0</v>
      </c>
      <c r="AH67" s="32">
        <v>0</v>
      </c>
      <c r="AI67" s="37" t="s">
        <v>741</v>
      </c>
      <c r="AJ67" s="32">
        <v>0</v>
      </c>
      <c r="AK67" s="32">
        <v>0</v>
      </c>
      <c r="AL67" s="37" t="s">
        <v>741</v>
      </c>
      <c r="AM67" t="s">
        <v>66</v>
      </c>
      <c r="AN67" s="34">
        <v>6</v>
      </c>
      <c r="AX67"/>
      <c r="AY67"/>
    </row>
    <row r="68" spans="1:51" x14ac:dyDescent="0.25">
      <c r="A68" t="s">
        <v>607</v>
      </c>
      <c r="B68" t="s">
        <v>385</v>
      </c>
      <c r="C68" t="s">
        <v>522</v>
      </c>
      <c r="D68" t="s">
        <v>592</v>
      </c>
      <c r="E68" s="32">
        <v>57.944444444444443</v>
      </c>
      <c r="F68" s="32">
        <v>213.69800000000001</v>
      </c>
      <c r="G68" s="32">
        <v>0.97033333333333327</v>
      </c>
      <c r="H68" s="37">
        <v>4.5406757823345714E-3</v>
      </c>
      <c r="I68" s="32">
        <v>195.44955555555558</v>
      </c>
      <c r="J68" s="32">
        <v>0</v>
      </c>
      <c r="K68" s="37">
        <v>0</v>
      </c>
      <c r="L68" s="32">
        <v>23.379333333333335</v>
      </c>
      <c r="M68" s="32">
        <v>0.97033333333333327</v>
      </c>
      <c r="N68" s="37">
        <v>4.1503892326556213E-2</v>
      </c>
      <c r="O68" s="32">
        <v>11.252111111111113</v>
      </c>
      <c r="P68" s="32">
        <v>0</v>
      </c>
      <c r="Q68" s="37">
        <v>0</v>
      </c>
      <c r="R68" s="32">
        <v>8.5744444444444454</v>
      </c>
      <c r="S68" s="32">
        <v>0.97033333333333327</v>
      </c>
      <c r="T68" s="37">
        <v>0.11316573798108071</v>
      </c>
      <c r="U68" s="32">
        <v>3.5527777777777776</v>
      </c>
      <c r="V68" s="32">
        <v>0</v>
      </c>
      <c r="W68" s="37">
        <v>0</v>
      </c>
      <c r="X68" s="32">
        <v>56.124222222222237</v>
      </c>
      <c r="Y68" s="32">
        <v>0</v>
      </c>
      <c r="Z68" s="37">
        <v>0</v>
      </c>
      <c r="AA68" s="32">
        <v>6.1212222222222232</v>
      </c>
      <c r="AB68" s="32">
        <v>0</v>
      </c>
      <c r="AC68" s="37">
        <v>0</v>
      </c>
      <c r="AD68" s="32">
        <v>98.643666666666675</v>
      </c>
      <c r="AE68" s="32">
        <v>0</v>
      </c>
      <c r="AF68" s="37">
        <v>0</v>
      </c>
      <c r="AG68" s="32">
        <v>29.429555555555549</v>
      </c>
      <c r="AH68" s="32">
        <v>0</v>
      </c>
      <c r="AI68" s="37">
        <v>0</v>
      </c>
      <c r="AJ68" s="32">
        <v>0</v>
      </c>
      <c r="AK68" s="32">
        <v>0</v>
      </c>
      <c r="AL68" s="37" t="s">
        <v>741</v>
      </c>
      <c r="AM68" t="s">
        <v>177</v>
      </c>
      <c r="AN68" s="34">
        <v>6</v>
      </c>
      <c r="AX68"/>
      <c r="AY68"/>
    </row>
    <row r="69" spans="1:51" x14ac:dyDescent="0.25">
      <c r="A69" t="s">
        <v>607</v>
      </c>
      <c r="B69" t="s">
        <v>342</v>
      </c>
      <c r="C69" t="s">
        <v>506</v>
      </c>
      <c r="D69" t="s">
        <v>566</v>
      </c>
      <c r="E69" s="32">
        <v>67.077777777777783</v>
      </c>
      <c r="F69" s="32">
        <v>276.77499999999998</v>
      </c>
      <c r="G69" s="32">
        <v>1.7416666666666667</v>
      </c>
      <c r="H69" s="37">
        <v>6.2927167073134017E-3</v>
      </c>
      <c r="I69" s="32">
        <v>265.80833333333334</v>
      </c>
      <c r="J69" s="32">
        <v>0</v>
      </c>
      <c r="K69" s="37">
        <v>0</v>
      </c>
      <c r="L69" s="32">
        <v>32.880555555555553</v>
      </c>
      <c r="M69" s="32">
        <v>1.7416666666666667</v>
      </c>
      <c r="N69" s="37">
        <v>5.2969502407704663E-2</v>
      </c>
      <c r="O69" s="32">
        <v>21.913888888888888</v>
      </c>
      <c r="P69" s="32">
        <v>0</v>
      </c>
      <c r="Q69" s="37">
        <v>0</v>
      </c>
      <c r="R69" s="32">
        <v>5.2777777777777777</v>
      </c>
      <c r="S69" s="32">
        <v>1.7416666666666667</v>
      </c>
      <c r="T69" s="37">
        <v>0.33</v>
      </c>
      <c r="U69" s="32">
        <v>5.6888888888888891</v>
      </c>
      <c r="V69" s="32">
        <v>0</v>
      </c>
      <c r="W69" s="37">
        <v>0</v>
      </c>
      <c r="X69" s="32">
        <v>66.650000000000006</v>
      </c>
      <c r="Y69" s="32">
        <v>0</v>
      </c>
      <c r="Z69" s="37">
        <v>0</v>
      </c>
      <c r="AA69" s="32">
        <v>0</v>
      </c>
      <c r="AB69" s="32">
        <v>0</v>
      </c>
      <c r="AC69" s="37" t="s">
        <v>741</v>
      </c>
      <c r="AD69" s="32">
        <v>156.80555555555554</v>
      </c>
      <c r="AE69" s="32">
        <v>0</v>
      </c>
      <c r="AF69" s="37">
        <v>0</v>
      </c>
      <c r="AG69" s="32">
        <v>20.43888888888889</v>
      </c>
      <c r="AH69" s="32">
        <v>0</v>
      </c>
      <c r="AI69" s="37">
        <v>0</v>
      </c>
      <c r="AJ69" s="32">
        <v>0</v>
      </c>
      <c r="AK69" s="32">
        <v>0</v>
      </c>
      <c r="AL69" s="37" t="s">
        <v>741</v>
      </c>
      <c r="AM69" t="s">
        <v>134</v>
      </c>
      <c r="AN69" s="34">
        <v>6</v>
      </c>
      <c r="AX69"/>
      <c r="AY69"/>
    </row>
    <row r="70" spans="1:51" x14ac:dyDescent="0.25">
      <c r="A70" t="s">
        <v>607</v>
      </c>
      <c r="B70" t="s">
        <v>373</v>
      </c>
      <c r="C70" t="s">
        <v>440</v>
      </c>
      <c r="D70" t="s">
        <v>559</v>
      </c>
      <c r="E70" s="32">
        <v>94.644444444444446</v>
      </c>
      <c r="F70" s="32">
        <v>406.3994444444445</v>
      </c>
      <c r="G70" s="32">
        <v>0</v>
      </c>
      <c r="H70" s="37">
        <v>0</v>
      </c>
      <c r="I70" s="32">
        <v>373.78833333333336</v>
      </c>
      <c r="J70" s="32">
        <v>0</v>
      </c>
      <c r="K70" s="37">
        <v>0</v>
      </c>
      <c r="L70" s="32">
        <v>33.18888888888889</v>
      </c>
      <c r="M70" s="32">
        <v>0</v>
      </c>
      <c r="N70" s="37">
        <v>0</v>
      </c>
      <c r="O70" s="32">
        <v>6.4611111111111112</v>
      </c>
      <c r="P70" s="32">
        <v>0</v>
      </c>
      <c r="Q70" s="37">
        <v>0</v>
      </c>
      <c r="R70" s="32">
        <v>21.394444444444446</v>
      </c>
      <c r="S70" s="32">
        <v>0</v>
      </c>
      <c r="T70" s="37">
        <v>0</v>
      </c>
      <c r="U70" s="32">
        <v>5.333333333333333</v>
      </c>
      <c r="V70" s="32">
        <v>0</v>
      </c>
      <c r="W70" s="37">
        <v>0</v>
      </c>
      <c r="X70" s="32">
        <v>89.963000000000022</v>
      </c>
      <c r="Y70" s="32">
        <v>0</v>
      </c>
      <c r="Z70" s="37">
        <v>0</v>
      </c>
      <c r="AA70" s="32">
        <v>5.8833333333333337</v>
      </c>
      <c r="AB70" s="32">
        <v>0</v>
      </c>
      <c r="AC70" s="37">
        <v>0</v>
      </c>
      <c r="AD70" s="32">
        <v>277.36422222222222</v>
      </c>
      <c r="AE70" s="32">
        <v>0</v>
      </c>
      <c r="AF70" s="37">
        <v>0</v>
      </c>
      <c r="AG70" s="32">
        <v>0</v>
      </c>
      <c r="AH70" s="32">
        <v>0</v>
      </c>
      <c r="AI70" s="37" t="s">
        <v>741</v>
      </c>
      <c r="AJ70" s="32">
        <v>0</v>
      </c>
      <c r="AK70" s="32">
        <v>0</v>
      </c>
      <c r="AL70" s="37" t="s">
        <v>741</v>
      </c>
      <c r="AM70" t="s">
        <v>165</v>
      </c>
      <c r="AN70" s="34">
        <v>6</v>
      </c>
      <c r="AX70"/>
      <c r="AY70"/>
    </row>
    <row r="71" spans="1:51" x14ac:dyDescent="0.25">
      <c r="A71" t="s">
        <v>607</v>
      </c>
      <c r="B71" t="s">
        <v>392</v>
      </c>
      <c r="C71" t="s">
        <v>525</v>
      </c>
      <c r="D71" t="s">
        <v>531</v>
      </c>
      <c r="E71" s="32">
        <v>89.544444444444451</v>
      </c>
      <c r="F71" s="32">
        <v>342.17222222222222</v>
      </c>
      <c r="G71" s="32">
        <v>0</v>
      </c>
      <c r="H71" s="37">
        <v>0</v>
      </c>
      <c r="I71" s="32">
        <v>336.30555555555554</v>
      </c>
      <c r="J71" s="32">
        <v>0</v>
      </c>
      <c r="K71" s="37">
        <v>0</v>
      </c>
      <c r="L71" s="32">
        <v>29.363888888888891</v>
      </c>
      <c r="M71" s="32">
        <v>0</v>
      </c>
      <c r="N71" s="37">
        <v>0</v>
      </c>
      <c r="O71" s="32">
        <v>23.497222222222224</v>
      </c>
      <c r="P71" s="32">
        <v>0</v>
      </c>
      <c r="Q71" s="37">
        <v>0</v>
      </c>
      <c r="R71" s="32">
        <v>0</v>
      </c>
      <c r="S71" s="32">
        <v>0</v>
      </c>
      <c r="T71" s="37" t="s">
        <v>741</v>
      </c>
      <c r="U71" s="32">
        <v>5.8666666666666663</v>
      </c>
      <c r="V71" s="32">
        <v>0</v>
      </c>
      <c r="W71" s="37">
        <v>0</v>
      </c>
      <c r="X71" s="32">
        <v>72.433333333333337</v>
      </c>
      <c r="Y71" s="32">
        <v>0</v>
      </c>
      <c r="Z71" s="37">
        <v>0</v>
      </c>
      <c r="AA71" s="32">
        <v>0</v>
      </c>
      <c r="AB71" s="32">
        <v>0</v>
      </c>
      <c r="AC71" s="37" t="s">
        <v>741</v>
      </c>
      <c r="AD71" s="32">
        <v>240.375</v>
      </c>
      <c r="AE71" s="32">
        <v>0</v>
      </c>
      <c r="AF71" s="37">
        <v>0</v>
      </c>
      <c r="AG71" s="32">
        <v>0</v>
      </c>
      <c r="AH71" s="32">
        <v>0</v>
      </c>
      <c r="AI71" s="37" t="s">
        <v>741</v>
      </c>
      <c r="AJ71" s="32">
        <v>0</v>
      </c>
      <c r="AK71" s="32">
        <v>0</v>
      </c>
      <c r="AL71" s="37" t="s">
        <v>741</v>
      </c>
      <c r="AM71" t="s">
        <v>184</v>
      </c>
      <c r="AN71" s="34">
        <v>6</v>
      </c>
      <c r="AX71"/>
      <c r="AY71"/>
    </row>
    <row r="72" spans="1:51" x14ac:dyDescent="0.25">
      <c r="A72" t="s">
        <v>607</v>
      </c>
      <c r="B72" t="s">
        <v>397</v>
      </c>
      <c r="C72" t="s">
        <v>458</v>
      </c>
      <c r="D72" t="s">
        <v>575</v>
      </c>
      <c r="E72" s="32">
        <v>69.611111111111114</v>
      </c>
      <c r="F72" s="32">
        <v>281.875</v>
      </c>
      <c r="G72" s="32">
        <v>0</v>
      </c>
      <c r="H72" s="37">
        <v>0</v>
      </c>
      <c r="I72" s="32">
        <v>274.06944444444446</v>
      </c>
      <c r="J72" s="32">
        <v>0</v>
      </c>
      <c r="K72" s="37">
        <v>0</v>
      </c>
      <c r="L72" s="32">
        <v>27.283333333333335</v>
      </c>
      <c r="M72" s="32">
        <v>0</v>
      </c>
      <c r="N72" s="37">
        <v>0</v>
      </c>
      <c r="O72" s="32">
        <v>21.594444444444445</v>
      </c>
      <c r="P72" s="32">
        <v>0</v>
      </c>
      <c r="Q72" s="37">
        <v>0</v>
      </c>
      <c r="R72" s="32">
        <v>0</v>
      </c>
      <c r="S72" s="32">
        <v>0</v>
      </c>
      <c r="T72" s="37" t="s">
        <v>741</v>
      </c>
      <c r="U72" s="32">
        <v>5.6888888888888891</v>
      </c>
      <c r="V72" s="32">
        <v>0</v>
      </c>
      <c r="W72" s="37">
        <v>0</v>
      </c>
      <c r="X72" s="32">
        <v>86.261111111111106</v>
      </c>
      <c r="Y72" s="32">
        <v>0</v>
      </c>
      <c r="Z72" s="37">
        <v>0</v>
      </c>
      <c r="AA72" s="32">
        <v>2.1166666666666667</v>
      </c>
      <c r="AB72" s="32">
        <v>0</v>
      </c>
      <c r="AC72" s="37">
        <v>0</v>
      </c>
      <c r="AD72" s="32">
        <v>151.88611111111112</v>
      </c>
      <c r="AE72" s="32">
        <v>0</v>
      </c>
      <c r="AF72" s="37">
        <v>0</v>
      </c>
      <c r="AG72" s="32">
        <v>14.327777777777778</v>
      </c>
      <c r="AH72" s="32">
        <v>0</v>
      </c>
      <c r="AI72" s="37">
        <v>0</v>
      </c>
      <c r="AJ72" s="32">
        <v>0</v>
      </c>
      <c r="AK72" s="32">
        <v>0</v>
      </c>
      <c r="AL72" s="37" t="s">
        <v>741</v>
      </c>
      <c r="AM72" t="s">
        <v>189</v>
      </c>
      <c r="AN72" s="34">
        <v>6</v>
      </c>
      <c r="AX72"/>
      <c r="AY72"/>
    </row>
    <row r="73" spans="1:51" x14ac:dyDescent="0.25">
      <c r="A73" t="s">
        <v>607</v>
      </c>
      <c r="B73" t="s">
        <v>386</v>
      </c>
      <c r="C73" t="s">
        <v>523</v>
      </c>
      <c r="D73" t="s">
        <v>592</v>
      </c>
      <c r="E73" s="32">
        <v>53.244444444444447</v>
      </c>
      <c r="F73" s="32">
        <v>195.1415555555555</v>
      </c>
      <c r="G73" s="32">
        <v>2.6434444444444445</v>
      </c>
      <c r="H73" s="37">
        <v>1.3546291751742615E-2</v>
      </c>
      <c r="I73" s="32">
        <v>181.72722222222217</v>
      </c>
      <c r="J73" s="32">
        <v>0</v>
      </c>
      <c r="K73" s="37">
        <v>0</v>
      </c>
      <c r="L73" s="32">
        <v>22.550888888888885</v>
      </c>
      <c r="M73" s="32">
        <v>2.6434444444444445</v>
      </c>
      <c r="N73" s="37">
        <v>0.11722129701711687</v>
      </c>
      <c r="O73" s="32">
        <v>9.1365555555555549</v>
      </c>
      <c r="P73" s="32">
        <v>0</v>
      </c>
      <c r="Q73" s="37">
        <v>0</v>
      </c>
      <c r="R73" s="32">
        <v>11.877333333333331</v>
      </c>
      <c r="S73" s="32">
        <v>1.9953333333333334</v>
      </c>
      <c r="T73" s="37">
        <v>0.16799506061966776</v>
      </c>
      <c r="U73" s="32">
        <v>1.5370000000000001</v>
      </c>
      <c r="V73" s="32">
        <v>0.64811111111111108</v>
      </c>
      <c r="W73" s="37">
        <v>0.42167281139304558</v>
      </c>
      <c r="X73" s="32">
        <v>53.211333333333286</v>
      </c>
      <c r="Y73" s="32">
        <v>0</v>
      </c>
      <c r="Z73" s="37">
        <v>0</v>
      </c>
      <c r="AA73" s="32">
        <v>0</v>
      </c>
      <c r="AB73" s="32">
        <v>0</v>
      </c>
      <c r="AC73" s="37" t="s">
        <v>741</v>
      </c>
      <c r="AD73" s="32">
        <v>111.78711111111109</v>
      </c>
      <c r="AE73" s="32">
        <v>0</v>
      </c>
      <c r="AF73" s="37">
        <v>0</v>
      </c>
      <c r="AG73" s="32">
        <v>7.5922222222222233</v>
      </c>
      <c r="AH73" s="32">
        <v>0</v>
      </c>
      <c r="AI73" s="37">
        <v>0</v>
      </c>
      <c r="AJ73" s="32">
        <v>0</v>
      </c>
      <c r="AK73" s="32">
        <v>0</v>
      </c>
      <c r="AL73" s="37" t="s">
        <v>741</v>
      </c>
      <c r="AM73" t="s">
        <v>178</v>
      </c>
      <c r="AN73" s="34">
        <v>6</v>
      </c>
      <c r="AX73"/>
      <c r="AY73"/>
    </row>
    <row r="74" spans="1:51" x14ac:dyDescent="0.25">
      <c r="A74" t="s">
        <v>607</v>
      </c>
      <c r="B74" t="s">
        <v>246</v>
      </c>
      <c r="C74" t="s">
        <v>454</v>
      </c>
      <c r="D74" t="s">
        <v>571</v>
      </c>
      <c r="E74" s="32">
        <v>68.62222222222222</v>
      </c>
      <c r="F74" s="32">
        <v>239.16644444444444</v>
      </c>
      <c r="G74" s="32">
        <v>2.3033333333333332</v>
      </c>
      <c r="H74" s="37">
        <v>9.630670969264548E-3</v>
      </c>
      <c r="I74" s="32">
        <v>214.67722222222221</v>
      </c>
      <c r="J74" s="32">
        <v>1.0922222222222222</v>
      </c>
      <c r="K74" s="37">
        <v>5.0877415447998162E-3</v>
      </c>
      <c r="L74" s="32">
        <v>32.224111111111114</v>
      </c>
      <c r="M74" s="32">
        <v>1.211111111111111</v>
      </c>
      <c r="N74" s="37">
        <v>3.7584003696335036E-2</v>
      </c>
      <c r="O74" s="32">
        <v>18.971333333333334</v>
      </c>
      <c r="P74" s="32">
        <v>0</v>
      </c>
      <c r="Q74" s="37">
        <v>0</v>
      </c>
      <c r="R74" s="32">
        <v>7.708333333333333</v>
      </c>
      <c r="S74" s="32">
        <v>1.211111111111111</v>
      </c>
      <c r="T74" s="37">
        <v>0.15711711711711712</v>
      </c>
      <c r="U74" s="32">
        <v>5.5444444444444443</v>
      </c>
      <c r="V74" s="32">
        <v>0</v>
      </c>
      <c r="W74" s="37">
        <v>0</v>
      </c>
      <c r="X74" s="32">
        <v>48.244555555555557</v>
      </c>
      <c r="Y74" s="32">
        <v>0.27</v>
      </c>
      <c r="Z74" s="37">
        <v>5.5964864198838789E-3</v>
      </c>
      <c r="AA74" s="32">
        <v>11.236444444444444</v>
      </c>
      <c r="AB74" s="32">
        <v>0</v>
      </c>
      <c r="AC74" s="37">
        <v>0</v>
      </c>
      <c r="AD74" s="32">
        <v>147.46133333333333</v>
      </c>
      <c r="AE74" s="32">
        <v>0.82222222222222219</v>
      </c>
      <c r="AF74" s="37">
        <v>5.5758496389260613E-3</v>
      </c>
      <c r="AG74" s="32">
        <v>0</v>
      </c>
      <c r="AH74" s="32">
        <v>0</v>
      </c>
      <c r="AI74" s="37" t="s">
        <v>741</v>
      </c>
      <c r="AJ74" s="32">
        <v>0</v>
      </c>
      <c r="AK74" s="32">
        <v>0</v>
      </c>
      <c r="AL74" s="37" t="s">
        <v>741</v>
      </c>
      <c r="AM74" t="s">
        <v>38</v>
      </c>
      <c r="AN74" s="34">
        <v>6</v>
      </c>
      <c r="AX74"/>
      <c r="AY74"/>
    </row>
    <row r="75" spans="1:51" x14ac:dyDescent="0.25">
      <c r="A75" t="s">
        <v>607</v>
      </c>
      <c r="B75" t="s">
        <v>308</v>
      </c>
      <c r="C75" t="s">
        <v>491</v>
      </c>
      <c r="D75" t="s">
        <v>596</v>
      </c>
      <c r="E75" s="32">
        <v>85.2</v>
      </c>
      <c r="F75" s="32">
        <v>325.92500000000001</v>
      </c>
      <c r="G75" s="32">
        <v>5.6888888888888891</v>
      </c>
      <c r="H75" s="37">
        <v>1.7454595041463187E-2</v>
      </c>
      <c r="I75" s="32">
        <v>288.58055555555558</v>
      </c>
      <c r="J75" s="32">
        <v>0</v>
      </c>
      <c r="K75" s="37">
        <v>0</v>
      </c>
      <c r="L75" s="32">
        <v>36.894444444444446</v>
      </c>
      <c r="M75" s="32">
        <v>5.6888888888888891</v>
      </c>
      <c r="N75" s="37">
        <v>0.15419364553531095</v>
      </c>
      <c r="O75" s="32">
        <v>12.111111111111111</v>
      </c>
      <c r="P75" s="32">
        <v>0</v>
      </c>
      <c r="Q75" s="37">
        <v>0</v>
      </c>
      <c r="R75" s="32">
        <v>19.627777777777776</v>
      </c>
      <c r="S75" s="32">
        <v>5.6888888888888891</v>
      </c>
      <c r="T75" s="37">
        <v>0.28983866402490804</v>
      </c>
      <c r="U75" s="32">
        <v>5.1555555555555559</v>
      </c>
      <c r="V75" s="32">
        <v>0</v>
      </c>
      <c r="W75" s="37">
        <v>0</v>
      </c>
      <c r="X75" s="32">
        <v>77.216666666666669</v>
      </c>
      <c r="Y75" s="32">
        <v>0</v>
      </c>
      <c r="Z75" s="37">
        <v>0</v>
      </c>
      <c r="AA75" s="32">
        <v>12.561111111111112</v>
      </c>
      <c r="AB75" s="32">
        <v>0</v>
      </c>
      <c r="AC75" s="37">
        <v>0</v>
      </c>
      <c r="AD75" s="32">
        <v>192.08611111111111</v>
      </c>
      <c r="AE75" s="32">
        <v>0</v>
      </c>
      <c r="AF75" s="37">
        <v>0</v>
      </c>
      <c r="AG75" s="32">
        <v>7.166666666666667</v>
      </c>
      <c r="AH75" s="32">
        <v>0</v>
      </c>
      <c r="AI75" s="37">
        <v>0</v>
      </c>
      <c r="AJ75" s="32">
        <v>0</v>
      </c>
      <c r="AK75" s="32">
        <v>0</v>
      </c>
      <c r="AL75" s="37" t="s">
        <v>741</v>
      </c>
      <c r="AM75" t="s">
        <v>100</v>
      </c>
      <c r="AN75" s="34">
        <v>6</v>
      </c>
      <c r="AX75"/>
      <c r="AY75"/>
    </row>
    <row r="76" spans="1:51" x14ac:dyDescent="0.25">
      <c r="A76" t="s">
        <v>607</v>
      </c>
      <c r="B76" t="s">
        <v>298</v>
      </c>
      <c r="C76" t="s">
        <v>447</v>
      </c>
      <c r="D76" t="s">
        <v>566</v>
      </c>
      <c r="E76" s="32">
        <v>125.27777777777777</v>
      </c>
      <c r="F76" s="32">
        <v>434.51111111111118</v>
      </c>
      <c r="G76" s="32">
        <v>1.1707777777777779</v>
      </c>
      <c r="H76" s="37">
        <v>2.6944714366081931E-3</v>
      </c>
      <c r="I76" s="32">
        <v>382.90044444444447</v>
      </c>
      <c r="J76" s="32">
        <v>0</v>
      </c>
      <c r="K76" s="37">
        <v>0</v>
      </c>
      <c r="L76" s="32">
        <v>37.557777777777773</v>
      </c>
      <c r="M76" s="32">
        <v>1.1707777777777779</v>
      </c>
      <c r="N76" s="37">
        <v>3.1172711673865459E-2</v>
      </c>
      <c r="O76" s="32">
        <v>11.521333333333329</v>
      </c>
      <c r="P76" s="32">
        <v>0</v>
      </c>
      <c r="Q76" s="37">
        <v>0</v>
      </c>
      <c r="R76" s="32">
        <v>20.347555555555552</v>
      </c>
      <c r="S76" s="32">
        <v>1.1707777777777779</v>
      </c>
      <c r="T76" s="37">
        <v>5.7538989122362522E-2</v>
      </c>
      <c r="U76" s="32">
        <v>5.6888888888888891</v>
      </c>
      <c r="V76" s="32">
        <v>0</v>
      </c>
      <c r="W76" s="37">
        <v>0</v>
      </c>
      <c r="X76" s="32">
        <v>98.163222222222203</v>
      </c>
      <c r="Y76" s="32">
        <v>0</v>
      </c>
      <c r="Z76" s="37">
        <v>0</v>
      </c>
      <c r="AA76" s="32">
        <v>25.574222222222222</v>
      </c>
      <c r="AB76" s="32">
        <v>0</v>
      </c>
      <c r="AC76" s="37">
        <v>0</v>
      </c>
      <c r="AD76" s="32">
        <v>245.41866666666672</v>
      </c>
      <c r="AE76" s="32">
        <v>0</v>
      </c>
      <c r="AF76" s="37">
        <v>0</v>
      </c>
      <c r="AG76" s="32">
        <v>27.797222222222221</v>
      </c>
      <c r="AH76" s="32">
        <v>0</v>
      </c>
      <c r="AI76" s="37">
        <v>0</v>
      </c>
      <c r="AJ76" s="32">
        <v>0</v>
      </c>
      <c r="AK76" s="32">
        <v>0</v>
      </c>
      <c r="AL76" s="37" t="s">
        <v>741</v>
      </c>
      <c r="AM76" t="s">
        <v>90</v>
      </c>
      <c r="AN76" s="34">
        <v>6</v>
      </c>
      <c r="AX76"/>
      <c r="AY76"/>
    </row>
    <row r="77" spans="1:51" x14ac:dyDescent="0.25">
      <c r="A77" t="s">
        <v>607</v>
      </c>
      <c r="B77" t="s">
        <v>329</v>
      </c>
      <c r="C77" t="s">
        <v>498</v>
      </c>
      <c r="D77" t="s">
        <v>592</v>
      </c>
      <c r="E77" s="32">
        <v>57.1</v>
      </c>
      <c r="F77" s="32">
        <v>210.88100000000003</v>
      </c>
      <c r="G77" s="32">
        <v>1.0444444444444445</v>
      </c>
      <c r="H77" s="37">
        <v>4.9527669370139768E-3</v>
      </c>
      <c r="I77" s="32">
        <v>189.35944444444448</v>
      </c>
      <c r="J77" s="32">
        <v>0</v>
      </c>
      <c r="K77" s="37">
        <v>0</v>
      </c>
      <c r="L77" s="32">
        <v>16.070666666666668</v>
      </c>
      <c r="M77" s="32">
        <v>1.0444444444444445</v>
      </c>
      <c r="N77" s="37">
        <v>6.4990735363256724E-2</v>
      </c>
      <c r="O77" s="32">
        <v>5.4724444444444442</v>
      </c>
      <c r="P77" s="32">
        <v>0</v>
      </c>
      <c r="Q77" s="37">
        <v>0</v>
      </c>
      <c r="R77" s="32">
        <v>4.6871111111111112</v>
      </c>
      <c r="S77" s="32">
        <v>1.0444444444444445</v>
      </c>
      <c r="T77" s="37">
        <v>0.22283330172577281</v>
      </c>
      <c r="U77" s="32">
        <v>5.9111111111111114</v>
      </c>
      <c r="V77" s="32">
        <v>0</v>
      </c>
      <c r="W77" s="37">
        <v>0</v>
      </c>
      <c r="X77" s="32">
        <v>48.262444444444434</v>
      </c>
      <c r="Y77" s="32">
        <v>0</v>
      </c>
      <c r="Z77" s="37">
        <v>0</v>
      </c>
      <c r="AA77" s="32">
        <v>10.923333333333336</v>
      </c>
      <c r="AB77" s="32">
        <v>0</v>
      </c>
      <c r="AC77" s="37">
        <v>0</v>
      </c>
      <c r="AD77" s="32">
        <v>128.55211111111115</v>
      </c>
      <c r="AE77" s="32">
        <v>0</v>
      </c>
      <c r="AF77" s="37">
        <v>0</v>
      </c>
      <c r="AG77" s="32">
        <v>7.0724444444444403</v>
      </c>
      <c r="AH77" s="32">
        <v>0</v>
      </c>
      <c r="AI77" s="37">
        <v>0</v>
      </c>
      <c r="AJ77" s="32">
        <v>0</v>
      </c>
      <c r="AK77" s="32">
        <v>0</v>
      </c>
      <c r="AL77" s="37" t="s">
        <v>741</v>
      </c>
      <c r="AM77" t="s">
        <v>121</v>
      </c>
      <c r="AN77" s="34">
        <v>6</v>
      </c>
      <c r="AX77"/>
      <c r="AY77"/>
    </row>
    <row r="78" spans="1:51" x14ac:dyDescent="0.25">
      <c r="A78" t="s">
        <v>607</v>
      </c>
      <c r="B78" t="s">
        <v>399</v>
      </c>
      <c r="C78" t="s">
        <v>472</v>
      </c>
      <c r="D78" t="s">
        <v>573</v>
      </c>
      <c r="E78" s="32">
        <v>102.95555555555555</v>
      </c>
      <c r="F78" s="32">
        <v>392.74444444444441</v>
      </c>
      <c r="G78" s="32">
        <v>1.8888888888888888</v>
      </c>
      <c r="H78" s="37">
        <v>4.8094604916966086E-3</v>
      </c>
      <c r="I78" s="32">
        <v>351.7</v>
      </c>
      <c r="J78" s="32">
        <v>0</v>
      </c>
      <c r="K78" s="37">
        <v>0</v>
      </c>
      <c r="L78" s="32">
        <v>32.391666666666666</v>
      </c>
      <c r="M78" s="32">
        <v>1.8888888888888888</v>
      </c>
      <c r="N78" s="37">
        <v>5.8314038247148613E-2</v>
      </c>
      <c r="O78" s="32">
        <v>18.388888888888889</v>
      </c>
      <c r="P78" s="32">
        <v>0</v>
      </c>
      <c r="Q78" s="37">
        <v>0</v>
      </c>
      <c r="R78" s="32">
        <v>7.8166666666666664</v>
      </c>
      <c r="S78" s="32">
        <v>1.8888888888888888</v>
      </c>
      <c r="T78" s="37">
        <v>0.24164889836531628</v>
      </c>
      <c r="U78" s="32">
        <v>6.1861111111111109</v>
      </c>
      <c r="V78" s="32">
        <v>0</v>
      </c>
      <c r="W78" s="37">
        <v>0</v>
      </c>
      <c r="X78" s="32">
        <v>103.37222222222222</v>
      </c>
      <c r="Y78" s="32">
        <v>0</v>
      </c>
      <c r="Z78" s="37">
        <v>0</v>
      </c>
      <c r="AA78" s="32">
        <v>27.041666666666668</v>
      </c>
      <c r="AB78" s="32">
        <v>0</v>
      </c>
      <c r="AC78" s="37">
        <v>0</v>
      </c>
      <c r="AD78" s="32">
        <v>201.0361111111111</v>
      </c>
      <c r="AE78" s="32">
        <v>0</v>
      </c>
      <c r="AF78" s="37">
        <v>0</v>
      </c>
      <c r="AG78" s="32">
        <v>28.902777777777779</v>
      </c>
      <c r="AH78" s="32">
        <v>0</v>
      </c>
      <c r="AI78" s="37">
        <v>0</v>
      </c>
      <c r="AJ78" s="32">
        <v>0</v>
      </c>
      <c r="AK78" s="32">
        <v>0</v>
      </c>
      <c r="AL78" s="37" t="s">
        <v>741</v>
      </c>
      <c r="AM78" t="s">
        <v>191</v>
      </c>
      <c r="AN78" s="34">
        <v>6</v>
      </c>
      <c r="AX78"/>
      <c r="AY78"/>
    </row>
    <row r="79" spans="1:51" x14ac:dyDescent="0.25">
      <c r="A79" t="s">
        <v>607</v>
      </c>
      <c r="B79" t="s">
        <v>320</v>
      </c>
      <c r="C79" t="s">
        <v>495</v>
      </c>
      <c r="D79" t="s">
        <v>598</v>
      </c>
      <c r="E79" s="32">
        <v>46.9</v>
      </c>
      <c r="F79" s="32">
        <v>179.10477777777777</v>
      </c>
      <c r="G79" s="32">
        <v>0.71666666666666667</v>
      </c>
      <c r="H79" s="37">
        <v>4.0013821828687492E-3</v>
      </c>
      <c r="I79" s="32">
        <v>161.80577777777776</v>
      </c>
      <c r="J79" s="32">
        <v>0</v>
      </c>
      <c r="K79" s="37">
        <v>0</v>
      </c>
      <c r="L79" s="32">
        <v>16.225666666666669</v>
      </c>
      <c r="M79" s="32">
        <v>0.71666666666666667</v>
      </c>
      <c r="N79" s="37">
        <v>4.4168703905335165E-2</v>
      </c>
      <c r="O79" s="32">
        <v>3.8722222222222222</v>
      </c>
      <c r="P79" s="32">
        <v>0</v>
      </c>
      <c r="Q79" s="37">
        <v>0</v>
      </c>
      <c r="R79" s="32">
        <v>7.4201111111111109</v>
      </c>
      <c r="S79" s="32">
        <v>0.71666666666666667</v>
      </c>
      <c r="T79" s="37">
        <v>9.6584357826327849E-2</v>
      </c>
      <c r="U79" s="32">
        <v>4.9333333333333336</v>
      </c>
      <c r="V79" s="32">
        <v>0</v>
      </c>
      <c r="W79" s="37">
        <v>0</v>
      </c>
      <c r="X79" s="32">
        <v>52.808222222222227</v>
      </c>
      <c r="Y79" s="32">
        <v>0</v>
      </c>
      <c r="Z79" s="37">
        <v>0</v>
      </c>
      <c r="AA79" s="32">
        <v>4.945555555555555</v>
      </c>
      <c r="AB79" s="32">
        <v>0</v>
      </c>
      <c r="AC79" s="37">
        <v>0</v>
      </c>
      <c r="AD79" s="32">
        <v>98.755888888888876</v>
      </c>
      <c r="AE79" s="32">
        <v>0</v>
      </c>
      <c r="AF79" s="37">
        <v>0</v>
      </c>
      <c r="AG79" s="32">
        <v>6.3694444444444445</v>
      </c>
      <c r="AH79" s="32">
        <v>0</v>
      </c>
      <c r="AI79" s="37">
        <v>0</v>
      </c>
      <c r="AJ79" s="32">
        <v>0</v>
      </c>
      <c r="AK79" s="32">
        <v>0</v>
      </c>
      <c r="AL79" s="37" t="s">
        <v>741</v>
      </c>
      <c r="AM79" t="s">
        <v>112</v>
      </c>
      <c r="AN79" s="34">
        <v>6</v>
      </c>
      <c r="AX79"/>
      <c r="AY79"/>
    </row>
    <row r="80" spans="1:51" x14ac:dyDescent="0.25">
      <c r="A80" t="s">
        <v>607</v>
      </c>
      <c r="B80" t="s">
        <v>355</v>
      </c>
      <c r="C80" t="s">
        <v>430</v>
      </c>
      <c r="D80" t="s">
        <v>547</v>
      </c>
      <c r="E80" s="32">
        <v>54.81111111111111</v>
      </c>
      <c r="F80" s="32">
        <v>172.29444444444445</v>
      </c>
      <c r="G80" s="32">
        <v>0</v>
      </c>
      <c r="H80" s="37">
        <v>0</v>
      </c>
      <c r="I80" s="32">
        <v>147.04722222222222</v>
      </c>
      <c r="J80" s="32">
        <v>0</v>
      </c>
      <c r="K80" s="37">
        <v>0</v>
      </c>
      <c r="L80" s="32">
        <v>15.241666666666667</v>
      </c>
      <c r="M80" s="32">
        <v>0</v>
      </c>
      <c r="N80" s="37">
        <v>0</v>
      </c>
      <c r="O80" s="32">
        <v>5.5583333333333336</v>
      </c>
      <c r="P80" s="32">
        <v>0</v>
      </c>
      <c r="Q80" s="37">
        <v>0</v>
      </c>
      <c r="R80" s="32">
        <v>3.9944444444444445</v>
      </c>
      <c r="S80" s="32">
        <v>0</v>
      </c>
      <c r="T80" s="37">
        <v>0</v>
      </c>
      <c r="U80" s="32">
        <v>5.6888888888888891</v>
      </c>
      <c r="V80" s="32">
        <v>0</v>
      </c>
      <c r="W80" s="37">
        <v>0</v>
      </c>
      <c r="X80" s="32">
        <v>55.519444444444446</v>
      </c>
      <c r="Y80" s="32">
        <v>0</v>
      </c>
      <c r="Z80" s="37">
        <v>0</v>
      </c>
      <c r="AA80" s="32">
        <v>15.563888888888888</v>
      </c>
      <c r="AB80" s="32">
        <v>0</v>
      </c>
      <c r="AC80" s="37">
        <v>0</v>
      </c>
      <c r="AD80" s="32">
        <v>79.661111111111111</v>
      </c>
      <c r="AE80" s="32">
        <v>0</v>
      </c>
      <c r="AF80" s="37">
        <v>0</v>
      </c>
      <c r="AG80" s="32">
        <v>6.3083333333333336</v>
      </c>
      <c r="AH80" s="32">
        <v>0</v>
      </c>
      <c r="AI80" s="37">
        <v>0</v>
      </c>
      <c r="AJ80" s="32">
        <v>0</v>
      </c>
      <c r="AK80" s="32">
        <v>0</v>
      </c>
      <c r="AL80" s="37" t="s">
        <v>741</v>
      </c>
      <c r="AM80" t="s">
        <v>147</v>
      </c>
      <c r="AN80" s="34">
        <v>6</v>
      </c>
      <c r="AX80"/>
      <c r="AY80"/>
    </row>
    <row r="81" spans="1:51" x14ac:dyDescent="0.25">
      <c r="A81" t="s">
        <v>607</v>
      </c>
      <c r="B81" t="s">
        <v>387</v>
      </c>
      <c r="C81" t="s">
        <v>451</v>
      </c>
      <c r="D81" t="s">
        <v>568</v>
      </c>
      <c r="E81" s="32">
        <v>92.25555555555556</v>
      </c>
      <c r="F81" s="32">
        <v>469.48533333333347</v>
      </c>
      <c r="G81" s="32">
        <v>0.41355555555555557</v>
      </c>
      <c r="H81" s="37">
        <v>8.8087002126205317E-4</v>
      </c>
      <c r="I81" s="32">
        <v>448.39833333333343</v>
      </c>
      <c r="J81" s="32">
        <v>0.41355555555555557</v>
      </c>
      <c r="K81" s="37">
        <v>9.2229503281432543E-4</v>
      </c>
      <c r="L81" s="32">
        <v>73.15044444444446</v>
      </c>
      <c r="M81" s="32">
        <v>0</v>
      </c>
      <c r="N81" s="37">
        <v>0</v>
      </c>
      <c r="O81" s="32">
        <v>52.063444444444457</v>
      </c>
      <c r="P81" s="32">
        <v>0</v>
      </c>
      <c r="Q81" s="37">
        <v>0</v>
      </c>
      <c r="R81" s="32">
        <v>15.929222222222224</v>
      </c>
      <c r="S81" s="32">
        <v>0</v>
      </c>
      <c r="T81" s="37">
        <v>0</v>
      </c>
      <c r="U81" s="32">
        <v>5.1577777777777776</v>
      </c>
      <c r="V81" s="32">
        <v>0</v>
      </c>
      <c r="W81" s="37">
        <v>0</v>
      </c>
      <c r="X81" s="32">
        <v>90.053666666666672</v>
      </c>
      <c r="Y81" s="32">
        <v>0.41355555555555557</v>
      </c>
      <c r="Z81" s="37">
        <v>4.5923233429942395E-3</v>
      </c>
      <c r="AA81" s="32">
        <v>0</v>
      </c>
      <c r="AB81" s="32">
        <v>0</v>
      </c>
      <c r="AC81" s="37" t="s">
        <v>741</v>
      </c>
      <c r="AD81" s="32">
        <v>294.99944444444452</v>
      </c>
      <c r="AE81" s="32">
        <v>0</v>
      </c>
      <c r="AF81" s="37">
        <v>0</v>
      </c>
      <c r="AG81" s="32">
        <v>0</v>
      </c>
      <c r="AH81" s="32">
        <v>0</v>
      </c>
      <c r="AI81" s="37" t="s">
        <v>741</v>
      </c>
      <c r="AJ81" s="32">
        <v>11.281777777777773</v>
      </c>
      <c r="AK81" s="32">
        <v>0</v>
      </c>
      <c r="AL81" s="37">
        <v>0</v>
      </c>
      <c r="AM81" t="s">
        <v>179</v>
      </c>
      <c r="AN81" s="34">
        <v>6</v>
      </c>
      <c r="AX81"/>
      <c r="AY81"/>
    </row>
    <row r="82" spans="1:51" x14ac:dyDescent="0.25">
      <c r="A82" t="s">
        <v>607</v>
      </c>
      <c r="B82" t="s">
        <v>412</v>
      </c>
      <c r="C82" t="s">
        <v>470</v>
      </c>
      <c r="D82" t="s">
        <v>577</v>
      </c>
      <c r="E82" s="32">
        <v>53.455555555555556</v>
      </c>
      <c r="F82" s="32">
        <v>197.64911111111113</v>
      </c>
      <c r="G82" s="32">
        <v>13.226555555555557</v>
      </c>
      <c r="H82" s="37">
        <v>6.6919377887412146E-2</v>
      </c>
      <c r="I82" s="32">
        <v>168.9786666666667</v>
      </c>
      <c r="J82" s="32">
        <v>9.7293333333333329</v>
      </c>
      <c r="K82" s="37">
        <v>5.7577287862767675E-2</v>
      </c>
      <c r="L82" s="32">
        <v>38.911555555555552</v>
      </c>
      <c r="M82" s="32">
        <v>3.4972222222222222</v>
      </c>
      <c r="N82" s="37">
        <v>8.9876186451325515E-2</v>
      </c>
      <c r="O82" s="32">
        <v>13.931333333333335</v>
      </c>
      <c r="P82" s="32">
        <v>0</v>
      </c>
      <c r="Q82" s="37">
        <v>0</v>
      </c>
      <c r="R82" s="32">
        <v>19.10466666666666</v>
      </c>
      <c r="S82" s="32">
        <v>3.4972222222222222</v>
      </c>
      <c r="T82" s="37">
        <v>0.18305591420362688</v>
      </c>
      <c r="U82" s="32">
        <v>5.8755555555555548</v>
      </c>
      <c r="V82" s="32">
        <v>0</v>
      </c>
      <c r="W82" s="37">
        <v>0</v>
      </c>
      <c r="X82" s="32">
        <v>32.88266666666668</v>
      </c>
      <c r="Y82" s="32">
        <v>4.6636666666666668</v>
      </c>
      <c r="Z82" s="37">
        <v>0.14182750790690127</v>
      </c>
      <c r="AA82" s="32">
        <v>3.6902222222222227</v>
      </c>
      <c r="AB82" s="32">
        <v>0</v>
      </c>
      <c r="AC82" s="37">
        <v>0</v>
      </c>
      <c r="AD82" s="32">
        <v>101.41055555555556</v>
      </c>
      <c r="AE82" s="32">
        <v>5.065666666666667</v>
      </c>
      <c r="AF82" s="37">
        <v>4.9952065038156232E-2</v>
      </c>
      <c r="AG82" s="32">
        <v>18.205444444444446</v>
      </c>
      <c r="AH82" s="32">
        <v>0</v>
      </c>
      <c r="AI82" s="37">
        <v>0</v>
      </c>
      <c r="AJ82" s="32">
        <v>2.5486666666666666</v>
      </c>
      <c r="AK82" s="32">
        <v>0</v>
      </c>
      <c r="AL82" s="37">
        <v>0</v>
      </c>
      <c r="AM82" t="s">
        <v>204</v>
      </c>
      <c r="AN82" s="34">
        <v>6</v>
      </c>
      <c r="AX82"/>
      <c r="AY82"/>
    </row>
    <row r="83" spans="1:51" x14ac:dyDescent="0.25">
      <c r="A83" t="s">
        <v>607</v>
      </c>
      <c r="B83" t="s">
        <v>255</v>
      </c>
      <c r="C83" t="s">
        <v>446</v>
      </c>
      <c r="D83" t="s">
        <v>565</v>
      </c>
      <c r="E83" s="32">
        <v>55.322222222222223</v>
      </c>
      <c r="F83" s="32">
        <v>213.41644444444444</v>
      </c>
      <c r="G83" s="32">
        <v>0</v>
      </c>
      <c r="H83" s="37">
        <v>0</v>
      </c>
      <c r="I83" s="32">
        <v>187.77199999999999</v>
      </c>
      <c r="J83" s="32">
        <v>0</v>
      </c>
      <c r="K83" s="37">
        <v>0</v>
      </c>
      <c r="L83" s="32">
        <v>31.56388888888889</v>
      </c>
      <c r="M83" s="32">
        <v>0</v>
      </c>
      <c r="N83" s="37">
        <v>0</v>
      </c>
      <c r="O83" s="32">
        <v>15.152777777777779</v>
      </c>
      <c r="P83" s="32">
        <v>0</v>
      </c>
      <c r="Q83" s="37">
        <v>0</v>
      </c>
      <c r="R83" s="32">
        <v>11.241666666666667</v>
      </c>
      <c r="S83" s="32">
        <v>0</v>
      </c>
      <c r="T83" s="37">
        <v>0</v>
      </c>
      <c r="U83" s="32">
        <v>5.1694444444444434</v>
      </c>
      <c r="V83" s="32">
        <v>0</v>
      </c>
      <c r="W83" s="37">
        <v>0</v>
      </c>
      <c r="X83" s="32">
        <v>53.897222222222226</v>
      </c>
      <c r="Y83" s="32">
        <v>0</v>
      </c>
      <c r="Z83" s="37">
        <v>0</v>
      </c>
      <c r="AA83" s="32">
        <v>9.2333333333333325</v>
      </c>
      <c r="AB83" s="32">
        <v>0</v>
      </c>
      <c r="AC83" s="37">
        <v>0</v>
      </c>
      <c r="AD83" s="32">
        <v>118.72199999999999</v>
      </c>
      <c r="AE83" s="32">
        <v>0</v>
      </c>
      <c r="AF83" s="37">
        <v>0</v>
      </c>
      <c r="AG83" s="32">
        <v>0</v>
      </c>
      <c r="AH83" s="32">
        <v>0</v>
      </c>
      <c r="AI83" s="37" t="s">
        <v>741</v>
      </c>
      <c r="AJ83" s="32">
        <v>0</v>
      </c>
      <c r="AK83" s="32">
        <v>0</v>
      </c>
      <c r="AL83" s="37" t="s">
        <v>741</v>
      </c>
      <c r="AM83" t="s">
        <v>47</v>
      </c>
      <c r="AN83" s="34">
        <v>6</v>
      </c>
      <c r="AX83"/>
      <c r="AY83"/>
    </row>
    <row r="84" spans="1:51" x14ac:dyDescent="0.25">
      <c r="A84" t="s">
        <v>607</v>
      </c>
      <c r="B84" t="s">
        <v>221</v>
      </c>
      <c r="C84" t="s">
        <v>435</v>
      </c>
      <c r="D84" t="s">
        <v>556</v>
      </c>
      <c r="E84" s="32">
        <v>40.033333333333331</v>
      </c>
      <c r="F84" s="32">
        <v>137.19500000000002</v>
      </c>
      <c r="G84" s="32">
        <v>0</v>
      </c>
      <c r="H84" s="37">
        <v>0</v>
      </c>
      <c r="I84" s="32">
        <v>125.86644444444444</v>
      </c>
      <c r="J84" s="32">
        <v>0</v>
      </c>
      <c r="K84" s="37">
        <v>0</v>
      </c>
      <c r="L84" s="32">
        <v>14.669333333333336</v>
      </c>
      <c r="M84" s="32">
        <v>0</v>
      </c>
      <c r="N84" s="37">
        <v>0</v>
      </c>
      <c r="O84" s="32">
        <v>8.5236666666666689</v>
      </c>
      <c r="P84" s="32">
        <v>0</v>
      </c>
      <c r="Q84" s="37">
        <v>0</v>
      </c>
      <c r="R84" s="32">
        <v>0.5484444444444444</v>
      </c>
      <c r="S84" s="32">
        <v>0</v>
      </c>
      <c r="T84" s="37">
        <v>0</v>
      </c>
      <c r="U84" s="32">
        <v>5.5972222222222232</v>
      </c>
      <c r="V84" s="32">
        <v>0</v>
      </c>
      <c r="W84" s="37">
        <v>0</v>
      </c>
      <c r="X84" s="32">
        <v>29.350666666666665</v>
      </c>
      <c r="Y84" s="32">
        <v>0</v>
      </c>
      <c r="Z84" s="37">
        <v>0</v>
      </c>
      <c r="AA84" s="32">
        <v>5.1828888888888889</v>
      </c>
      <c r="AB84" s="32">
        <v>0</v>
      </c>
      <c r="AC84" s="37">
        <v>0</v>
      </c>
      <c r="AD84" s="32">
        <v>84.387888888888895</v>
      </c>
      <c r="AE84" s="32">
        <v>0</v>
      </c>
      <c r="AF84" s="37">
        <v>0</v>
      </c>
      <c r="AG84" s="32">
        <v>0</v>
      </c>
      <c r="AH84" s="32">
        <v>0</v>
      </c>
      <c r="AI84" s="37" t="s">
        <v>741</v>
      </c>
      <c r="AJ84" s="32">
        <v>3.6042222222222229</v>
      </c>
      <c r="AK84" s="32">
        <v>0</v>
      </c>
      <c r="AL84" s="37">
        <v>0</v>
      </c>
      <c r="AM84" t="s">
        <v>13</v>
      </c>
      <c r="AN84" s="34">
        <v>6</v>
      </c>
      <c r="AX84"/>
      <c r="AY84"/>
    </row>
    <row r="85" spans="1:51" x14ac:dyDescent="0.25">
      <c r="A85" t="s">
        <v>607</v>
      </c>
      <c r="B85" t="s">
        <v>293</v>
      </c>
      <c r="C85" t="s">
        <v>423</v>
      </c>
      <c r="D85" t="s">
        <v>547</v>
      </c>
      <c r="E85" s="32">
        <v>51.955555555555556</v>
      </c>
      <c r="F85" s="32">
        <v>178.72499999999999</v>
      </c>
      <c r="G85" s="32">
        <v>2.8444444444444441</v>
      </c>
      <c r="H85" s="37">
        <v>1.5915201815327705E-2</v>
      </c>
      <c r="I85" s="32">
        <v>159.25</v>
      </c>
      <c r="J85" s="32">
        <v>1.8222222222222222</v>
      </c>
      <c r="K85" s="37">
        <v>1.1442525728240014E-2</v>
      </c>
      <c r="L85" s="32">
        <v>21.580555555555556</v>
      </c>
      <c r="M85" s="32">
        <v>1.0222222222222221</v>
      </c>
      <c r="N85" s="37">
        <v>4.7367743596344443E-2</v>
      </c>
      <c r="O85" s="32">
        <v>8.9499999999999993</v>
      </c>
      <c r="P85" s="32">
        <v>0</v>
      </c>
      <c r="Q85" s="37">
        <v>0</v>
      </c>
      <c r="R85" s="32">
        <v>6.9416666666666664</v>
      </c>
      <c r="S85" s="32">
        <v>1.0222222222222221</v>
      </c>
      <c r="T85" s="37">
        <v>0.14725890356142457</v>
      </c>
      <c r="U85" s="32">
        <v>5.6888888888888891</v>
      </c>
      <c r="V85" s="32">
        <v>0</v>
      </c>
      <c r="W85" s="37">
        <v>0</v>
      </c>
      <c r="X85" s="32">
        <v>53.236111111111114</v>
      </c>
      <c r="Y85" s="32">
        <v>1.8222222222222222</v>
      </c>
      <c r="Z85" s="37">
        <v>3.4229063396817111E-2</v>
      </c>
      <c r="AA85" s="32">
        <v>6.8444444444444441</v>
      </c>
      <c r="AB85" s="32">
        <v>0</v>
      </c>
      <c r="AC85" s="37">
        <v>0</v>
      </c>
      <c r="AD85" s="32">
        <v>86.37777777777778</v>
      </c>
      <c r="AE85" s="32">
        <v>0</v>
      </c>
      <c r="AF85" s="37">
        <v>0</v>
      </c>
      <c r="AG85" s="32">
        <v>10.686111111111112</v>
      </c>
      <c r="AH85" s="32">
        <v>0</v>
      </c>
      <c r="AI85" s="37">
        <v>0</v>
      </c>
      <c r="AJ85" s="32">
        <v>0</v>
      </c>
      <c r="AK85" s="32">
        <v>0</v>
      </c>
      <c r="AL85" s="37" t="s">
        <v>741</v>
      </c>
      <c r="AM85" t="s">
        <v>85</v>
      </c>
      <c r="AN85" s="34">
        <v>6</v>
      </c>
      <c r="AX85"/>
      <c r="AY85"/>
    </row>
    <row r="86" spans="1:51" x14ac:dyDescent="0.25">
      <c r="A86" t="s">
        <v>607</v>
      </c>
      <c r="B86" t="s">
        <v>381</v>
      </c>
      <c r="C86" t="s">
        <v>423</v>
      </c>
      <c r="D86" t="s">
        <v>547</v>
      </c>
      <c r="E86" s="32">
        <v>112.55555555555556</v>
      </c>
      <c r="F86" s="32">
        <v>384.29999999999995</v>
      </c>
      <c r="G86" s="32">
        <v>2.6666666666666665</v>
      </c>
      <c r="H86" s="37">
        <v>6.9390233324659557E-3</v>
      </c>
      <c r="I86" s="32">
        <v>352.96111111111111</v>
      </c>
      <c r="J86" s="32">
        <v>0</v>
      </c>
      <c r="K86" s="37">
        <v>0</v>
      </c>
      <c r="L86" s="32">
        <v>35.62222222222222</v>
      </c>
      <c r="M86" s="32">
        <v>2.6666666666666665</v>
      </c>
      <c r="N86" s="37">
        <v>7.4859638178415469E-2</v>
      </c>
      <c r="O86" s="32">
        <v>18.897222222222222</v>
      </c>
      <c r="P86" s="32">
        <v>0</v>
      </c>
      <c r="Q86" s="37">
        <v>0</v>
      </c>
      <c r="R86" s="32">
        <v>11.036111111111111</v>
      </c>
      <c r="S86" s="32">
        <v>2.6666666666666665</v>
      </c>
      <c r="T86" s="37">
        <v>0.2416310093128618</v>
      </c>
      <c r="U86" s="32">
        <v>5.6888888888888891</v>
      </c>
      <c r="V86" s="32">
        <v>0</v>
      </c>
      <c r="W86" s="37">
        <v>0</v>
      </c>
      <c r="X86" s="32">
        <v>101.97777777777777</v>
      </c>
      <c r="Y86" s="32">
        <v>0</v>
      </c>
      <c r="Z86" s="37">
        <v>0</v>
      </c>
      <c r="AA86" s="32">
        <v>14.613888888888889</v>
      </c>
      <c r="AB86" s="32">
        <v>0</v>
      </c>
      <c r="AC86" s="37">
        <v>0</v>
      </c>
      <c r="AD86" s="32">
        <v>218.375</v>
      </c>
      <c r="AE86" s="32">
        <v>0</v>
      </c>
      <c r="AF86" s="37">
        <v>0</v>
      </c>
      <c r="AG86" s="32">
        <v>13.71111111111111</v>
      </c>
      <c r="AH86" s="32">
        <v>0</v>
      </c>
      <c r="AI86" s="37">
        <v>0</v>
      </c>
      <c r="AJ86" s="32">
        <v>0</v>
      </c>
      <c r="AK86" s="32">
        <v>0</v>
      </c>
      <c r="AL86" s="37" t="s">
        <v>741</v>
      </c>
      <c r="AM86" t="s">
        <v>173</v>
      </c>
      <c r="AN86" s="34">
        <v>6</v>
      </c>
      <c r="AX86"/>
      <c r="AY86"/>
    </row>
    <row r="87" spans="1:51" x14ac:dyDescent="0.25">
      <c r="A87" t="s">
        <v>607</v>
      </c>
      <c r="B87" t="s">
        <v>226</v>
      </c>
      <c r="C87" t="s">
        <v>439</v>
      </c>
      <c r="D87" t="s">
        <v>558</v>
      </c>
      <c r="E87" s="32">
        <v>96.388888888888886</v>
      </c>
      <c r="F87" s="32">
        <v>371.43333333333334</v>
      </c>
      <c r="G87" s="32">
        <v>2.8444444444444446</v>
      </c>
      <c r="H87" s="37">
        <v>7.6580214783571153E-3</v>
      </c>
      <c r="I87" s="32">
        <v>332.9</v>
      </c>
      <c r="J87" s="32">
        <v>0</v>
      </c>
      <c r="K87" s="37">
        <v>0</v>
      </c>
      <c r="L87" s="32">
        <v>44.288888888888891</v>
      </c>
      <c r="M87" s="32">
        <v>2.8444444444444446</v>
      </c>
      <c r="N87" s="37">
        <v>6.4224786753637728E-2</v>
      </c>
      <c r="O87" s="32">
        <v>16.594444444444445</v>
      </c>
      <c r="P87" s="32">
        <v>0</v>
      </c>
      <c r="Q87" s="37">
        <v>0</v>
      </c>
      <c r="R87" s="32">
        <v>22.45</v>
      </c>
      <c r="S87" s="32">
        <v>2.8444444444444446</v>
      </c>
      <c r="T87" s="37">
        <v>0.12670131155654543</v>
      </c>
      <c r="U87" s="32">
        <v>5.2444444444444445</v>
      </c>
      <c r="V87" s="32">
        <v>0</v>
      </c>
      <c r="W87" s="37">
        <v>0</v>
      </c>
      <c r="X87" s="32">
        <v>72.625</v>
      </c>
      <c r="Y87" s="32">
        <v>0</v>
      </c>
      <c r="Z87" s="37">
        <v>0</v>
      </c>
      <c r="AA87" s="32">
        <v>10.838888888888889</v>
      </c>
      <c r="AB87" s="32">
        <v>0</v>
      </c>
      <c r="AC87" s="37">
        <v>0</v>
      </c>
      <c r="AD87" s="32">
        <v>228.5</v>
      </c>
      <c r="AE87" s="32">
        <v>0</v>
      </c>
      <c r="AF87" s="37">
        <v>0</v>
      </c>
      <c r="AG87" s="32">
        <v>15.180555555555555</v>
      </c>
      <c r="AH87" s="32">
        <v>0</v>
      </c>
      <c r="AI87" s="37">
        <v>0</v>
      </c>
      <c r="AJ87" s="32">
        <v>0</v>
      </c>
      <c r="AK87" s="32">
        <v>0</v>
      </c>
      <c r="AL87" s="37" t="s">
        <v>741</v>
      </c>
      <c r="AM87" t="s">
        <v>18</v>
      </c>
      <c r="AN87" s="34">
        <v>6</v>
      </c>
      <c r="AX87"/>
      <c r="AY87"/>
    </row>
    <row r="88" spans="1:51" x14ac:dyDescent="0.25">
      <c r="A88" t="s">
        <v>607</v>
      </c>
      <c r="B88" t="s">
        <v>380</v>
      </c>
      <c r="C88" t="s">
        <v>425</v>
      </c>
      <c r="D88" t="s">
        <v>539</v>
      </c>
      <c r="E88" s="32">
        <v>87.344444444444449</v>
      </c>
      <c r="F88" s="32">
        <v>286.02477777777773</v>
      </c>
      <c r="G88" s="32">
        <v>0.62966666666666671</v>
      </c>
      <c r="H88" s="37">
        <v>2.201440978501086E-3</v>
      </c>
      <c r="I88" s="32">
        <v>254.17688888888887</v>
      </c>
      <c r="J88" s="32">
        <v>0</v>
      </c>
      <c r="K88" s="37">
        <v>0</v>
      </c>
      <c r="L88" s="32">
        <v>21.516777777777779</v>
      </c>
      <c r="M88" s="32">
        <v>0.62966666666666671</v>
      </c>
      <c r="N88" s="37">
        <v>2.9263985210507562E-2</v>
      </c>
      <c r="O88" s="32">
        <v>12.043555555555557</v>
      </c>
      <c r="P88" s="32">
        <v>0</v>
      </c>
      <c r="Q88" s="37">
        <v>0</v>
      </c>
      <c r="R88" s="32">
        <v>3.7843333333333322</v>
      </c>
      <c r="S88" s="32">
        <v>0.62966666666666671</v>
      </c>
      <c r="T88" s="37">
        <v>0.16638773892363257</v>
      </c>
      <c r="U88" s="32">
        <v>5.6888888888888891</v>
      </c>
      <c r="V88" s="32">
        <v>0</v>
      </c>
      <c r="W88" s="37">
        <v>0</v>
      </c>
      <c r="X88" s="32">
        <v>74.469888888888875</v>
      </c>
      <c r="Y88" s="32">
        <v>0</v>
      </c>
      <c r="Z88" s="37">
        <v>0</v>
      </c>
      <c r="AA88" s="32">
        <v>22.374666666666666</v>
      </c>
      <c r="AB88" s="32">
        <v>0</v>
      </c>
      <c r="AC88" s="37">
        <v>0</v>
      </c>
      <c r="AD88" s="32">
        <v>156.41999999999999</v>
      </c>
      <c r="AE88" s="32">
        <v>0</v>
      </c>
      <c r="AF88" s="37">
        <v>0</v>
      </c>
      <c r="AG88" s="32">
        <v>11.243444444444444</v>
      </c>
      <c r="AH88" s="32">
        <v>0</v>
      </c>
      <c r="AI88" s="37">
        <v>0</v>
      </c>
      <c r="AJ88" s="32">
        <v>0</v>
      </c>
      <c r="AK88" s="32">
        <v>0</v>
      </c>
      <c r="AL88" s="37" t="s">
        <v>741</v>
      </c>
      <c r="AM88" t="s">
        <v>172</v>
      </c>
      <c r="AN88" s="34">
        <v>6</v>
      </c>
      <c r="AX88"/>
      <c r="AY88"/>
    </row>
    <row r="89" spans="1:51" x14ac:dyDescent="0.25">
      <c r="A89" t="s">
        <v>607</v>
      </c>
      <c r="B89" t="s">
        <v>390</v>
      </c>
      <c r="C89" t="s">
        <v>424</v>
      </c>
      <c r="D89" t="s">
        <v>548</v>
      </c>
      <c r="E89" s="32">
        <v>72.599999999999994</v>
      </c>
      <c r="F89" s="32">
        <v>293.49722222222221</v>
      </c>
      <c r="G89" s="32">
        <v>1.9194444444444467</v>
      </c>
      <c r="H89" s="37">
        <v>6.5399066809263846E-3</v>
      </c>
      <c r="I89" s="32">
        <v>275.99166666666667</v>
      </c>
      <c r="J89" s="32">
        <v>0</v>
      </c>
      <c r="K89" s="37">
        <v>0</v>
      </c>
      <c r="L89" s="32">
        <v>25.783333333333324</v>
      </c>
      <c r="M89" s="32">
        <v>1.9194444444444467</v>
      </c>
      <c r="N89" s="37">
        <v>7.4445162680456908E-2</v>
      </c>
      <c r="O89" s="32">
        <v>8.2777777777777786</v>
      </c>
      <c r="P89" s="32">
        <v>0</v>
      </c>
      <c r="Q89" s="37">
        <v>0</v>
      </c>
      <c r="R89" s="32">
        <v>11.816666666666656</v>
      </c>
      <c r="S89" s="32">
        <v>1.9194444444444467</v>
      </c>
      <c r="T89" s="37">
        <v>0.16243535496003794</v>
      </c>
      <c r="U89" s="32">
        <v>5.6888888888888891</v>
      </c>
      <c r="V89" s="32">
        <v>0</v>
      </c>
      <c r="W89" s="37">
        <v>0</v>
      </c>
      <c r="X89" s="32">
        <v>82.74444444444444</v>
      </c>
      <c r="Y89" s="32">
        <v>0</v>
      </c>
      <c r="Z89" s="37">
        <v>0</v>
      </c>
      <c r="AA89" s="32">
        <v>0</v>
      </c>
      <c r="AB89" s="32">
        <v>0</v>
      </c>
      <c r="AC89" s="37" t="s">
        <v>741</v>
      </c>
      <c r="AD89" s="32">
        <v>157.36388888888888</v>
      </c>
      <c r="AE89" s="32">
        <v>0</v>
      </c>
      <c r="AF89" s="37">
        <v>0</v>
      </c>
      <c r="AG89" s="32">
        <v>27.605555555555554</v>
      </c>
      <c r="AH89" s="32">
        <v>0</v>
      </c>
      <c r="AI89" s="37">
        <v>0</v>
      </c>
      <c r="AJ89" s="32">
        <v>0</v>
      </c>
      <c r="AK89" s="32">
        <v>0</v>
      </c>
      <c r="AL89" s="37" t="s">
        <v>741</v>
      </c>
      <c r="AM89" t="s">
        <v>182</v>
      </c>
      <c r="AN89" s="34">
        <v>6</v>
      </c>
      <c r="AX89"/>
      <c r="AY89"/>
    </row>
    <row r="90" spans="1:51" x14ac:dyDescent="0.25">
      <c r="A90" t="s">
        <v>607</v>
      </c>
      <c r="B90" t="s">
        <v>236</v>
      </c>
      <c r="C90" t="s">
        <v>448</v>
      </c>
      <c r="D90" t="s">
        <v>560</v>
      </c>
      <c r="E90" s="32">
        <v>50.011111111111113</v>
      </c>
      <c r="F90" s="32">
        <v>162.50911111111108</v>
      </c>
      <c r="G90" s="32">
        <v>12.882111111111112</v>
      </c>
      <c r="H90" s="37">
        <v>7.927008536957246E-2</v>
      </c>
      <c r="I90" s="32">
        <v>147.55377777777775</v>
      </c>
      <c r="J90" s="32">
        <v>12.104333333333333</v>
      </c>
      <c r="K90" s="37">
        <v>8.2033367871902088E-2</v>
      </c>
      <c r="L90" s="32">
        <v>27.846222222222217</v>
      </c>
      <c r="M90" s="32">
        <v>1.3483333333333334</v>
      </c>
      <c r="N90" s="37">
        <v>4.8420691416350123E-2</v>
      </c>
      <c r="O90" s="32">
        <v>15.668666666666665</v>
      </c>
      <c r="P90" s="32">
        <v>0.57055555555555559</v>
      </c>
      <c r="Q90" s="37">
        <v>3.6413791147229438E-2</v>
      </c>
      <c r="R90" s="32">
        <v>7.9997777777777763</v>
      </c>
      <c r="S90" s="32">
        <v>0.77777777777777779</v>
      </c>
      <c r="T90" s="37">
        <v>9.7224922914525419E-2</v>
      </c>
      <c r="U90" s="32">
        <v>4.177777777777778</v>
      </c>
      <c r="V90" s="32">
        <v>0</v>
      </c>
      <c r="W90" s="37">
        <v>0</v>
      </c>
      <c r="X90" s="32">
        <v>29.708444444444442</v>
      </c>
      <c r="Y90" s="32">
        <v>3.7858888888888886</v>
      </c>
      <c r="Z90" s="37">
        <v>0.12743477350248339</v>
      </c>
      <c r="AA90" s="32">
        <v>2.7777777777777777</v>
      </c>
      <c r="AB90" s="32">
        <v>0</v>
      </c>
      <c r="AC90" s="37">
        <v>0</v>
      </c>
      <c r="AD90" s="32">
        <v>101.92111111111109</v>
      </c>
      <c r="AE90" s="32">
        <v>7.7478888888888893</v>
      </c>
      <c r="AF90" s="37">
        <v>7.6018489245494897E-2</v>
      </c>
      <c r="AG90" s="32">
        <v>0.25555555555555554</v>
      </c>
      <c r="AH90" s="32">
        <v>0</v>
      </c>
      <c r="AI90" s="37">
        <v>0</v>
      </c>
      <c r="AJ90" s="32">
        <v>0</v>
      </c>
      <c r="AK90" s="32">
        <v>0</v>
      </c>
      <c r="AL90" s="37" t="s">
        <v>741</v>
      </c>
      <c r="AM90" t="s">
        <v>28</v>
      </c>
      <c r="AN90" s="34">
        <v>6</v>
      </c>
      <c r="AX90"/>
      <c r="AY90"/>
    </row>
    <row r="91" spans="1:51" x14ac:dyDescent="0.25">
      <c r="A91" t="s">
        <v>607</v>
      </c>
      <c r="B91" t="s">
        <v>300</v>
      </c>
      <c r="C91" t="s">
        <v>487</v>
      </c>
      <c r="D91" t="s">
        <v>549</v>
      </c>
      <c r="E91" s="32">
        <v>68.75555555555556</v>
      </c>
      <c r="F91" s="32">
        <v>235.42677777777777</v>
      </c>
      <c r="G91" s="32">
        <v>0.46944444444444444</v>
      </c>
      <c r="H91" s="37">
        <v>1.9940146523500348E-3</v>
      </c>
      <c r="I91" s="32">
        <v>199.27855555555556</v>
      </c>
      <c r="J91" s="32">
        <v>0</v>
      </c>
      <c r="K91" s="37">
        <v>0</v>
      </c>
      <c r="L91" s="32">
        <v>29.010666666666665</v>
      </c>
      <c r="M91" s="32">
        <v>0.46944444444444444</v>
      </c>
      <c r="N91" s="37">
        <v>1.6181787541747098E-2</v>
      </c>
      <c r="O91" s="32">
        <v>11.944888888888888</v>
      </c>
      <c r="P91" s="32">
        <v>0</v>
      </c>
      <c r="Q91" s="37">
        <v>0</v>
      </c>
      <c r="R91" s="32">
        <v>11.643555555555555</v>
      </c>
      <c r="S91" s="32">
        <v>0.46944444444444444</v>
      </c>
      <c r="T91" s="37">
        <v>4.0317963203297967E-2</v>
      </c>
      <c r="U91" s="32">
        <v>5.4222222222222225</v>
      </c>
      <c r="V91" s="32">
        <v>0</v>
      </c>
      <c r="W91" s="37">
        <v>0</v>
      </c>
      <c r="X91" s="32">
        <v>51.387888888888874</v>
      </c>
      <c r="Y91" s="32">
        <v>0</v>
      </c>
      <c r="Z91" s="37">
        <v>0</v>
      </c>
      <c r="AA91" s="32">
        <v>19.082444444444445</v>
      </c>
      <c r="AB91" s="32">
        <v>0</v>
      </c>
      <c r="AC91" s="37">
        <v>0</v>
      </c>
      <c r="AD91" s="32">
        <v>128.94122222222225</v>
      </c>
      <c r="AE91" s="32">
        <v>0</v>
      </c>
      <c r="AF91" s="37">
        <v>0</v>
      </c>
      <c r="AG91" s="32">
        <v>7.0045555555555552</v>
      </c>
      <c r="AH91" s="32">
        <v>0</v>
      </c>
      <c r="AI91" s="37">
        <v>0</v>
      </c>
      <c r="AJ91" s="32">
        <v>0</v>
      </c>
      <c r="AK91" s="32">
        <v>0</v>
      </c>
      <c r="AL91" s="37" t="s">
        <v>741</v>
      </c>
      <c r="AM91" t="s">
        <v>92</v>
      </c>
      <c r="AN91" s="34">
        <v>6</v>
      </c>
      <c r="AX91"/>
      <c r="AY91"/>
    </row>
    <row r="92" spans="1:51" x14ac:dyDescent="0.25">
      <c r="A92" t="s">
        <v>607</v>
      </c>
      <c r="B92" t="s">
        <v>248</v>
      </c>
      <c r="C92" t="s">
        <v>456</v>
      </c>
      <c r="D92" t="s">
        <v>573</v>
      </c>
      <c r="E92" s="32">
        <v>68.688888888888883</v>
      </c>
      <c r="F92" s="32">
        <v>245.49166666666667</v>
      </c>
      <c r="G92" s="32">
        <v>0</v>
      </c>
      <c r="H92" s="37">
        <v>0</v>
      </c>
      <c r="I92" s="32">
        <v>225.44722222222222</v>
      </c>
      <c r="J92" s="32">
        <v>0</v>
      </c>
      <c r="K92" s="37">
        <v>0</v>
      </c>
      <c r="L92" s="32">
        <v>9.0138888888888893</v>
      </c>
      <c r="M92" s="32">
        <v>0</v>
      </c>
      <c r="N92" s="37">
        <v>0</v>
      </c>
      <c r="O92" s="32">
        <v>0.75555555555555554</v>
      </c>
      <c r="P92" s="32">
        <v>0</v>
      </c>
      <c r="Q92" s="37">
        <v>0</v>
      </c>
      <c r="R92" s="32">
        <v>2.3027777777777776</v>
      </c>
      <c r="S92" s="32">
        <v>0</v>
      </c>
      <c r="T92" s="37">
        <v>0</v>
      </c>
      <c r="U92" s="32">
        <v>5.9555555555555557</v>
      </c>
      <c r="V92" s="32">
        <v>0</v>
      </c>
      <c r="W92" s="37">
        <v>0</v>
      </c>
      <c r="X92" s="32">
        <v>56.24722222222222</v>
      </c>
      <c r="Y92" s="32">
        <v>0</v>
      </c>
      <c r="Z92" s="37">
        <v>0</v>
      </c>
      <c r="AA92" s="32">
        <v>11.786111111111111</v>
      </c>
      <c r="AB92" s="32">
        <v>0</v>
      </c>
      <c r="AC92" s="37">
        <v>0</v>
      </c>
      <c r="AD92" s="32">
        <v>154.16388888888889</v>
      </c>
      <c r="AE92" s="32">
        <v>0</v>
      </c>
      <c r="AF92" s="37">
        <v>0</v>
      </c>
      <c r="AG92" s="32">
        <v>14.280555555555555</v>
      </c>
      <c r="AH92" s="32">
        <v>0</v>
      </c>
      <c r="AI92" s="37">
        <v>0</v>
      </c>
      <c r="AJ92" s="32">
        <v>0</v>
      </c>
      <c r="AK92" s="32">
        <v>0</v>
      </c>
      <c r="AL92" s="37" t="s">
        <v>741</v>
      </c>
      <c r="AM92" t="s">
        <v>40</v>
      </c>
      <c r="AN92" s="34">
        <v>6</v>
      </c>
      <c r="AX92"/>
      <c r="AY92"/>
    </row>
    <row r="93" spans="1:51" x14ac:dyDescent="0.25">
      <c r="A93" t="s">
        <v>607</v>
      </c>
      <c r="B93" t="s">
        <v>357</v>
      </c>
      <c r="C93" t="s">
        <v>424</v>
      </c>
      <c r="D93" t="s">
        <v>548</v>
      </c>
      <c r="E93" s="32">
        <v>36.577777777777776</v>
      </c>
      <c r="F93" s="32">
        <v>158.71766666666664</v>
      </c>
      <c r="G93" s="32">
        <v>0</v>
      </c>
      <c r="H93" s="37">
        <v>0</v>
      </c>
      <c r="I93" s="32">
        <v>152.93988888888887</v>
      </c>
      <c r="J93" s="32">
        <v>0</v>
      </c>
      <c r="K93" s="37">
        <v>0</v>
      </c>
      <c r="L93" s="32">
        <v>14.389333333333333</v>
      </c>
      <c r="M93" s="32">
        <v>0</v>
      </c>
      <c r="N93" s="37">
        <v>0</v>
      </c>
      <c r="O93" s="32">
        <v>8.6115555555555545</v>
      </c>
      <c r="P93" s="32">
        <v>0</v>
      </c>
      <c r="Q93" s="37">
        <v>0</v>
      </c>
      <c r="R93" s="32">
        <v>0</v>
      </c>
      <c r="S93" s="32">
        <v>0</v>
      </c>
      <c r="T93" s="37" t="s">
        <v>741</v>
      </c>
      <c r="U93" s="32">
        <v>5.7777777777777777</v>
      </c>
      <c r="V93" s="32">
        <v>0</v>
      </c>
      <c r="W93" s="37">
        <v>0</v>
      </c>
      <c r="X93" s="32">
        <v>48.433777777777784</v>
      </c>
      <c r="Y93" s="32">
        <v>0</v>
      </c>
      <c r="Z93" s="37">
        <v>0</v>
      </c>
      <c r="AA93" s="32">
        <v>0</v>
      </c>
      <c r="AB93" s="32">
        <v>0</v>
      </c>
      <c r="AC93" s="37" t="s">
        <v>741</v>
      </c>
      <c r="AD93" s="32">
        <v>91.83511111111109</v>
      </c>
      <c r="AE93" s="32">
        <v>0</v>
      </c>
      <c r="AF93" s="37">
        <v>0</v>
      </c>
      <c r="AG93" s="32">
        <v>4.0594444444444431</v>
      </c>
      <c r="AH93" s="32">
        <v>0</v>
      </c>
      <c r="AI93" s="37">
        <v>0</v>
      </c>
      <c r="AJ93" s="32">
        <v>0</v>
      </c>
      <c r="AK93" s="32">
        <v>0</v>
      </c>
      <c r="AL93" s="37" t="s">
        <v>741</v>
      </c>
      <c r="AM93" t="s">
        <v>149</v>
      </c>
      <c r="AN93" s="34">
        <v>6</v>
      </c>
      <c r="AX93"/>
      <c r="AY93"/>
    </row>
    <row r="94" spans="1:51" x14ac:dyDescent="0.25">
      <c r="A94" t="s">
        <v>607</v>
      </c>
      <c r="B94" t="s">
        <v>396</v>
      </c>
      <c r="C94" t="s">
        <v>434</v>
      </c>
      <c r="D94" t="s">
        <v>542</v>
      </c>
      <c r="E94" s="32">
        <v>94.888888888888886</v>
      </c>
      <c r="F94" s="32">
        <v>422.31600000000003</v>
      </c>
      <c r="G94" s="32">
        <v>77.453777777777788</v>
      </c>
      <c r="H94" s="37">
        <v>0.18340242325125683</v>
      </c>
      <c r="I94" s="32">
        <v>396.44655555555556</v>
      </c>
      <c r="J94" s="32">
        <v>77.453777777777788</v>
      </c>
      <c r="K94" s="37">
        <v>0.19537003586584042</v>
      </c>
      <c r="L94" s="32">
        <v>48.969444444444441</v>
      </c>
      <c r="M94" s="32">
        <v>0</v>
      </c>
      <c r="N94" s="37">
        <v>0</v>
      </c>
      <c r="O94" s="32">
        <v>39.033333333333331</v>
      </c>
      <c r="P94" s="32">
        <v>0</v>
      </c>
      <c r="Q94" s="37">
        <v>0</v>
      </c>
      <c r="R94" s="32">
        <v>9.9361111111111118</v>
      </c>
      <c r="S94" s="32">
        <v>0</v>
      </c>
      <c r="T94" s="37">
        <v>0</v>
      </c>
      <c r="U94" s="32">
        <v>0</v>
      </c>
      <c r="V94" s="32">
        <v>0</v>
      </c>
      <c r="W94" s="37" t="s">
        <v>741</v>
      </c>
      <c r="X94" s="32">
        <v>79.99655555555556</v>
      </c>
      <c r="Y94" s="32">
        <v>16.806555555555555</v>
      </c>
      <c r="Z94" s="37">
        <v>0.21009099002873732</v>
      </c>
      <c r="AA94" s="32">
        <v>15.933333333333334</v>
      </c>
      <c r="AB94" s="32">
        <v>0</v>
      </c>
      <c r="AC94" s="37">
        <v>0</v>
      </c>
      <c r="AD94" s="32">
        <v>276.39444444444445</v>
      </c>
      <c r="AE94" s="32">
        <v>60.647222222222226</v>
      </c>
      <c r="AF94" s="37">
        <v>0.21942272517135336</v>
      </c>
      <c r="AG94" s="32">
        <v>1.0222222222222221</v>
      </c>
      <c r="AH94" s="32">
        <v>0</v>
      </c>
      <c r="AI94" s="37">
        <v>0</v>
      </c>
      <c r="AJ94" s="32">
        <v>0</v>
      </c>
      <c r="AK94" s="32">
        <v>0</v>
      </c>
      <c r="AL94" s="37" t="s">
        <v>741</v>
      </c>
      <c r="AM94" t="s">
        <v>188</v>
      </c>
      <c r="AN94" s="34">
        <v>6</v>
      </c>
      <c r="AX94"/>
      <c r="AY94"/>
    </row>
    <row r="95" spans="1:51" x14ac:dyDescent="0.25">
      <c r="A95" t="s">
        <v>607</v>
      </c>
      <c r="B95" t="s">
        <v>361</v>
      </c>
      <c r="C95" t="s">
        <v>416</v>
      </c>
      <c r="D95" t="s">
        <v>585</v>
      </c>
      <c r="E95" s="32">
        <v>68.977777777777774</v>
      </c>
      <c r="F95" s="32">
        <v>328.17777777777775</v>
      </c>
      <c r="G95" s="32">
        <v>2.8444444444444446</v>
      </c>
      <c r="H95" s="37">
        <v>8.6673889490790912E-3</v>
      </c>
      <c r="I95" s="32">
        <v>295.31388888888893</v>
      </c>
      <c r="J95" s="32">
        <v>0</v>
      </c>
      <c r="K95" s="37">
        <v>0</v>
      </c>
      <c r="L95" s="32">
        <v>45.516666666666659</v>
      </c>
      <c r="M95" s="32">
        <v>2.8444444444444446</v>
      </c>
      <c r="N95" s="37">
        <v>6.2492371536677666E-2</v>
      </c>
      <c r="O95" s="32">
        <v>23.877777777777776</v>
      </c>
      <c r="P95" s="32">
        <v>0</v>
      </c>
      <c r="Q95" s="37">
        <v>0</v>
      </c>
      <c r="R95" s="32">
        <v>16.024999999999999</v>
      </c>
      <c r="S95" s="32">
        <v>2.8444444444444446</v>
      </c>
      <c r="T95" s="37">
        <v>0.17750043335066737</v>
      </c>
      <c r="U95" s="32">
        <v>5.6138888888888889</v>
      </c>
      <c r="V95" s="32">
        <v>0</v>
      </c>
      <c r="W95" s="37">
        <v>0</v>
      </c>
      <c r="X95" s="32">
        <v>72.097222222222229</v>
      </c>
      <c r="Y95" s="32">
        <v>0</v>
      </c>
      <c r="Z95" s="37">
        <v>0</v>
      </c>
      <c r="AA95" s="32">
        <v>11.225</v>
      </c>
      <c r="AB95" s="32">
        <v>0</v>
      </c>
      <c r="AC95" s="37">
        <v>0</v>
      </c>
      <c r="AD95" s="32">
        <v>187.79722222222222</v>
      </c>
      <c r="AE95" s="32">
        <v>0</v>
      </c>
      <c r="AF95" s="37">
        <v>0</v>
      </c>
      <c r="AG95" s="32">
        <v>11.541666666666666</v>
      </c>
      <c r="AH95" s="32">
        <v>0</v>
      </c>
      <c r="AI95" s="37">
        <v>0</v>
      </c>
      <c r="AJ95" s="32">
        <v>0</v>
      </c>
      <c r="AK95" s="32">
        <v>0</v>
      </c>
      <c r="AL95" s="37" t="s">
        <v>741</v>
      </c>
      <c r="AM95" t="s">
        <v>153</v>
      </c>
      <c r="AN95" s="34">
        <v>6</v>
      </c>
      <c r="AX95"/>
      <c r="AY95"/>
    </row>
    <row r="96" spans="1:51" x14ac:dyDescent="0.25">
      <c r="A96" t="s">
        <v>607</v>
      </c>
      <c r="B96" t="s">
        <v>269</v>
      </c>
      <c r="C96" t="s">
        <v>464</v>
      </c>
      <c r="D96" t="s">
        <v>581</v>
      </c>
      <c r="E96" s="32">
        <v>62.288888888888891</v>
      </c>
      <c r="F96" s="32">
        <v>243.44166666666666</v>
      </c>
      <c r="G96" s="32">
        <v>6.7722222222222221</v>
      </c>
      <c r="H96" s="37">
        <v>2.7818665206129693E-2</v>
      </c>
      <c r="I96" s="32">
        <v>223.24166666666667</v>
      </c>
      <c r="J96" s="32">
        <v>6.7722222222222221</v>
      </c>
      <c r="K96" s="37">
        <v>3.0335834359874077E-2</v>
      </c>
      <c r="L96" s="32">
        <v>28.705555555555559</v>
      </c>
      <c r="M96" s="32">
        <v>0.26666666666666666</v>
      </c>
      <c r="N96" s="37">
        <v>9.2897232436616982E-3</v>
      </c>
      <c r="O96" s="32">
        <v>13.841666666666667</v>
      </c>
      <c r="P96" s="32">
        <v>0.26666666666666666</v>
      </c>
      <c r="Q96" s="37">
        <v>1.9265502709211318E-2</v>
      </c>
      <c r="R96" s="32">
        <v>10.152777777777779</v>
      </c>
      <c r="S96" s="32">
        <v>0</v>
      </c>
      <c r="T96" s="37">
        <v>0</v>
      </c>
      <c r="U96" s="32">
        <v>4.7111111111111112</v>
      </c>
      <c r="V96" s="32">
        <v>0</v>
      </c>
      <c r="W96" s="37">
        <v>0</v>
      </c>
      <c r="X96" s="32">
        <v>57.74722222222222</v>
      </c>
      <c r="Y96" s="32">
        <v>6.5055555555555555</v>
      </c>
      <c r="Z96" s="37">
        <v>0.11265573139641157</v>
      </c>
      <c r="AA96" s="32">
        <v>5.3361111111111112</v>
      </c>
      <c r="AB96" s="32">
        <v>0</v>
      </c>
      <c r="AC96" s="37">
        <v>0</v>
      </c>
      <c r="AD96" s="32">
        <v>151.65277777777777</v>
      </c>
      <c r="AE96" s="32">
        <v>0</v>
      </c>
      <c r="AF96" s="37">
        <v>0</v>
      </c>
      <c r="AG96" s="32">
        <v>0</v>
      </c>
      <c r="AH96" s="32">
        <v>0</v>
      </c>
      <c r="AI96" s="37" t="s">
        <v>741</v>
      </c>
      <c r="AJ96" s="32">
        <v>0</v>
      </c>
      <c r="AK96" s="32">
        <v>0</v>
      </c>
      <c r="AL96" s="37" t="s">
        <v>741</v>
      </c>
      <c r="AM96" t="s">
        <v>61</v>
      </c>
      <c r="AN96" s="34">
        <v>6</v>
      </c>
      <c r="AX96"/>
      <c r="AY96"/>
    </row>
    <row r="97" spans="1:51" x14ac:dyDescent="0.25">
      <c r="A97" t="s">
        <v>607</v>
      </c>
      <c r="B97" t="s">
        <v>289</v>
      </c>
      <c r="C97" t="s">
        <v>480</v>
      </c>
      <c r="D97" t="s">
        <v>575</v>
      </c>
      <c r="E97" s="32">
        <v>56.62222222222222</v>
      </c>
      <c r="F97" s="32">
        <v>213.70277777777778</v>
      </c>
      <c r="G97" s="32">
        <v>0</v>
      </c>
      <c r="H97" s="37">
        <v>0</v>
      </c>
      <c r="I97" s="32">
        <v>191.90833333333336</v>
      </c>
      <c r="J97" s="32">
        <v>0</v>
      </c>
      <c r="K97" s="37">
        <v>0</v>
      </c>
      <c r="L97" s="32">
        <v>14.333333333333336</v>
      </c>
      <c r="M97" s="32">
        <v>0</v>
      </c>
      <c r="N97" s="37">
        <v>0</v>
      </c>
      <c r="O97" s="32">
        <v>1.2444444444444445</v>
      </c>
      <c r="P97" s="32">
        <v>0</v>
      </c>
      <c r="Q97" s="37">
        <v>0</v>
      </c>
      <c r="R97" s="32">
        <v>7.4</v>
      </c>
      <c r="S97" s="32">
        <v>0</v>
      </c>
      <c r="T97" s="37">
        <v>0</v>
      </c>
      <c r="U97" s="32">
        <v>5.6888888888888891</v>
      </c>
      <c r="V97" s="32">
        <v>0</v>
      </c>
      <c r="W97" s="37">
        <v>0</v>
      </c>
      <c r="X97" s="32">
        <v>57.330555555555556</v>
      </c>
      <c r="Y97" s="32">
        <v>0</v>
      </c>
      <c r="Z97" s="37">
        <v>0</v>
      </c>
      <c r="AA97" s="32">
        <v>8.7055555555555557</v>
      </c>
      <c r="AB97" s="32">
        <v>0</v>
      </c>
      <c r="AC97" s="37">
        <v>0</v>
      </c>
      <c r="AD97" s="32">
        <v>109.29444444444445</v>
      </c>
      <c r="AE97" s="32">
        <v>0</v>
      </c>
      <c r="AF97" s="37">
        <v>0</v>
      </c>
      <c r="AG97" s="32">
        <v>24.038888888888888</v>
      </c>
      <c r="AH97" s="32">
        <v>0</v>
      </c>
      <c r="AI97" s="37">
        <v>0</v>
      </c>
      <c r="AJ97" s="32">
        <v>0</v>
      </c>
      <c r="AK97" s="32">
        <v>0</v>
      </c>
      <c r="AL97" s="37" t="s">
        <v>741</v>
      </c>
      <c r="AM97" t="s">
        <v>81</v>
      </c>
      <c r="AN97" s="34">
        <v>6</v>
      </c>
      <c r="AX97"/>
      <c r="AY97"/>
    </row>
    <row r="98" spans="1:51" x14ac:dyDescent="0.25">
      <c r="A98" t="s">
        <v>607</v>
      </c>
      <c r="B98" t="s">
        <v>291</v>
      </c>
      <c r="C98" t="s">
        <v>482</v>
      </c>
      <c r="D98" t="s">
        <v>592</v>
      </c>
      <c r="E98" s="32">
        <v>64.655555555555551</v>
      </c>
      <c r="F98" s="32">
        <v>237.78966666666659</v>
      </c>
      <c r="G98" s="32">
        <v>0.76388888888888884</v>
      </c>
      <c r="H98" s="37">
        <v>3.2124561996199263E-3</v>
      </c>
      <c r="I98" s="32">
        <v>221.63577777777769</v>
      </c>
      <c r="J98" s="32">
        <v>0</v>
      </c>
      <c r="K98" s="37">
        <v>0</v>
      </c>
      <c r="L98" s="32">
        <v>27.437444444444438</v>
      </c>
      <c r="M98" s="32">
        <v>0.76388888888888884</v>
      </c>
      <c r="N98" s="37">
        <v>2.7841109270785671E-2</v>
      </c>
      <c r="O98" s="32">
        <v>11.283555555555553</v>
      </c>
      <c r="P98" s="32">
        <v>0</v>
      </c>
      <c r="Q98" s="37">
        <v>0</v>
      </c>
      <c r="R98" s="32">
        <v>11.413333333333329</v>
      </c>
      <c r="S98" s="32">
        <v>0.76388888888888884</v>
      </c>
      <c r="T98" s="37">
        <v>6.6929517133956409E-2</v>
      </c>
      <c r="U98" s="32">
        <v>4.740555555555555</v>
      </c>
      <c r="V98" s="32">
        <v>0</v>
      </c>
      <c r="W98" s="37">
        <v>0</v>
      </c>
      <c r="X98" s="32">
        <v>54.026222222222209</v>
      </c>
      <c r="Y98" s="32">
        <v>0</v>
      </c>
      <c r="Z98" s="37">
        <v>0</v>
      </c>
      <c r="AA98" s="32">
        <v>0</v>
      </c>
      <c r="AB98" s="32">
        <v>0</v>
      </c>
      <c r="AC98" s="37" t="s">
        <v>741</v>
      </c>
      <c r="AD98" s="32">
        <v>148.78844444444439</v>
      </c>
      <c r="AE98" s="32">
        <v>0</v>
      </c>
      <c r="AF98" s="37">
        <v>0</v>
      </c>
      <c r="AG98" s="32">
        <v>7.5375555555555556</v>
      </c>
      <c r="AH98" s="32">
        <v>0</v>
      </c>
      <c r="AI98" s="37">
        <v>0</v>
      </c>
      <c r="AJ98" s="32">
        <v>0</v>
      </c>
      <c r="AK98" s="32">
        <v>0</v>
      </c>
      <c r="AL98" s="37" t="s">
        <v>741</v>
      </c>
      <c r="AM98" t="s">
        <v>83</v>
      </c>
      <c r="AN98" s="34">
        <v>6</v>
      </c>
      <c r="AX98"/>
      <c r="AY98"/>
    </row>
    <row r="99" spans="1:51" x14ac:dyDescent="0.25">
      <c r="A99" t="s">
        <v>607</v>
      </c>
      <c r="B99" t="s">
        <v>312</v>
      </c>
      <c r="C99" t="s">
        <v>418</v>
      </c>
      <c r="D99" t="s">
        <v>538</v>
      </c>
      <c r="E99" s="32">
        <v>47.366666666666667</v>
      </c>
      <c r="F99" s="32">
        <v>145.73333333333332</v>
      </c>
      <c r="G99" s="32">
        <v>0</v>
      </c>
      <c r="H99" s="37">
        <v>0</v>
      </c>
      <c r="I99" s="32">
        <v>135.57222222222222</v>
      </c>
      <c r="J99" s="32">
        <v>0</v>
      </c>
      <c r="K99" s="37">
        <v>0</v>
      </c>
      <c r="L99" s="32">
        <v>20.966666666666669</v>
      </c>
      <c r="M99" s="32">
        <v>0</v>
      </c>
      <c r="N99" s="37">
        <v>0</v>
      </c>
      <c r="O99" s="32">
        <v>10.805555555555555</v>
      </c>
      <c r="P99" s="32">
        <v>0</v>
      </c>
      <c r="Q99" s="37">
        <v>0</v>
      </c>
      <c r="R99" s="32">
        <v>4.5611111111111109</v>
      </c>
      <c r="S99" s="32">
        <v>0</v>
      </c>
      <c r="T99" s="37">
        <v>0</v>
      </c>
      <c r="U99" s="32">
        <v>5.6</v>
      </c>
      <c r="V99" s="32">
        <v>0</v>
      </c>
      <c r="W99" s="37">
        <v>0</v>
      </c>
      <c r="X99" s="32">
        <v>32.93611111111111</v>
      </c>
      <c r="Y99" s="32">
        <v>0</v>
      </c>
      <c r="Z99" s="37">
        <v>0</v>
      </c>
      <c r="AA99" s="32">
        <v>0</v>
      </c>
      <c r="AB99" s="32">
        <v>0</v>
      </c>
      <c r="AC99" s="37" t="s">
        <v>741</v>
      </c>
      <c r="AD99" s="32">
        <v>91.830555555555549</v>
      </c>
      <c r="AE99" s="32">
        <v>0</v>
      </c>
      <c r="AF99" s="37">
        <v>0</v>
      </c>
      <c r="AG99" s="32">
        <v>0</v>
      </c>
      <c r="AH99" s="32">
        <v>0</v>
      </c>
      <c r="AI99" s="37" t="s">
        <v>741</v>
      </c>
      <c r="AJ99" s="32">
        <v>0</v>
      </c>
      <c r="AK99" s="32">
        <v>0</v>
      </c>
      <c r="AL99" s="37" t="s">
        <v>741</v>
      </c>
      <c r="AM99" t="s">
        <v>104</v>
      </c>
      <c r="AN99" s="34">
        <v>6</v>
      </c>
      <c r="AX99"/>
      <c r="AY99"/>
    </row>
    <row r="100" spans="1:51" x14ac:dyDescent="0.25">
      <c r="A100" t="s">
        <v>607</v>
      </c>
      <c r="B100" t="s">
        <v>364</v>
      </c>
      <c r="C100" t="s">
        <v>493</v>
      </c>
      <c r="D100" t="s">
        <v>597</v>
      </c>
      <c r="E100" s="32">
        <v>108.11111111111111</v>
      </c>
      <c r="F100" s="32">
        <v>464.41644444444455</v>
      </c>
      <c r="G100" s="32">
        <v>3.7749999999999999</v>
      </c>
      <c r="H100" s="37">
        <v>8.1284804729854498E-3</v>
      </c>
      <c r="I100" s="32">
        <v>444.39088888888898</v>
      </c>
      <c r="J100" s="32">
        <v>3.7749999999999999</v>
      </c>
      <c r="K100" s="37">
        <v>8.4947736202212343E-3</v>
      </c>
      <c r="L100" s="32">
        <v>29.731555555555556</v>
      </c>
      <c r="M100" s="32">
        <v>3.1944444444444446</v>
      </c>
      <c r="N100" s="37">
        <v>0.10744289643625927</v>
      </c>
      <c r="O100" s="32">
        <v>16.56377777777778</v>
      </c>
      <c r="P100" s="32">
        <v>3.1944444444444446</v>
      </c>
      <c r="Q100" s="37">
        <v>0.19285723868682667</v>
      </c>
      <c r="R100" s="32">
        <v>7.8844444444444433</v>
      </c>
      <c r="S100" s="32">
        <v>0</v>
      </c>
      <c r="T100" s="37">
        <v>0</v>
      </c>
      <c r="U100" s="32">
        <v>5.2833333333333314</v>
      </c>
      <c r="V100" s="32">
        <v>0</v>
      </c>
      <c r="W100" s="37">
        <v>0</v>
      </c>
      <c r="X100" s="32">
        <v>125.52933333333338</v>
      </c>
      <c r="Y100" s="32">
        <v>0.40555555555555556</v>
      </c>
      <c r="Z100" s="37">
        <v>3.2307632390481539E-3</v>
      </c>
      <c r="AA100" s="32">
        <v>6.8577777777777742</v>
      </c>
      <c r="AB100" s="32">
        <v>0</v>
      </c>
      <c r="AC100" s="37">
        <v>0</v>
      </c>
      <c r="AD100" s="32">
        <v>260.06177777777782</v>
      </c>
      <c r="AE100" s="32">
        <v>0.17499999999999999</v>
      </c>
      <c r="AF100" s="37">
        <v>6.7291703338864762E-4</v>
      </c>
      <c r="AG100" s="32">
        <v>42.235999999999997</v>
      </c>
      <c r="AH100" s="32">
        <v>0</v>
      </c>
      <c r="AI100" s="37">
        <v>0</v>
      </c>
      <c r="AJ100" s="32">
        <v>0</v>
      </c>
      <c r="AK100" s="32">
        <v>0</v>
      </c>
      <c r="AL100" s="37" t="s">
        <v>741</v>
      </c>
      <c r="AM100" t="s">
        <v>156</v>
      </c>
      <c r="AN100" s="34">
        <v>6</v>
      </c>
      <c r="AX100"/>
      <c r="AY100"/>
    </row>
    <row r="101" spans="1:51" x14ac:dyDescent="0.25">
      <c r="A101" t="s">
        <v>607</v>
      </c>
      <c r="B101" t="s">
        <v>398</v>
      </c>
      <c r="C101" t="s">
        <v>528</v>
      </c>
      <c r="D101" t="s">
        <v>591</v>
      </c>
      <c r="E101" s="32">
        <v>80.477777777777774</v>
      </c>
      <c r="F101" s="32">
        <v>313.95277777777778</v>
      </c>
      <c r="G101" s="32">
        <v>0</v>
      </c>
      <c r="H101" s="37">
        <v>0</v>
      </c>
      <c r="I101" s="32">
        <v>303.86388888888894</v>
      </c>
      <c r="J101" s="32">
        <v>0</v>
      </c>
      <c r="K101" s="37">
        <v>0</v>
      </c>
      <c r="L101" s="32">
        <v>25.150000000000002</v>
      </c>
      <c r="M101" s="32">
        <v>0</v>
      </c>
      <c r="N101" s="37">
        <v>0</v>
      </c>
      <c r="O101" s="32">
        <v>19.461111111111112</v>
      </c>
      <c r="P101" s="32">
        <v>0</v>
      </c>
      <c r="Q101" s="37">
        <v>0</v>
      </c>
      <c r="R101" s="32">
        <v>0</v>
      </c>
      <c r="S101" s="32">
        <v>0</v>
      </c>
      <c r="T101" s="37" t="s">
        <v>741</v>
      </c>
      <c r="U101" s="32">
        <v>5.6888888888888891</v>
      </c>
      <c r="V101" s="32">
        <v>0</v>
      </c>
      <c r="W101" s="37">
        <v>0</v>
      </c>
      <c r="X101" s="32">
        <v>63.830555555555556</v>
      </c>
      <c r="Y101" s="32">
        <v>0</v>
      </c>
      <c r="Z101" s="37">
        <v>0</v>
      </c>
      <c r="AA101" s="32">
        <v>4.4000000000000004</v>
      </c>
      <c r="AB101" s="32">
        <v>0</v>
      </c>
      <c r="AC101" s="37">
        <v>0</v>
      </c>
      <c r="AD101" s="32">
        <v>156.44166666666666</v>
      </c>
      <c r="AE101" s="32">
        <v>0</v>
      </c>
      <c r="AF101" s="37">
        <v>0</v>
      </c>
      <c r="AG101" s="32">
        <v>64.13055555555556</v>
      </c>
      <c r="AH101" s="32">
        <v>0</v>
      </c>
      <c r="AI101" s="37">
        <v>0</v>
      </c>
      <c r="AJ101" s="32">
        <v>0</v>
      </c>
      <c r="AK101" s="32">
        <v>0</v>
      </c>
      <c r="AL101" s="37" t="s">
        <v>741</v>
      </c>
      <c r="AM101" t="s">
        <v>190</v>
      </c>
      <c r="AN101" s="34">
        <v>6</v>
      </c>
      <c r="AX101"/>
      <c r="AY101"/>
    </row>
    <row r="102" spans="1:51" x14ac:dyDescent="0.25">
      <c r="A102" t="s">
        <v>607</v>
      </c>
      <c r="B102" t="s">
        <v>278</v>
      </c>
      <c r="C102" t="s">
        <v>473</v>
      </c>
      <c r="D102" t="s">
        <v>534</v>
      </c>
      <c r="E102" s="32">
        <v>69.75555555555556</v>
      </c>
      <c r="F102" s="32">
        <v>353.31600000000009</v>
      </c>
      <c r="G102" s="32">
        <v>0</v>
      </c>
      <c r="H102" s="37">
        <v>0</v>
      </c>
      <c r="I102" s="32">
        <v>347.62711111111116</v>
      </c>
      <c r="J102" s="32">
        <v>0</v>
      </c>
      <c r="K102" s="37">
        <v>0</v>
      </c>
      <c r="L102" s="32">
        <v>21.24111111111111</v>
      </c>
      <c r="M102" s="32">
        <v>0</v>
      </c>
      <c r="N102" s="37">
        <v>0</v>
      </c>
      <c r="O102" s="32">
        <v>15.55222222222222</v>
      </c>
      <c r="P102" s="32">
        <v>0</v>
      </c>
      <c r="Q102" s="37">
        <v>0</v>
      </c>
      <c r="R102" s="32">
        <v>5.6888888888888891</v>
      </c>
      <c r="S102" s="32">
        <v>0</v>
      </c>
      <c r="T102" s="37">
        <v>0</v>
      </c>
      <c r="U102" s="32">
        <v>0</v>
      </c>
      <c r="V102" s="32">
        <v>0</v>
      </c>
      <c r="W102" s="37" t="s">
        <v>741</v>
      </c>
      <c r="X102" s="32">
        <v>77.439444444444462</v>
      </c>
      <c r="Y102" s="32">
        <v>0</v>
      </c>
      <c r="Z102" s="37">
        <v>0</v>
      </c>
      <c r="AA102" s="32">
        <v>0</v>
      </c>
      <c r="AB102" s="32">
        <v>0</v>
      </c>
      <c r="AC102" s="37" t="s">
        <v>741</v>
      </c>
      <c r="AD102" s="32">
        <v>254.63544444444452</v>
      </c>
      <c r="AE102" s="32">
        <v>0</v>
      </c>
      <c r="AF102" s="37">
        <v>0</v>
      </c>
      <c r="AG102" s="32">
        <v>0</v>
      </c>
      <c r="AH102" s="32">
        <v>0</v>
      </c>
      <c r="AI102" s="37" t="s">
        <v>741</v>
      </c>
      <c r="AJ102" s="32">
        <v>0</v>
      </c>
      <c r="AK102" s="32">
        <v>0</v>
      </c>
      <c r="AL102" s="37" t="s">
        <v>741</v>
      </c>
      <c r="AM102" t="s">
        <v>70</v>
      </c>
      <c r="AN102" s="34">
        <v>6</v>
      </c>
      <c r="AX102"/>
      <c r="AY102"/>
    </row>
    <row r="103" spans="1:51" x14ac:dyDescent="0.25">
      <c r="A103" t="s">
        <v>607</v>
      </c>
      <c r="B103" t="s">
        <v>331</v>
      </c>
      <c r="C103" t="s">
        <v>457</v>
      </c>
      <c r="D103" t="s">
        <v>574</v>
      </c>
      <c r="E103" s="32">
        <v>81.644444444444446</v>
      </c>
      <c r="F103" s="32">
        <v>273.13188888888885</v>
      </c>
      <c r="G103" s="32">
        <v>1.8648888888888886</v>
      </c>
      <c r="H103" s="37">
        <v>6.8277962579738642E-3</v>
      </c>
      <c r="I103" s="32">
        <v>231.96822222222218</v>
      </c>
      <c r="J103" s="32">
        <v>0</v>
      </c>
      <c r="K103" s="37">
        <v>0</v>
      </c>
      <c r="L103" s="32">
        <v>38.292555555555552</v>
      </c>
      <c r="M103" s="32">
        <v>1.8648888888888886</v>
      </c>
      <c r="N103" s="37">
        <v>4.8701082020584215E-2</v>
      </c>
      <c r="O103" s="32">
        <v>19.047222222222217</v>
      </c>
      <c r="P103" s="32">
        <v>0</v>
      </c>
      <c r="Q103" s="37">
        <v>0</v>
      </c>
      <c r="R103" s="32">
        <v>13.556444444444447</v>
      </c>
      <c r="S103" s="32">
        <v>1.8648888888888886</v>
      </c>
      <c r="T103" s="37">
        <v>0.13756474985246864</v>
      </c>
      <c r="U103" s="32">
        <v>5.6888888888888891</v>
      </c>
      <c r="V103" s="32">
        <v>0</v>
      </c>
      <c r="W103" s="37">
        <v>0</v>
      </c>
      <c r="X103" s="32">
        <v>53.074888888888886</v>
      </c>
      <c r="Y103" s="32">
        <v>0</v>
      </c>
      <c r="Z103" s="37">
        <v>0</v>
      </c>
      <c r="AA103" s="32">
        <v>21.918333333333333</v>
      </c>
      <c r="AB103" s="32">
        <v>0</v>
      </c>
      <c r="AC103" s="37">
        <v>0</v>
      </c>
      <c r="AD103" s="32">
        <v>136.92688888888884</v>
      </c>
      <c r="AE103" s="32">
        <v>0</v>
      </c>
      <c r="AF103" s="37">
        <v>0</v>
      </c>
      <c r="AG103" s="32">
        <v>22.919222222222224</v>
      </c>
      <c r="AH103" s="32">
        <v>0</v>
      </c>
      <c r="AI103" s="37">
        <v>0</v>
      </c>
      <c r="AJ103" s="32">
        <v>0</v>
      </c>
      <c r="AK103" s="32">
        <v>0</v>
      </c>
      <c r="AL103" s="37" t="s">
        <v>741</v>
      </c>
      <c r="AM103" t="s">
        <v>123</v>
      </c>
      <c r="AN103" s="34">
        <v>6</v>
      </c>
      <c r="AX103"/>
      <c r="AY103"/>
    </row>
    <row r="104" spans="1:51" x14ac:dyDescent="0.25">
      <c r="A104" t="s">
        <v>607</v>
      </c>
      <c r="B104" t="s">
        <v>366</v>
      </c>
      <c r="C104" t="s">
        <v>516</v>
      </c>
      <c r="D104" t="s">
        <v>545</v>
      </c>
      <c r="E104" s="32">
        <v>29.933333333333334</v>
      </c>
      <c r="F104" s="32">
        <v>100.44333333333333</v>
      </c>
      <c r="G104" s="32">
        <v>0</v>
      </c>
      <c r="H104" s="37">
        <v>0</v>
      </c>
      <c r="I104" s="32">
        <v>95.287777777777777</v>
      </c>
      <c r="J104" s="32">
        <v>0</v>
      </c>
      <c r="K104" s="37">
        <v>0</v>
      </c>
      <c r="L104" s="32">
        <v>10.738888888888889</v>
      </c>
      <c r="M104" s="32">
        <v>0</v>
      </c>
      <c r="N104" s="37">
        <v>0</v>
      </c>
      <c r="O104" s="32">
        <v>5.583333333333333</v>
      </c>
      <c r="P104" s="32">
        <v>0</v>
      </c>
      <c r="Q104" s="37">
        <v>0</v>
      </c>
      <c r="R104" s="32">
        <v>0</v>
      </c>
      <c r="S104" s="32">
        <v>0</v>
      </c>
      <c r="T104" s="37" t="s">
        <v>741</v>
      </c>
      <c r="U104" s="32">
        <v>5.1555555555555559</v>
      </c>
      <c r="V104" s="32">
        <v>0</v>
      </c>
      <c r="W104" s="37">
        <v>0</v>
      </c>
      <c r="X104" s="32">
        <v>39.405555555555559</v>
      </c>
      <c r="Y104" s="32">
        <v>0</v>
      </c>
      <c r="Z104" s="37">
        <v>0</v>
      </c>
      <c r="AA104" s="32">
        <v>0</v>
      </c>
      <c r="AB104" s="32">
        <v>0</v>
      </c>
      <c r="AC104" s="37" t="s">
        <v>741</v>
      </c>
      <c r="AD104" s="32">
        <v>50.298888888888882</v>
      </c>
      <c r="AE104" s="32">
        <v>0</v>
      </c>
      <c r="AF104" s="37">
        <v>0</v>
      </c>
      <c r="AG104" s="32">
        <v>0</v>
      </c>
      <c r="AH104" s="32">
        <v>0</v>
      </c>
      <c r="AI104" s="37" t="s">
        <v>741</v>
      </c>
      <c r="AJ104" s="32">
        <v>0</v>
      </c>
      <c r="AK104" s="32">
        <v>0</v>
      </c>
      <c r="AL104" s="37" t="s">
        <v>741</v>
      </c>
      <c r="AM104" t="s">
        <v>158</v>
      </c>
      <c r="AN104" s="34">
        <v>6</v>
      </c>
      <c r="AX104"/>
      <c r="AY104"/>
    </row>
    <row r="105" spans="1:51" x14ac:dyDescent="0.25">
      <c r="A105" t="s">
        <v>607</v>
      </c>
      <c r="B105" t="s">
        <v>313</v>
      </c>
      <c r="C105" t="s">
        <v>445</v>
      </c>
      <c r="D105" t="s">
        <v>564</v>
      </c>
      <c r="E105" s="32">
        <v>39.866666666666667</v>
      </c>
      <c r="F105" s="32">
        <v>163.41833333333332</v>
      </c>
      <c r="G105" s="32">
        <v>0.70988888888888879</v>
      </c>
      <c r="H105" s="37">
        <v>4.3439978514582542E-3</v>
      </c>
      <c r="I105" s="32">
        <v>147.94633333333334</v>
      </c>
      <c r="J105" s="32">
        <v>0</v>
      </c>
      <c r="K105" s="37">
        <v>0</v>
      </c>
      <c r="L105" s="32">
        <v>14.133333333333333</v>
      </c>
      <c r="M105" s="32">
        <v>0.70988888888888879</v>
      </c>
      <c r="N105" s="37">
        <v>5.0227987421383645E-2</v>
      </c>
      <c r="O105" s="32">
        <v>2.161777777777778</v>
      </c>
      <c r="P105" s="32">
        <v>0</v>
      </c>
      <c r="Q105" s="37">
        <v>0</v>
      </c>
      <c r="R105" s="32">
        <v>6.4604444444444438</v>
      </c>
      <c r="S105" s="32">
        <v>0.70988888888888879</v>
      </c>
      <c r="T105" s="37">
        <v>0.10988236103467254</v>
      </c>
      <c r="U105" s="32">
        <v>5.5111111111111111</v>
      </c>
      <c r="V105" s="32">
        <v>0</v>
      </c>
      <c r="W105" s="37">
        <v>0</v>
      </c>
      <c r="X105" s="32">
        <v>43.207111111111132</v>
      </c>
      <c r="Y105" s="32">
        <v>0</v>
      </c>
      <c r="Z105" s="37">
        <v>0</v>
      </c>
      <c r="AA105" s="32">
        <v>3.5004444444444442</v>
      </c>
      <c r="AB105" s="32">
        <v>0</v>
      </c>
      <c r="AC105" s="37">
        <v>0</v>
      </c>
      <c r="AD105" s="32">
        <v>97.910888888888863</v>
      </c>
      <c r="AE105" s="32">
        <v>0</v>
      </c>
      <c r="AF105" s="37">
        <v>0</v>
      </c>
      <c r="AG105" s="32">
        <v>4.6665555555555551</v>
      </c>
      <c r="AH105" s="32">
        <v>0</v>
      </c>
      <c r="AI105" s="37">
        <v>0</v>
      </c>
      <c r="AJ105" s="32">
        <v>0</v>
      </c>
      <c r="AK105" s="32">
        <v>0</v>
      </c>
      <c r="AL105" s="37" t="s">
        <v>741</v>
      </c>
      <c r="AM105" t="s">
        <v>105</v>
      </c>
      <c r="AN105" s="34">
        <v>6</v>
      </c>
      <c r="AX105"/>
      <c r="AY105"/>
    </row>
    <row r="106" spans="1:51" x14ac:dyDescent="0.25">
      <c r="A106" t="s">
        <v>607</v>
      </c>
      <c r="B106" t="s">
        <v>415</v>
      </c>
      <c r="C106" t="s">
        <v>419</v>
      </c>
      <c r="D106" t="s">
        <v>603</v>
      </c>
      <c r="E106" s="32">
        <v>26.233333333333334</v>
      </c>
      <c r="F106" s="32">
        <v>131.83744444444443</v>
      </c>
      <c r="G106" s="32">
        <v>0</v>
      </c>
      <c r="H106" s="37">
        <v>0</v>
      </c>
      <c r="I106" s="32">
        <v>113.10277777777776</v>
      </c>
      <c r="J106" s="32">
        <v>0</v>
      </c>
      <c r="K106" s="37">
        <v>0</v>
      </c>
      <c r="L106" s="32">
        <v>33.249333333333325</v>
      </c>
      <c r="M106" s="32">
        <v>0</v>
      </c>
      <c r="N106" s="37">
        <v>0</v>
      </c>
      <c r="O106" s="32">
        <v>23.239999999999995</v>
      </c>
      <c r="P106" s="32">
        <v>0</v>
      </c>
      <c r="Q106" s="37">
        <v>0</v>
      </c>
      <c r="R106" s="32">
        <v>5.6287777777777785</v>
      </c>
      <c r="S106" s="32">
        <v>0</v>
      </c>
      <c r="T106" s="37">
        <v>0</v>
      </c>
      <c r="U106" s="32">
        <v>4.3805555555555555</v>
      </c>
      <c r="V106" s="32">
        <v>0</v>
      </c>
      <c r="W106" s="37">
        <v>0</v>
      </c>
      <c r="X106" s="32">
        <v>14.609666666666662</v>
      </c>
      <c r="Y106" s="32">
        <v>0</v>
      </c>
      <c r="Z106" s="37">
        <v>0</v>
      </c>
      <c r="AA106" s="32">
        <v>8.7253333333333334</v>
      </c>
      <c r="AB106" s="32">
        <v>0</v>
      </c>
      <c r="AC106" s="37">
        <v>0</v>
      </c>
      <c r="AD106" s="32">
        <v>75.25311111111111</v>
      </c>
      <c r="AE106" s="32">
        <v>0</v>
      </c>
      <c r="AF106" s="37">
        <v>0</v>
      </c>
      <c r="AG106" s="32">
        <v>0</v>
      </c>
      <c r="AH106" s="32">
        <v>0</v>
      </c>
      <c r="AI106" s="37" t="s">
        <v>741</v>
      </c>
      <c r="AJ106" s="32">
        <v>0</v>
      </c>
      <c r="AK106" s="32">
        <v>0</v>
      </c>
      <c r="AL106" s="37" t="s">
        <v>741</v>
      </c>
      <c r="AM106" t="s">
        <v>207</v>
      </c>
      <c r="AN106" s="34">
        <v>6</v>
      </c>
      <c r="AX106"/>
      <c r="AY106"/>
    </row>
    <row r="107" spans="1:51" x14ac:dyDescent="0.25">
      <c r="A107" t="s">
        <v>607</v>
      </c>
      <c r="B107" t="s">
        <v>354</v>
      </c>
      <c r="C107" t="s">
        <v>425</v>
      </c>
      <c r="D107" t="s">
        <v>539</v>
      </c>
      <c r="E107" s="32">
        <v>72.099999999999994</v>
      </c>
      <c r="F107" s="32">
        <v>218.79800000000003</v>
      </c>
      <c r="G107" s="32">
        <v>2.4087777777777775</v>
      </c>
      <c r="H107" s="37">
        <v>1.1009139835728741E-2</v>
      </c>
      <c r="I107" s="32">
        <v>193.78800000000004</v>
      </c>
      <c r="J107" s="32">
        <v>0</v>
      </c>
      <c r="K107" s="37">
        <v>0</v>
      </c>
      <c r="L107" s="32">
        <v>24.555444444444447</v>
      </c>
      <c r="M107" s="32">
        <v>2.4087777777777775</v>
      </c>
      <c r="N107" s="37">
        <v>9.8095466495323483E-2</v>
      </c>
      <c r="O107" s="32">
        <v>11.123333333333335</v>
      </c>
      <c r="P107" s="32">
        <v>0</v>
      </c>
      <c r="Q107" s="37">
        <v>0</v>
      </c>
      <c r="R107" s="32">
        <v>7.7432222222222205</v>
      </c>
      <c r="S107" s="32">
        <v>2.4087777777777775</v>
      </c>
      <c r="T107" s="37">
        <v>0.31108209330023395</v>
      </c>
      <c r="U107" s="32">
        <v>5.6888888888888891</v>
      </c>
      <c r="V107" s="32">
        <v>0</v>
      </c>
      <c r="W107" s="37">
        <v>0</v>
      </c>
      <c r="X107" s="32">
        <v>57.709222222222245</v>
      </c>
      <c r="Y107" s="32">
        <v>0</v>
      </c>
      <c r="Z107" s="37">
        <v>0</v>
      </c>
      <c r="AA107" s="32">
        <v>11.577888888888886</v>
      </c>
      <c r="AB107" s="32">
        <v>0</v>
      </c>
      <c r="AC107" s="37">
        <v>0</v>
      </c>
      <c r="AD107" s="32">
        <v>95.138999999999996</v>
      </c>
      <c r="AE107" s="32">
        <v>0</v>
      </c>
      <c r="AF107" s="37">
        <v>0</v>
      </c>
      <c r="AG107" s="32">
        <v>29.81644444444445</v>
      </c>
      <c r="AH107" s="32">
        <v>0</v>
      </c>
      <c r="AI107" s="37">
        <v>0</v>
      </c>
      <c r="AJ107" s="32">
        <v>0</v>
      </c>
      <c r="AK107" s="32">
        <v>0</v>
      </c>
      <c r="AL107" s="37" t="s">
        <v>741</v>
      </c>
      <c r="AM107" t="s">
        <v>146</v>
      </c>
      <c r="AN107" s="34">
        <v>6</v>
      </c>
      <c r="AX107"/>
      <c r="AY107"/>
    </row>
    <row r="108" spans="1:51" x14ac:dyDescent="0.25">
      <c r="A108" t="s">
        <v>607</v>
      </c>
      <c r="B108" t="s">
        <v>314</v>
      </c>
      <c r="C108" t="s">
        <v>472</v>
      </c>
      <c r="D108" t="s">
        <v>573</v>
      </c>
      <c r="E108" s="32">
        <v>99.24444444444444</v>
      </c>
      <c r="F108" s="32">
        <v>338.5916666666667</v>
      </c>
      <c r="G108" s="32">
        <v>1.8888888888888888</v>
      </c>
      <c r="H108" s="37">
        <v>5.578663253837381E-3</v>
      </c>
      <c r="I108" s="32">
        <v>309.72500000000002</v>
      </c>
      <c r="J108" s="32">
        <v>0</v>
      </c>
      <c r="K108" s="37">
        <v>0</v>
      </c>
      <c r="L108" s="32">
        <v>18.150000000000002</v>
      </c>
      <c r="M108" s="32">
        <v>1.8888888888888888</v>
      </c>
      <c r="N108" s="37">
        <v>0.10407101316192224</v>
      </c>
      <c r="O108" s="32">
        <v>0.44444444444444442</v>
      </c>
      <c r="P108" s="32">
        <v>0</v>
      </c>
      <c r="Q108" s="37">
        <v>0</v>
      </c>
      <c r="R108" s="32">
        <v>10.061111111111112</v>
      </c>
      <c r="S108" s="32">
        <v>1.8888888888888888</v>
      </c>
      <c r="T108" s="37">
        <v>0.18774157923799004</v>
      </c>
      <c r="U108" s="32">
        <v>7.6444444444444448</v>
      </c>
      <c r="V108" s="32">
        <v>0</v>
      </c>
      <c r="W108" s="37">
        <v>0</v>
      </c>
      <c r="X108" s="32">
        <v>103.58611111111111</v>
      </c>
      <c r="Y108" s="32">
        <v>0</v>
      </c>
      <c r="Z108" s="37">
        <v>0</v>
      </c>
      <c r="AA108" s="32">
        <v>11.161111111111111</v>
      </c>
      <c r="AB108" s="32">
        <v>0</v>
      </c>
      <c r="AC108" s="37">
        <v>0</v>
      </c>
      <c r="AD108" s="32">
        <v>197.08611111111111</v>
      </c>
      <c r="AE108" s="32">
        <v>0</v>
      </c>
      <c r="AF108" s="37">
        <v>0</v>
      </c>
      <c r="AG108" s="32">
        <v>8.6083333333333325</v>
      </c>
      <c r="AH108" s="32">
        <v>0</v>
      </c>
      <c r="AI108" s="37">
        <v>0</v>
      </c>
      <c r="AJ108" s="32">
        <v>0</v>
      </c>
      <c r="AK108" s="32">
        <v>0</v>
      </c>
      <c r="AL108" s="37" t="s">
        <v>741</v>
      </c>
      <c r="AM108" t="s">
        <v>106</v>
      </c>
      <c r="AN108" s="34">
        <v>6</v>
      </c>
      <c r="AX108"/>
      <c r="AY108"/>
    </row>
    <row r="109" spans="1:51" x14ac:dyDescent="0.25">
      <c r="A109" t="s">
        <v>607</v>
      </c>
      <c r="B109" t="s">
        <v>292</v>
      </c>
      <c r="C109" t="s">
        <v>483</v>
      </c>
      <c r="D109" t="s">
        <v>593</v>
      </c>
      <c r="E109" s="32">
        <v>51.244444444444447</v>
      </c>
      <c r="F109" s="32">
        <v>239.22966666666665</v>
      </c>
      <c r="G109" s="32">
        <v>0</v>
      </c>
      <c r="H109" s="37">
        <v>0</v>
      </c>
      <c r="I109" s="32">
        <v>223.04722222222222</v>
      </c>
      <c r="J109" s="32">
        <v>0</v>
      </c>
      <c r="K109" s="37">
        <v>0</v>
      </c>
      <c r="L109" s="32">
        <v>23.86855555555556</v>
      </c>
      <c r="M109" s="32">
        <v>0</v>
      </c>
      <c r="N109" s="37">
        <v>0</v>
      </c>
      <c r="O109" s="32">
        <v>8.8666666666666671</v>
      </c>
      <c r="P109" s="32">
        <v>0</v>
      </c>
      <c r="Q109" s="37">
        <v>0</v>
      </c>
      <c r="R109" s="32">
        <v>8.1963333333333335</v>
      </c>
      <c r="S109" s="32">
        <v>0</v>
      </c>
      <c r="T109" s="37">
        <v>0</v>
      </c>
      <c r="U109" s="32">
        <v>6.8055555555555554</v>
      </c>
      <c r="V109" s="32">
        <v>0</v>
      </c>
      <c r="W109" s="37">
        <v>0</v>
      </c>
      <c r="X109" s="32">
        <v>61.158333333333331</v>
      </c>
      <c r="Y109" s="32">
        <v>0</v>
      </c>
      <c r="Z109" s="37">
        <v>0</v>
      </c>
      <c r="AA109" s="32">
        <v>1.1805555555555556</v>
      </c>
      <c r="AB109" s="32">
        <v>0</v>
      </c>
      <c r="AC109" s="37">
        <v>0</v>
      </c>
      <c r="AD109" s="32">
        <v>149.11388888888888</v>
      </c>
      <c r="AE109" s="32">
        <v>0</v>
      </c>
      <c r="AF109" s="37">
        <v>0</v>
      </c>
      <c r="AG109" s="32">
        <v>3.9083333333333332</v>
      </c>
      <c r="AH109" s="32">
        <v>0</v>
      </c>
      <c r="AI109" s="37">
        <v>0</v>
      </c>
      <c r="AJ109" s="32">
        <v>0</v>
      </c>
      <c r="AK109" s="32">
        <v>0</v>
      </c>
      <c r="AL109" s="37" t="s">
        <v>741</v>
      </c>
      <c r="AM109" t="s">
        <v>84</v>
      </c>
      <c r="AN109" s="34">
        <v>6</v>
      </c>
      <c r="AX109"/>
      <c r="AY109"/>
    </row>
    <row r="110" spans="1:51" x14ac:dyDescent="0.25">
      <c r="A110" t="s">
        <v>607</v>
      </c>
      <c r="B110" t="s">
        <v>282</v>
      </c>
      <c r="C110" t="s">
        <v>446</v>
      </c>
      <c r="D110" t="s">
        <v>565</v>
      </c>
      <c r="E110" s="32">
        <v>76.466666666666669</v>
      </c>
      <c r="F110" s="32">
        <v>279.6414444444444</v>
      </c>
      <c r="G110" s="32">
        <v>0.80733333333333335</v>
      </c>
      <c r="H110" s="37">
        <v>2.8870303360692445E-3</v>
      </c>
      <c r="I110" s="32">
        <v>248.77333333333326</v>
      </c>
      <c r="J110" s="32">
        <v>0</v>
      </c>
      <c r="K110" s="37">
        <v>0</v>
      </c>
      <c r="L110" s="32">
        <v>27.706555555555553</v>
      </c>
      <c r="M110" s="32">
        <v>0.80733333333333335</v>
      </c>
      <c r="N110" s="37">
        <v>2.913871165668775E-2</v>
      </c>
      <c r="O110" s="32">
        <v>9.88811111111111</v>
      </c>
      <c r="P110" s="32">
        <v>0</v>
      </c>
      <c r="Q110" s="37">
        <v>0</v>
      </c>
      <c r="R110" s="32">
        <v>11.918444444444443</v>
      </c>
      <c r="S110" s="32">
        <v>0.80733333333333335</v>
      </c>
      <c r="T110" s="37">
        <v>6.7738146290530099E-2</v>
      </c>
      <c r="U110" s="32">
        <v>5.9</v>
      </c>
      <c r="V110" s="32">
        <v>0</v>
      </c>
      <c r="W110" s="37">
        <v>0</v>
      </c>
      <c r="X110" s="32">
        <v>54.667555555555552</v>
      </c>
      <c r="Y110" s="32">
        <v>0</v>
      </c>
      <c r="Z110" s="37">
        <v>0</v>
      </c>
      <c r="AA110" s="32">
        <v>13.049666666666667</v>
      </c>
      <c r="AB110" s="32">
        <v>0</v>
      </c>
      <c r="AC110" s="37">
        <v>0</v>
      </c>
      <c r="AD110" s="32">
        <v>182.06633333333326</v>
      </c>
      <c r="AE110" s="32">
        <v>0</v>
      </c>
      <c r="AF110" s="37">
        <v>0</v>
      </c>
      <c r="AG110" s="32">
        <v>2.1513333333333335</v>
      </c>
      <c r="AH110" s="32">
        <v>0</v>
      </c>
      <c r="AI110" s="37">
        <v>0</v>
      </c>
      <c r="AJ110" s="32">
        <v>0</v>
      </c>
      <c r="AK110" s="32">
        <v>0</v>
      </c>
      <c r="AL110" s="37" t="s">
        <v>741</v>
      </c>
      <c r="AM110" t="s">
        <v>74</v>
      </c>
      <c r="AN110" s="34">
        <v>6</v>
      </c>
      <c r="AX110"/>
      <c r="AY110"/>
    </row>
    <row r="111" spans="1:51" x14ac:dyDescent="0.25">
      <c r="A111" t="s">
        <v>607</v>
      </c>
      <c r="B111" t="s">
        <v>369</v>
      </c>
      <c r="C111" t="s">
        <v>517</v>
      </c>
      <c r="D111" t="s">
        <v>552</v>
      </c>
      <c r="E111" s="32">
        <v>90.24444444444444</v>
      </c>
      <c r="F111" s="32">
        <v>347.88288888888894</v>
      </c>
      <c r="G111" s="32">
        <v>0</v>
      </c>
      <c r="H111" s="37">
        <v>0</v>
      </c>
      <c r="I111" s="32">
        <v>312.19822222222228</v>
      </c>
      <c r="J111" s="32">
        <v>0</v>
      </c>
      <c r="K111" s="37">
        <v>0</v>
      </c>
      <c r="L111" s="32">
        <v>33.23588888888888</v>
      </c>
      <c r="M111" s="32">
        <v>0</v>
      </c>
      <c r="N111" s="37">
        <v>0</v>
      </c>
      <c r="O111" s="32">
        <v>16.312222222222218</v>
      </c>
      <c r="P111" s="32">
        <v>0</v>
      </c>
      <c r="Q111" s="37">
        <v>0</v>
      </c>
      <c r="R111" s="32">
        <v>4.7834444444444451</v>
      </c>
      <c r="S111" s="32">
        <v>0</v>
      </c>
      <c r="T111" s="37">
        <v>0</v>
      </c>
      <c r="U111" s="32">
        <v>12.140222222222219</v>
      </c>
      <c r="V111" s="32">
        <v>0</v>
      </c>
      <c r="W111" s="37">
        <v>0</v>
      </c>
      <c r="X111" s="32">
        <v>101.50688888888889</v>
      </c>
      <c r="Y111" s="32">
        <v>0</v>
      </c>
      <c r="Z111" s="37">
        <v>0</v>
      </c>
      <c r="AA111" s="32">
        <v>18.761000000000006</v>
      </c>
      <c r="AB111" s="32">
        <v>0</v>
      </c>
      <c r="AC111" s="37">
        <v>0</v>
      </c>
      <c r="AD111" s="32">
        <v>194.37911111111114</v>
      </c>
      <c r="AE111" s="32">
        <v>0</v>
      </c>
      <c r="AF111" s="37">
        <v>0</v>
      </c>
      <c r="AG111" s="32">
        <v>0</v>
      </c>
      <c r="AH111" s="32">
        <v>0</v>
      </c>
      <c r="AI111" s="37" t="s">
        <v>741</v>
      </c>
      <c r="AJ111" s="32">
        <v>0</v>
      </c>
      <c r="AK111" s="32">
        <v>0</v>
      </c>
      <c r="AL111" s="37" t="s">
        <v>741</v>
      </c>
      <c r="AM111" t="s">
        <v>161</v>
      </c>
      <c r="AN111" s="34">
        <v>6</v>
      </c>
      <c r="AX111"/>
      <c r="AY111"/>
    </row>
    <row r="112" spans="1:51" x14ac:dyDescent="0.25">
      <c r="A112" t="s">
        <v>607</v>
      </c>
      <c r="B112" t="s">
        <v>250</v>
      </c>
      <c r="C112" t="s">
        <v>421</v>
      </c>
      <c r="D112" t="s">
        <v>561</v>
      </c>
      <c r="E112" s="32">
        <v>68.155555555555551</v>
      </c>
      <c r="F112" s="32">
        <v>262.18766666666664</v>
      </c>
      <c r="G112" s="32">
        <v>1.1972222222222222</v>
      </c>
      <c r="H112" s="37">
        <v>4.5662797088938415E-3</v>
      </c>
      <c r="I112" s="32">
        <v>233.81544444444444</v>
      </c>
      <c r="J112" s="32">
        <v>0</v>
      </c>
      <c r="K112" s="37">
        <v>0</v>
      </c>
      <c r="L112" s="32">
        <v>29.484999999999992</v>
      </c>
      <c r="M112" s="32">
        <v>1.1972222222222222</v>
      </c>
      <c r="N112" s="37">
        <v>4.0604450473875613E-2</v>
      </c>
      <c r="O112" s="32">
        <v>15.732222222222218</v>
      </c>
      <c r="P112" s="32">
        <v>0</v>
      </c>
      <c r="Q112" s="37">
        <v>0</v>
      </c>
      <c r="R112" s="32">
        <v>8.1027777777777779</v>
      </c>
      <c r="S112" s="32">
        <v>1.1972222222222222</v>
      </c>
      <c r="T112" s="37">
        <v>0.14775454233801852</v>
      </c>
      <c r="U112" s="32">
        <v>5.65</v>
      </c>
      <c r="V112" s="32">
        <v>0</v>
      </c>
      <c r="W112" s="37">
        <v>0</v>
      </c>
      <c r="X112" s="32">
        <v>57.448555555555537</v>
      </c>
      <c r="Y112" s="32">
        <v>0</v>
      </c>
      <c r="Z112" s="37">
        <v>0</v>
      </c>
      <c r="AA112" s="32">
        <v>14.619444444444444</v>
      </c>
      <c r="AB112" s="32">
        <v>0</v>
      </c>
      <c r="AC112" s="37">
        <v>0</v>
      </c>
      <c r="AD112" s="32">
        <v>160.63466666666667</v>
      </c>
      <c r="AE112" s="32">
        <v>0</v>
      </c>
      <c r="AF112" s="37">
        <v>0</v>
      </c>
      <c r="AG112" s="32">
        <v>0</v>
      </c>
      <c r="AH112" s="32">
        <v>0</v>
      </c>
      <c r="AI112" s="37" t="s">
        <v>741</v>
      </c>
      <c r="AJ112" s="32">
        <v>0</v>
      </c>
      <c r="AK112" s="32">
        <v>0</v>
      </c>
      <c r="AL112" s="37" t="s">
        <v>741</v>
      </c>
      <c r="AM112" t="s">
        <v>42</v>
      </c>
      <c r="AN112" s="34">
        <v>6</v>
      </c>
      <c r="AX112"/>
      <c r="AY112"/>
    </row>
    <row r="113" spans="1:51" x14ac:dyDescent="0.25">
      <c r="A113" t="s">
        <v>607</v>
      </c>
      <c r="B113" t="s">
        <v>365</v>
      </c>
      <c r="C113" t="s">
        <v>515</v>
      </c>
      <c r="D113" t="s">
        <v>556</v>
      </c>
      <c r="E113" s="32">
        <v>51.166666666666664</v>
      </c>
      <c r="F113" s="32">
        <v>258.31466666666671</v>
      </c>
      <c r="G113" s="32">
        <v>0</v>
      </c>
      <c r="H113" s="37">
        <v>0</v>
      </c>
      <c r="I113" s="32">
        <v>222.79133333333337</v>
      </c>
      <c r="J113" s="32">
        <v>0</v>
      </c>
      <c r="K113" s="37">
        <v>0</v>
      </c>
      <c r="L113" s="32">
        <v>36.477777777777774</v>
      </c>
      <c r="M113" s="32">
        <v>0</v>
      </c>
      <c r="N113" s="37">
        <v>0</v>
      </c>
      <c r="O113" s="32">
        <v>12.609999999999998</v>
      </c>
      <c r="P113" s="32">
        <v>0</v>
      </c>
      <c r="Q113" s="37">
        <v>0</v>
      </c>
      <c r="R113" s="32">
        <v>14.629444444444445</v>
      </c>
      <c r="S113" s="32">
        <v>0</v>
      </c>
      <c r="T113" s="37">
        <v>0</v>
      </c>
      <c r="U113" s="32">
        <v>9.2383333333333333</v>
      </c>
      <c r="V113" s="32">
        <v>0</v>
      </c>
      <c r="W113" s="37">
        <v>0</v>
      </c>
      <c r="X113" s="32">
        <v>60.923333333333346</v>
      </c>
      <c r="Y113" s="32">
        <v>0</v>
      </c>
      <c r="Z113" s="37">
        <v>0</v>
      </c>
      <c r="AA113" s="32">
        <v>11.655555555555555</v>
      </c>
      <c r="AB113" s="32">
        <v>0</v>
      </c>
      <c r="AC113" s="37">
        <v>0</v>
      </c>
      <c r="AD113" s="32">
        <v>140.05588888888892</v>
      </c>
      <c r="AE113" s="32">
        <v>0</v>
      </c>
      <c r="AF113" s="37">
        <v>0</v>
      </c>
      <c r="AG113" s="32">
        <v>0</v>
      </c>
      <c r="AH113" s="32">
        <v>0</v>
      </c>
      <c r="AI113" s="37" t="s">
        <v>741</v>
      </c>
      <c r="AJ113" s="32">
        <v>9.20211111111111</v>
      </c>
      <c r="AK113" s="32">
        <v>0</v>
      </c>
      <c r="AL113" s="37">
        <v>0</v>
      </c>
      <c r="AM113" t="s">
        <v>157</v>
      </c>
      <c r="AN113" s="34">
        <v>6</v>
      </c>
      <c r="AX113"/>
      <c r="AY113"/>
    </row>
    <row r="114" spans="1:51" x14ac:dyDescent="0.25">
      <c r="A114" t="s">
        <v>607</v>
      </c>
      <c r="B114" t="s">
        <v>346</v>
      </c>
      <c r="C114" t="s">
        <v>420</v>
      </c>
      <c r="D114" t="s">
        <v>531</v>
      </c>
      <c r="E114" s="32">
        <v>78.62222222222222</v>
      </c>
      <c r="F114" s="32">
        <v>271.82933333333335</v>
      </c>
      <c r="G114" s="32">
        <v>0</v>
      </c>
      <c r="H114" s="37">
        <v>0</v>
      </c>
      <c r="I114" s="32">
        <v>262.13666666666666</v>
      </c>
      <c r="J114" s="32">
        <v>0</v>
      </c>
      <c r="K114" s="37">
        <v>0</v>
      </c>
      <c r="L114" s="32">
        <v>13.072777777777777</v>
      </c>
      <c r="M114" s="32">
        <v>0</v>
      </c>
      <c r="N114" s="37">
        <v>0</v>
      </c>
      <c r="O114" s="32">
        <v>13.072777777777777</v>
      </c>
      <c r="P114" s="32">
        <v>0</v>
      </c>
      <c r="Q114" s="37">
        <v>0</v>
      </c>
      <c r="R114" s="32">
        <v>0</v>
      </c>
      <c r="S114" s="32">
        <v>0</v>
      </c>
      <c r="T114" s="37" t="s">
        <v>741</v>
      </c>
      <c r="U114" s="32">
        <v>0</v>
      </c>
      <c r="V114" s="32">
        <v>0</v>
      </c>
      <c r="W114" s="37" t="s">
        <v>741</v>
      </c>
      <c r="X114" s="32">
        <v>66.075000000000003</v>
      </c>
      <c r="Y114" s="32">
        <v>0</v>
      </c>
      <c r="Z114" s="37">
        <v>0</v>
      </c>
      <c r="AA114" s="32">
        <v>9.6926666666666677</v>
      </c>
      <c r="AB114" s="32">
        <v>0</v>
      </c>
      <c r="AC114" s="37">
        <v>0</v>
      </c>
      <c r="AD114" s="32">
        <v>182.98888888888888</v>
      </c>
      <c r="AE114" s="32">
        <v>0</v>
      </c>
      <c r="AF114" s="37">
        <v>0</v>
      </c>
      <c r="AG114" s="32">
        <v>0</v>
      </c>
      <c r="AH114" s="32">
        <v>0</v>
      </c>
      <c r="AI114" s="37" t="s">
        <v>741</v>
      </c>
      <c r="AJ114" s="32">
        <v>0</v>
      </c>
      <c r="AK114" s="32">
        <v>0</v>
      </c>
      <c r="AL114" s="37" t="s">
        <v>741</v>
      </c>
      <c r="AM114" t="s">
        <v>138</v>
      </c>
      <c r="AN114" s="34">
        <v>6</v>
      </c>
      <c r="AX114"/>
      <c r="AY114"/>
    </row>
    <row r="115" spans="1:51" x14ac:dyDescent="0.25">
      <c r="A115" t="s">
        <v>607</v>
      </c>
      <c r="B115" t="s">
        <v>271</v>
      </c>
      <c r="C115" t="s">
        <v>468</v>
      </c>
      <c r="D115" t="s">
        <v>537</v>
      </c>
      <c r="E115" s="32">
        <v>57.144444444444446</v>
      </c>
      <c r="F115" s="32">
        <v>260.48888888888888</v>
      </c>
      <c r="G115" s="32">
        <v>2.5777777777777779</v>
      </c>
      <c r="H115" s="37">
        <v>9.895922197577206E-3</v>
      </c>
      <c r="I115" s="32">
        <v>245.74444444444447</v>
      </c>
      <c r="J115" s="32">
        <v>0</v>
      </c>
      <c r="K115" s="37">
        <v>0</v>
      </c>
      <c r="L115" s="32">
        <v>11.405555555555555</v>
      </c>
      <c r="M115" s="32">
        <v>2.5777777777777779</v>
      </c>
      <c r="N115" s="37">
        <v>0.22601071602532882</v>
      </c>
      <c r="O115" s="32">
        <v>0.14444444444444443</v>
      </c>
      <c r="P115" s="32">
        <v>0</v>
      </c>
      <c r="Q115" s="37">
        <v>0</v>
      </c>
      <c r="R115" s="32">
        <v>5.2166666666666668</v>
      </c>
      <c r="S115" s="32">
        <v>2.5777777777777779</v>
      </c>
      <c r="T115" s="37">
        <v>0.49414270500532481</v>
      </c>
      <c r="U115" s="32">
        <v>6.0444444444444443</v>
      </c>
      <c r="V115" s="32">
        <v>0</v>
      </c>
      <c r="W115" s="37">
        <v>0</v>
      </c>
      <c r="X115" s="32">
        <v>52.097222222222221</v>
      </c>
      <c r="Y115" s="32">
        <v>0</v>
      </c>
      <c r="Z115" s="37">
        <v>0</v>
      </c>
      <c r="AA115" s="32">
        <v>3.4833333333333334</v>
      </c>
      <c r="AB115" s="32">
        <v>0</v>
      </c>
      <c r="AC115" s="37">
        <v>0</v>
      </c>
      <c r="AD115" s="32">
        <v>167.74166666666667</v>
      </c>
      <c r="AE115" s="32">
        <v>0</v>
      </c>
      <c r="AF115" s="37">
        <v>0</v>
      </c>
      <c r="AG115" s="32">
        <v>25.761111111111113</v>
      </c>
      <c r="AH115" s="32">
        <v>0</v>
      </c>
      <c r="AI115" s="37">
        <v>0</v>
      </c>
      <c r="AJ115" s="32">
        <v>0</v>
      </c>
      <c r="AK115" s="32">
        <v>0</v>
      </c>
      <c r="AL115" s="37" t="s">
        <v>741</v>
      </c>
      <c r="AM115" t="s">
        <v>63</v>
      </c>
      <c r="AN115" s="34">
        <v>6</v>
      </c>
      <c r="AX115"/>
      <c r="AY115"/>
    </row>
    <row r="116" spans="1:51" x14ac:dyDescent="0.25">
      <c r="A116" t="s">
        <v>607</v>
      </c>
      <c r="B116" t="s">
        <v>400</v>
      </c>
      <c r="C116" t="s">
        <v>529</v>
      </c>
      <c r="D116" t="s">
        <v>597</v>
      </c>
      <c r="E116" s="32">
        <v>54.5</v>
      </c>
      <c r="F116" s="32">
        <v>214.59644444444444</v>
      </c>
      <c r="G116" s="32">
        <v>0</v>
      </c>
      <c r="H116" s="37">
        <v>0</v>
      </c>
      <c r="I116" s="32">
        <v>209.36477777777776</v>
      </c>
      <c r="J116" s="32">
        <v>0</v>
      </c>
      <c r="K116" s="37">
        <v>0</v>
      </c>
      <c r="L116" s="32">
        <v>20.203555555555557</v>
      </c>
      <c r="M116" s="32">
        <v>0</v>
      </c>
      <c r="N116" s="37">
        <v>0</v>
      </c>
      <c r="O116" s="32">
        <v>14.971888888888889</v>
      </c>
      <c r="P116" s="32">
        <v>0</v>
      </c>
      <c r="Q116" s="37">
        <v>0</v>
      </c>
      <c r="R116" s="32">
        <v>0</v>
      </c>
      <c r="S116" s="32">
        <v>0</v>
      </c>
      <c r="T116" s="37" t="s">
        <v>741</v>
      </c>
      <c r="U116" s="32">
        <v>5.2316666666666674</v>
      </c>
      <c r="V116" s="32">
        <v>0</v>
      </c>
      <c r="W116" s="37">
        <v>0</v>
      </c>
      <c r="X116" s="32">
        <v>77.174333333333337</v>
      </c>
      <c r="Y116" s="32">
        <v>0</v>
      </c>
      <c r="Z116" s="37">
        <v>0</v>
      </c>
      <c r="AA116" s="32">
        <v>0</v>
      </c>
      <c r="AB116" s="32">
        <v>0</v>
      </c>
      <c r="AC116" s="37" t="s">
        <v>741</v>
      </c>
      <c r="AD116" s="32">
        <v>117.21855555555554</v>
      </c>
      <c r="AE116" s="32">
        <v>0</v>
      </c>
      <c r="AF116" s="37">
        <v>0</v>
      </c>
      <c r="AG116" s="32">
        <v>0</v>
      </c>
      <c r="AH116" s="32">
        <v>0</v>
      </c>
      <c r="AI116" s="37" t="s">
        <v>741</v>
      </c>
      <c r="AJ116" s="32">
        <v>0</v>
      </c>
      <c r="AK116" s="32">
        <v>0</v>
      </c>
      <c r="AL116" s="37" t="s">
        <v>741</v>
      </c>
      <c r="AM116" t="s">
        <v>192</v>
      </c>
      <c r="AN116" s="34">
        <v>6</v>
      </c>
      <c r="AX116"/>
      <c r="AY116"/>
    </row>
    <row r="117" spans="1:51" x14ac:dyDescent="0.25">
      <c r="A117" t="s">
        <v>607</v>
      </c>
      <c r="B117" t="s">
        <v>303</v>
      </c>
      <c r="C117" t="s">
        <v>489</v>
      </c>
      <c r="D117" t="s">
        <v>595</v>
      </c>
      <c r="E117" s="32">
        <v>75.344444444444449</v>
      </c>
      <c r="F117" s="32">
        <v>232.25877777777774</v>
      </c>
      <c r="G117" s="32">
        <v>0.14499999999999996</v>
      </c>
      <c r="H117" s="37">
        <v>6.2430363832678964E-4</v>
      </c>
      <c r="I117" s="32">
        <v>211.24211111111106</v>
      </c>
      <c r="J117" s="32">
        <v>0</v>
      </c>
      <c r="K117" s="37">
        <v>0</v>
      </c>
      <c r="L117" s="32">
        <v>17.695888888888891</v>
      </c>
      <c r="M117" s="32">
        <v>0.14499999999999996</v>
      </c>
      <c r="N117" s="37">
        <v>8.1939935829414209E-3</v>
      </c>
      <c r="O117" s="32">
        <v>12.217555555555558</v>
      </c>
      <c r="P117" s="32">
        <v>0</v>
      </c>
      <c r="Q117" s="37">
        <v>0</v>
      </c>
      <c r="R117" s="32">
        <v>0.14499999999999996</v>
      </c>
      <c r="S117" s="32">
        <v>0.14499999999999996</v>
      </c>
      <c r="T117" s="37">
        <v>1</v>
      </c>
      <c r="U117" s="32">
        <v>5.333333333333333</v>
      </c>
      <c r="V117" s="32">
        <v>0</v>
      </c>
      <c r="W117" s="37">
        <v>0</v>
      </c>
      <c r="X117" s="32">
        <v>48.668888888888887</v>
      </c>
      <c r="Y117" s="32">
        <v>0</v>
      </c>
      <c r="Z117" s="37">
        <v>0</v>
      </c>
      <c r="AA117" s="32">
        <v>15.538333333333334</v>
      </c>
      <c r="AB117" s="32">
        <v>0</v>
      </c>
      <c r="AC117" s="37">
        <v>0</v>
      </c>
      <c r="AD117" s="32">
        <v>113.96322222222219</v>
      </c>
      <c r="AE117" s="32">
        <v>0</v>
      </c>
      <c r="AF117" s="37">
        <v>0</v>
      </c>
      <c r="AG117" s="32">
        <v>27.038333333333327</v>
      </c>
      <c r="AH117" s="32">
        <v>0</v>
      </c>
      <c r="AI117" s="37">
        <v>0</v>
      </c>
      <c r="AJ117" s="32">
        <v>9.354111111111111</v>
      </c>
      <c r="AK117" s="32">
        <v>0</v>
      </c>
      <c r="AL117" s="37">
        <v>0</v>
      </c>
      <c r="AM117" t="s">
        <v>95</v>
      </c>
      <c r="AN117" s="34">
        <v>6</v>
      </c>
      <c r="AX117"/>
      <c r="AY117"/>
    </row>
    <row r="118" spans="1:51" x14ac:dyDescent="0.25">
      <c r="A118" t="s">
        <v>607</v>
      </c>
      <c r="B118" t="s">
        <v>262</v>
      </c>
      <c r="C118" t="s">
        <v>464</v>
      </c>
      <c r="D118" t="s">
        <v>581</v>
      </c>
      <c r="E118" s="32">
        <v>66.033333333333331</v>
      </c>
      <c r="F118" s="32">
        <v>252.32533333333333</v>
      </c>
      <c r="G118" s="32">
        <v>0</v>
      </c>
      <c r="H118" s="37">
        <v>0</v>
      </c>
      <c r="I118" s="32">
        <v>239.94044444444444</v>
      </c>
      <c r="J118" s="32">
        <v>0</v>
      </c>
      <c r="K118" s="37">
        <v>0</v>
      </c>
      <c r="L118" s="32">
        <v>12.109555555555556</v>
      </c>
      <c r="M118" s="32">
        <v>0</v>
      </c>
      <c r="N118" s="37">
        <v>0</v>
      </c>
      <c r="O118" s="32">
        <v>6.6388888888888893</v>
      </c>
      <c r="P118" s="32">
        <v>0</v>
      </c>
      <c r="Q118" s="37">
        <v>0</v>
      </c>
      <c r="R118" s="32">
        <v>0</v>
      </c>
      <c r="S118" s="32">
        <v>0</v>
      </c>
      <c r="T118" s="37" t="s">
        <v>741</v>
      </c>
      <c r="U118" s="32">
        <v>5.4706666666666663</v>
      </c>
      <c r="V118" s="32">
        <v>0</v>
      </c>
      <c r="W118" s="37">
        <v>0</v>
      </c>
      <c r="X118" s="32">
        <v>63.635444444444417</v>
      </c>
      <c r="Y118" s="32">
        <v>0</v>
      </c>
      <c r="Z118" s="37">
        <v>0</v>
      </c>
      <c r="AA118" s="32">
        <v>6.9142222222222216</v>
      </c>
      <c r="AB118" s="32">
        <v>0</v>
      </c>
      <c r="AC118" s="37">
        <v>0</v>
      </c>
      <c r="AD118" s="32">
        <v>169.66611111111115</v>
      </c>
      <c r="AE118" s="32">
        <v>0</v>
      </c>
      <c r="AF118" s="37">
        <v>0</v>
      </c>
      <c r="AG118" s="32">
        <v>0</v>
      </c>
      <c r="AH118" s="32">
        <v>0</v>
      </c>
      <c r="AI118" s="37" t="s">
        <v>741</v>
      </c>
      <c r="AJ118" s="32">
        <v>0</v>
      </c>
      <c r="AK118" s="32">
        <v>0</v>
      </c>
      <c r="AL118" s="37" t="s">
        <v>741</v>
      </c>
      <c r="AM118" t="s">
        <v>54</v>
      </c>
      <c r="AN118" s="34">
        <v>6</v>
      </c>
      <c r="AX118"/>
      <c r="AY118"/>
    </row>
    <row r="119" spans="1:51" x14ac:dyDescent="0.25">
      <c r="A119" t="s">
        <v>607</v>
      </c>
      <c r="B119" t="s">
        <v>286</v>
      </c>
      <c r="C119" t="s">
        <v>478</v>
      </c>
      <c r="D119" t="s">
        <v>541</v>
      </c>
      <c r="E119" s="32">
        <v>49.2</v>
      </c>
      <c r="F119" s="32">
        <v>188.02333333333331</v>
      </c>
      <c r="G119" s="32">
        <v>42.273000000000003</v>
      </c>
      <c r="H119" s="37">
        <v>0.22482847873490883</v>
      </c>
      <c r="I119" s="32">
        <v>165.87333333333333</v>
      </c>
      <c r="J119" s="32">
        <v>40.38966666666667</v>
      </c>
      <c r="K119" s="37">
        <v>0.24349704593866808</v>
      </c>
      <c r="L119" s="32">
        <v>10.913888888888888</v>
      </c>
      <c r="M119" s="32">
        <v>1.8833333333333333</v>
      </c>
      <c r="N119" s="37">
        <v>0.17256299312802242</v>
      </c>
      <c r="O119" s="32">
        <v>1.25</v>
      </c>
      <c r="P119" s="32">
        <v>0</v>
      </c>
      <c r="Q119" s="37">
        <v>0</v>
      </c>
      <c r="R119" s="32">
        <v>5.3972222222222221</v>
      </c>
      <c r="S119" s="32">
        <v>1.8833333333333333</v>
      </c>
      <c r="T119" s="37">
        <v>0.34894493051981473</v>
      </c>
      <c r="U119" s="32">
        <v>4.2666666666666666</v>
      </c>
      <c r="V119" s="32">
        <v>0</v>
      </c>
      <c r="W119" s="37">
        <v>0</v>
      </c>
      <c r="X119" s="32">
        <v>42.963333333333331</v>
      </c>
      <c r="Y119" s="32">
        <v>5.7574444444444453</v>
      </c>
      <c r="Z119" s="37">
        <v>0.13400832751441802</v>
      </c>
      <c r="AA119" s="32">
        <v>12.486111111111111</v>
      </c>
      <c r="AB119" s="32">
        <v>0</v>
      </c>
      <c r="AC119" s="37">
        <v>0</v>
      </c>
      <c r="AD119" s="32">
        <v>118.20722222222221</v>
      </c>
      <c r="AE119" s="32">
        <v>34.632222222222225</v>
      </c>
      <c r="AF119" s="37">
        <v>0.29297890239833069</v>
      </c>
      <c r="AG119" s="32">
        <v>3.4527777777777779</v>
      </c>
      <c r="AH119" s="32">
        <v>0</v>
      </c>
      <c r="AI119" s="37">
        <v>0</v>
      </c>
      <c r="AJ119" s="32">
        <v>0</v>
      </c>
      <c r="AK119" s="32">
        <v>0</v>
      </c>
      <c r="AL119" s="37" t="s">
        <v>741</v>
      </c>
      <c r="AM119" t="s">
        <v>78</v>
      </c>
      <c r="AN119" s="34">
        <v>6</v>
      </c>
      <c r="AX119"/>
      <c r="AY119"/>
    </row>
    <row r="120" spans="1:51" x14ac:dyDescent="0.25">
      <c r="A120" t="s">
        <v>607</v>
      </c>
      <c r="B120" t="s">
        <v>360</v>
      </c>
      <c r="C120" t="s">
        <v>513</v>
      </c>
      <c r="D120" t="s">
        <v>539</v>
      </c>
      <c r="E120" s="32">
        <v>57.655555555555559</v>
      </c>
      <c r="F120" s="32">
        <v>227.02777777777777</v>
      </c>
      <c r="G120" s="32">
        <v>10.022222222222222</v>
      </c>
      <c r="H120" s="37">
        <v>4.4145356662180349E-2</v>
      </c>
      <c r="I120" s="32">
        <v>210.48055555555555</v>
      </c>
      <c r="J120" s="32">
        <v>10.022222222222222</v>
      </c>
      <c r="K120" s="37">
        <v>4.7615905401660219E-2</v>
      </c>
      <c r="L120" s="32">
        <v>21.961111111111109</v>
      </c>
      <c r="M120" s="32">
        <v>1.7444444444444445</v>
      </c>
      <c r="N120" s="37">
        <v>7.9433341765747539E-2</v>
      </c>
      <c r="O120" s="32">
        <v>16.45</v>
      </c>
      <c r="P120" s="32">
        <v>1.7444444444444445</v>
      </c>
      <c r="Q120" s="37">
        <v>0.1060452549814252</v>
      </c>
      <c r="R120" s="32">
        <v>0</v>
      </c>
      <c r="S120" s="32">
        <v>0</v>
      </c>
      <c r="T120" s="37" t="s">
        <v>741</v>
      </c>
      <c r="U120" s="32">
        <v>5.5111111111111111</v>
      </c>
      <c r="V120" s="32">
        <v>0</v>
      </c>
      <c r="W120" s="37">
        <v>0</v>
      </c>
      <c r="X120" s="32">
        <v>53.325000000000003</v>
      </c>
      <c r="Y120" s="32">
        <v>2.1</v>
      </c>
      <c r="Z120" s="37">
        <v>3.9381153305203941E-2</v>
      </c>
      <c r="AA120" s="32">
        <v>11.036111111111111</v>
      </c>
      <c r="AB120" s="32">
        <v>0</v>
      </c>
      <c r="AC120" s="37">
        <v>0</v>
      </c>
      <c r="AD120" s="32">
        <v>140.70555555555555</v>
      </c>
      <c r="AE120" s="32">
        <v>6.177777777777778</v>
      </c>
      <c r="AF120" s="37">
        <v>4.3905713270422871E-2</v>
      </c>
      <c r="AG120" s="32">
        <v>0</v>
      </c>
      <c r="AH120" s="32">
        <v>0</v>
      </c>
      <c r="AI120" s="37" t="s">
        <v>741</v>
      </c>
      <c r="AJ120" s="32">
        <v>0</v>
      </c>
      <c r="AK120" s="32">
        <v>0</v>
      </c>
      <c r="AL120" s="37" t="s">
        <v>741</v>
      </c>
      <c r="AM120" t="s">
        <v>152</v>
      </c>
      <c r="AN120" s="34">
        <v>6</v>
      </c>
      <c r="AX120"/>
      <c r="AY120"/>
    </row>
    <row r="121" spans="1:51" x14ac:dyDescent="0.25">
      <c r="A121" t="s">
        <v>607</v>
      </c>
      <c r="B121" t="s">
        <v>382</v>
      </c>
      <c r="C121" t="s">
        <v>472</v>
      </c>
      <c r="D121" t="s">
        <v>573</v>
      </c>
      <c r="E121" s="32">
        <v>48.033333333333331</v>
      </c>
      <c r="F121" s="32">
        <v>254.37299999999999</v>
      </c>
      <c r="G121" s="32">
        <v>0</v>
      </c>
      <c r="H121" s="37">
        <v>0</v>
      </c>
      <c r="I121" s="32">
        <v>161.28366666666665</v>
      </c>
      <c r="J121" s="32">
        <v>0</v>
      </c>
      <c r="K121" s="37">
        <v>0</v>
      </c>
      <c r="L121" s="32">
        <v>14.251999999999999</v>
      </c>
      <c r="M121" s="32">
        <v>0</v>
      </c>
      <c r="N121" s="37">
        <v>0</v>
      </c>
      <c r="O121" s="32">
        <v>5.0075555555555553</v>
      </c>
      <c r="P121" s="32">
        <v>0</v>
      </c>
      <c r="Q121" s="37">
        <v>0</v>
      </c>
      <c r="R121" s="32">
        <v>4.5333333333333332</v>
      </c>
      <c r="S121" s="32">
        <v>0</v>
      </c>
      <c r="T121" s="37">
        <v>0</v>
      </c>
      <c r="U121" s="32">
        <v>4.7111111111111112</v>
      </c>
      <c r="V121" s="32">
        <v>0</v>
      </c>
      <c r="W121" s="37">
        <v>0</v>
      </c>
      <c r="X121" s="32">
        <v>0</v>
      </c>
      <c r="Y121" s="32">
        <v>0</v>
      </c>
      <c r="Z121" s="37" t="s">
        <v>741</v>
      </c>
      <c r="AA121" s="32">
        <v>83.844888888888903</v>
      </c>
      <c r="AB121" s="32">
        <v>0</v>
      </c>
      <c r="AC121" s="37">
        <v>0</v>
      </c>
      <c r="AD121" s="32">
        <v>156.27611111111111</v>
      </c>
      <c r="AE121" s="32">
        <v>0</v>
      </c>
      <c r="AF121" s="37">
        <v>0</v>
      </c>
      <c r="AG121" s="32">
        <v>0</v>
      </c>
      <c r="AH121" s="32">
        <v>0</v>
      </c>
      <c r="AI121" s="37" t="s">
        <v>741</v>
      </c>
      <c r="AJ121" s="32">
        <v>0</v>
      </c>
      <c r="AK121" s="32">
        <v>0</v>
      </c>
      <c r="AL121" s="37" t="s">
        <v>741</v>
      </c>
      <c r="AM121" t="s">
        <v>174</v>
      </c>
      <c r="AN121" s="34">
        <v>6</v>
      </c>
      <c r="AX121"/>
      <c r="AY121"/>
    </row>
    <row r="122" spans="1:51" x14ac:dyDescent="0.25">
      <c r="A122" t="s">
        <v>607</v>
      </c>
      <c r="B122" t="s">
        <v>326</v>
      </c>
      <c r="C122" t="s">
        <v>423</v>
      </c>
      <c r="D122" t="s">
        <v>547</v>
      </c>
      <c r="E122" s="32">
        <v>76.066666666666663</v>
      </c>
      <c r="F122" s="32">
        <v>266.05444444444447</v>
      </c>
      <c r="G122" s="32">
        <v>45.198888888888888</v>
      </c>
      <c r="H122" s="37">
        <v>0.16988586296037986</v>
      </c>
      <c r="I122" s="32">
        <v>254.44888888888889</v>
      </c>
      <c r="J122" s="32">
        <v>45.198888888888888</v>
      </c>
      <c r="K122" s="37">
        <v>0.17763445179996856</v>
      </c>
      <c r="L122" s="32">
        <v>20.774999999999999</v>
      </c>
      <c r="M122" s="32">
        <v>2.8555555555555556</v>
      </c>
      <c r="N122" s="37">
        <v>0.13745153095333601</v>
      </c>
      <c r="O122" s="32">
        <v>16.597222222222221</v>
      </c>
      <c r="P122" s="32">
        <v>2.8555555555555556</v>
      </c>
      <c r="Q122" s="37">
        <v>0.17205020920502093</v>
      </c>
      <c r="R122" s="32">
        <v>0</v>
      </c>
      <c r="S122" s="32">
        <v>0</v>
      </c>
      <c r="T122" s="37" t="s">
        <v>741</v>
      </c>
      <c r="U122" s="32">
        <v>4.177777777777778</v>
      </c>
      <c r="V122" s="32">
        <v>0</v>
      </c>
      <c r="W122" s="37">
        <v>0</v>
      </c>
      <c r="X122" s="32">
        <v>71.108333333333334</v>
      </c>
      <c r="Y122" s="32">
        <v>25.844444444444445</v>
      </c>
      <c r="Z122" s="37">
        <v>0.363451697331927</v>
      </c>
      <c r="AA122" s="32">
        <v>7.427777777777778</v>
      </c>
      <c r="AB122" s="32">
        <v>0</v>
      </c>
      <c r="AC122" s="37">
        <v>0</v>
      </c>
      <c r="AD122" s="32">
        <v>166.74333333333334</v>
      </c>
      <c r="AE122" s="32">
        <v>16.498888888888889</v>
      </c>
      <c r="AF122" s="37">
        <v>9.8947817337358149E-2</v>
      </c>
      <c r="AG122" s="32">
        <v>0</v>
      </c>
      <c r="AH122" s="32">
        <v>0</v>
      </c>
      <c r="AI122" s="37" t="s">
        <v>741</v>
      </c>
      <c r="AJ122" s="32">
        <v>0</v>
      </c>
      <c r="AK122" s="32">
        <v>0</v>
      </c>
      <c r="AL122" s="37" t="s">
        <v>741</v>
      </c>
      <c r="AM122" t="s">
        <v>118</v>
      </c>
      <c r="AN122" s="34">
        <v>6</v>
      </c>
      <c r="AX122"/>
      <c r="AY122"/>
    </row>
    <row r="123" spans="1:51" x14ac:dyDescent="0.25">
      <c r="A123" t="s">
        <v>607</v>
      </c>
      <c r="B123" t="s">
        <v>309</v>
      </c>
      <c r="C123" t="s">
        <v>424</v>
      </c>
      <c r="D123" t="s">
        <v>548</v>
      </c>
      <c r="E123" s="32">
        <v>72.288888888888891</v>
      </c>
      <c r="F123" s="32">
        <v>277.97233333333332</v>
      </c>
      <c r="G123" s="32">
        <v>1.8028888888888872</v>
      </c>
      <c r="H123" s="37">
        <v>6.4858573055431917E-3</v>
      </c>
      <c r="I123" s="32">
        <v>251.24444444444447</v>
      </c>
      <c r="J123" s="32">
        <v>0</v>
      </c>
      <c r="K123" s="37">
        <v>0</v>
      </c>
      <c r="L123" s="32">
        <v>15.822333333333326</v>
      </c>
      <c r="M123" s="32">
        <v>1.8028888888888872</v>
      </c>
      <c r="N123" s="37">
        <v>0.11394582903209945</v>
      </c>
      <c r="O123" s="32">
        <v>0</v>
      </c>
      <c r="P123" s="32">
        <v>0</v>
      </c>
      <c r="Q123" s="37" t="s">
        <v>741</v>
      </c>
      <c r="R123" s="32">
        <v>10.133444444444438</v>
      </c>
      <c r="S123" s="32">
        <v>1.8028888888888872</v>
      </c>
      <c r="T123" s="37">
        <v>0.17791471584741392</v>
      </c>
      <c r="U123" s="32">
        <v>5.6888888888888891</v>
      </c>
      <c r="V123" s="32">
        <v>0</v>
      </c>
      <c r="W123" s="37">
        <v>0</v>
      </c>
      <c r="X123" s="32">
        <v>69.602777777777774</v>
      </c>
      <c r="Y123" s="32">
        <v>0</v>
      </c>
      <c r="Z123" s="37">
        <v>0</v>
      </c>
      <c r="AA123" s="32">
        <v>10.905555555555555</v>
      </c>
      <c r="AB123" s="32">
        <v>0</v>
      </c>
      <c r="AC123" s="37">
        <v>0</v>
      </c>
      <c r="AD123" s="32">
        <v>156.57222222222222</v>
      </c>
      <c r="AE123" s="32">
        <v>0</v>
      </c>
      <c r="AF123" s="37">
        <v>0</v>
      </c>
      <c r="AG123" s="32">
        <v>25.069444444444443</v>
      </c>
      <c r="AH123" s="32">
        <v>0</v>
      </c>
      <c r="AI123" s="37">
        <v>0</v>
      </c>
      <c r="AJ123" s="32">
        <v>0</v>
      </c>
      <c r="AK123" s="32">
        <v>0</v>
      </c>
      <c r="AL123" s="37" t="s">
        <v>741</v>
      </c>
      <c r="AM123" t="s">
        <v>101</v>
      </c>
      <c r="AN123" s="34">
        <v>6</v>
      </c>
      <c r="AX123"/>
      <c r="AY123"/>
    </row>
    <row r="124" spans="1:51" x14ac:dyDescent="0.25">
      <c r="A124" t="s">
        <v>607</v>
      </c>
      <c r="B124" t="s">
        <v>389</v>
      </c>
      <c r="C124" t="s">
        <v>478</v>
      </c>
      <c r="D124" t="s">
        <v>541</v>
      </c>
      <c r="E124" s="32">
        <v>121.98888888888889</v>
      </c>
      <c r="F124" s="32">
        <v>556.06011111111115</v>
      </c>
      <c r="G124" s="32">
        <v>0</v>
      </c>
      <c r="H124" s="37">
        <v>0</v>
      </c>
      <c r="I124" s="32">
        <v>545.45455555555554</v>
      </c>
      <c r="J124" s="32">
        <v>0</v>
      </c>
      <c r="K124" s="37">
        <v>0</v>
      </c>
      <c r="L124" s="32">
        <v>70.427777777777777</v>
      </c>
      <c r="M124" s="32">
        <v>0</v>
      </c>
      <c r="N124" s="37">
        <v>0</v>
      </c>
      <c r="O124" s="32">
        <v>59.822222222222223</v>
      </c>
      <c r="P124" s="32">
        <v>0</v>
      </c>
      <c r="Q124" s="37">
        <v>0</v>
      </c>
      <c r="R124" s="32">
        <v>5.35</v>
      </c>
      <c r="S124" s="32">
        <v>0</v>
      </c>
      <c r="T124" s="37">
        <v>0</v>
      </c>
      <c r="U124" s="32">
        <v>5.2555555555555555</v>
      </c>
      <c r="V124" s="32">
        <v>0</v>
      </c>
      <c r="W124" s="37">
        <v>0</v>
      </c>
      <c r="X124" s="32">
        <v>68.240555555555559</v>
      </c>
      <c r="Y124" s="32">
        <v>0</v>
      </c>
      <c r="Z124" s="37">
        <v>0</v>
      </c>
      <c r="AA124" s="32">
        <v>0</v>
      </c>
      <c r="AB124" s="32">
        <v>0</v>
      </c>
      <c r="AC124" s="37" t="s">
        <v>741</v>
      </c>
      <c r="AD124" s="32">
        <v>417.39177777777775</v>
      </c>
      <c r="AE124" s="32">
        <v>0</v>
      </c>
      <c r="AF124" s="37">
        <v>0</v>
      </c>
      <c r="AG124" s="32">
        <v>0</v>
      </c>
      <c r="AH124" s="32">
        <v>0</v>
      </c>
      <c r="AI124" s="37" t="s">
        <v>741</v>
      </c>
      <c r="AJ124" s="32">
        <v>0</v>
      </c>
      <c r="AK124" s="32">
        <v>0</v>
      </c>
      <c r="AL124" s="37" t="s">
        <v>741</v>
      </c>
      <c r="AM124" t="s">
        <v>181</v>
      </c>
      <c r="AN124" s="34">
        <v>6</v>
      </c>
      <c r="AX124"/>
      <c r="AY124"/>
    </row>
    <row r="125" spans="1:51" x14ac:dyDescent="0.25">
      <c r="A125" t="s">
        <v>607</v>
      </c>
      <c r="B125" t="s">
        <v>352</v>
      </c>
      <c r="C125" t="s">
        <v>510</v>
      </c>
      <c r="D125" t="s">
        <v>540</v>
      </c>
      <c r="E125" s="32">
        <v>35.211111111111109</v>
      </c>
      <c r="F125" s="32">
        <v>136.91411111111108</v>
      </c>
      <c r="G125" s="32">
        <v>0.88200000000000023</v>
      </c>
      <c r="H125" s="37">
        <v>6.4419948597133512E-3</v>
      </c>
      <c r="I125" s="32">
        <v>120.35644444444443</v>
      </c>
      <c r="J125" s="32">
        <v>0</v>
      </c>
      <c r="K125" s="37">
        <v>0</v>
      </c>
      <c r="L125" s="32">
        <v>15.702555555555556</v>
      </c>
      <c r="M125" s="32">
        <v>0.88200000000000023</v>
      </c>
      <c r="N125" s="37">
        <v>5.6169201050076792E-2</v>
      </c>
      <c r="O125" s="32">
        <v>4.2683333333333344</v>
      </c>
      <c r="P125" s="32">
        <v>0</v>
      </c>
      <c r="Q125" s="37">
        <v>0</v>
      </c>
      <c r="R125" s="32">
        <v>5.2955555555555547</v>
      </c>
      <c r="S125" s="32">
        <v>0.88200000000000023</v>
      </c>
      <c r="T125" s="37">
        <v>0.16655476290390273</v>
      </c>
      <c r="U125" s="32">
        <v>6.1386666666666665</v>
      </c>
      <c r="V125" s="32">
        <v>0</v>
      </c>
      <c r="W125" s="37">
        <v>0</v>
      </c>
      <c r="X125" s="32">
        <v>32.429222222222215</v>
      </c>
      <c r="Y125" s="32">
        <v>0</v>
      </c>
      <c r="Z125" s="37">
        <v>0</v>
      </c>
      <c r="AA125" s="32">
        <v>5.1234444444444449</v>
      </c>
      <c r="AB125" s="32">
        <v>0</v>
      </c>
      <c r="AC125" s="37">
        <v>0</v>
      </c>
      <c r="AD125" s="32">
        <v>68.809555555555548</v>
      </c>
      <c r="AE125" s="32">
        <v>0</v>
      </c>
      <c r="AF125" s="37">
        <v>0</v>
      </c>
      <c r="AG125" s="32">
        <v>14.849333333333334</v>
      </c>
      <c r="AH125" s="32">
        <v>0</v>
      </c>
      <c r="AI125" s="37">
        <v>0</v>
      </c>
      <c r="AJ125" s="32">
        <v>0</v>
      </c>
      <c r="AK125" s="32">
        <v>0</v>
      </c>
      <c r="AL125" s="37" t="s">
        <v>741</v>
      </c>
      <c r="AM125" t="s">
        <v>144</v>
      </c>
      <c r="AN125" s="34">
        <v>6</v>
      </c>
      <c r="AX125"/>
      <c r="AY125"/>
    </row>
    <row r="126" spans="1:51" x14ac:dyDescent="0.25">
      <c r="A126" t="s">
        <v>607</v>
      </c>
      <c r="B126" t="s">
        <v>306</v>
      </c>
      <c r="C126" t="s">
        <v>426</v>
      </c>
      <c r="D126" t="s">
        <v>549</v>
      </c>
      <c r="E126" s="32">
        <v>115.78888888888889</v>
      </c>
      <c r="F126" s="32">
        <v>413.03544444444435</v>
      </c>
      <c r="G126" s="32">
        <v>4.9491111111111126</v>
      </c>
      <c r="H126" s="37">
        <v>1.198229153860619E-2</v>
      </c>
      <c r="I126" s="32">
        <v>354.11244444444435</v>
      </c>
      <c r="J126" s="32">
        <v>0</v>
      </c>
      <c r="K126" s="37">
        <v>0</v>
      </c>
      <c r="L126" s="32">
        <v>58.473999999999997</v>
      </c>
      <c r="M126" s="32">
        <v>4.9491111111111126</v>
      </c>
      <c r="N126" s="37">
        <v>8.4637806736517301E-2</v>
      </c>
      <c r="O126" s="32">
        <v>16.931888888888889</v>
      </c>
      <c r="P126" s="32">
        <v>0</v>
      </c>
      <c r="Q126" s="37">
        <v>0</v>
      </c>
      <c r="R126" s="32">
        <v>35.853222222222215</v>
      </c>
      <c r="S126" s="32">
        <v>4.9491111111111126</v>
      </c>
      <c r="T126" s="37">
        <v>0.13803811217959652</v>
      </c>
      <c r="U126" s="32">
        <v>5.6888888888888891</v>
      </c>
      <c r="V126" s="32">
        <v>0</v>
      </c>
      <c r="W126" s="37">
        <v>0</v>
      </c>
      <c r="X126" s="32">
        <v>68.290222222222212</v>
      </c>
      <c r="Y126" s="32">
        <v>0</v>
      </c>
      <c r="Z126" s="37">
        <v>0</v>
      </c>
      <c r="AA126" s="32">
        <v>17.38088888888889</v>
      </c>
      <c r="AB126" s="32">
        <v>0</v>
      </c>
      <c r="AC126" s="37">
        <v>0</v>
      </c>
      <c r="AD126" s="32">
        <v>214.85477777777771</v>
      </c>
      <c r="AE126" s="32">
        <v>0</v>
      </c>
      <c r="AF126" s="37">
        <v>0</v>
      </c>
      <c r="AG126" s="32">
        <v>54.035555555555554</v>
      </c>
      <c r="AH126" s="32">
        <v>0</v>
      </c>
      <c r="AI126" s="37">
        <v>0</v>
      </c>
      <c r="AJ126" s="32">
        <v>0</v>
      </c>
      <c r="AK126" s="32">
        <v>0</v>
      </c>
      <c r="AL126" s="37" t="s">
        <v>741</v>
      </c>
      <c r="AM126" t="s">
        <v>98</v>
      </c>
      <c r="AN126" s="34">
        <v>6</v>
      </c>
      <c r="AX126"/>
      <c r="AY126"/>
    </row>
    <row r="127" spans="1:51" x14ac:dyDescent="0.25">
      <c r="A127" t="s">
        <v>607</v>
      </c>
      <c r="B127" t="s">
        <v>223</v>
      </c>
      <c r="C127" t="s">
        <v>437</v>
      </c>
      <c r="D127" t="s">
        <v>557</v>
      </c>
      <c r="E127" s="32">
        <v>60.277777777777779</v>
      </c>
      <c r="F127" s="32">
        <v>208.96799999999993</v>
      </c>
      <c r="G127" s="32">
        <v>0.49444444444444446</v>
      </c>
      <c r="H127" s="37">
        <v>2.3661251696166143E-3</v>
      </c>
      <c r="I127" s="32">
        <v>188.02799999999991</v>
      </c>
      <c r="J127" s="32">
        <v>0</v>
      </c>
      <c r="K127" s="37">
        <v>0</v>
      </c>
      <c r="L127" s="32">
        <v>21.753666666666668</v>
      </c>
      <c r="M127" s="32">
        <v>0.49444444444444446</v>
      </c>
      <c r="N127" s="37">
        <v>2.2729246155182011E-2</v>
      </c>
      <c r="O127" s="32">
        <v>7.258111111111111</v>
      </c>
      <c r="P127" s="32">
        <v>0</v>
      </c>
      <c r="Q127" s="37">
        <v>0</v>
      </c>
      <c r="R127" s="32">
        <v>9.2733333333333334</v>
      </c>
      <c r="S127" s="32">
        <v>0.49444444444444446</v>
      </c>
      <c r="T127" s="37">
        <v>5.3318955188114067E-2</v>
      </c>
      <c r="U127" s="32">
        <v>5.2222222222222223</v>
      </c>
      <c r="V127" s="32">
        <v>0</v>
      </c>
      <c r="W127" s="37">
        <v>0</v>
      </c>
      <c r="X127" s="32">
        <v>58.163888888888891</v>
      </c>
      <c r="Y127" s="32">
        <v>0</v>
      </c>
      <c r="Z127" s="37">
        <v>0</v>
      </c>
      <c r="AA127" s="32">
        <v>6.4444444444444446</v>
      </c>
      <c r="AB127" s="32">
        <v>0</v>
      </c>
      <c r="AC127" s="37">
        <v>0</v>
      </c>
      <c r="AD127" s="32">
        <v>97.203222222222152</v>
      </c>
      <c r="AE127" s="32">
        <v>0</v>
      </c>
      <c r="AF127" s="37">
        <v>0</v>
      </c>
      <c r="AG127" s="32">
        <v>25.402777777777779</v>
      </c>
      <c r="AH127" s="32">
        <v>0</v>
      </c>
      <c r="AI127" s="37">
        <v>0</v>
      </c>
      <c r="AJ127" s="32">
        <v>0</v>
      </c>
      <c r="AK127" s="32">
        <v>0</v>
      </c>
      <c r="AL127" s="37" t="s">
        <v>741</v>
      </c>
      <c r="AM127" t="s">
        <v>15</v>
      </c>
      <c r="AN127" s="34">
        <v>6</v>
      </c>
      <c r="AX127"/>
      <c r="AY127"/>
    </row>
    <row r="128" spans="1:51" x14ac:dyDescent="0.25">
      <c r="A128" t="s">
        <v>607</v>
      </c>
      <c r="B128" t="s">
        <v>336</v>
      </c>
      <c r="C128" t="s">
        <v>456</v>
      </c>
      <c r="D128" t="s">
        <v>573</v>
      </c>
      <c r="E128" s="32">
        <v>60.3</v>
      </c>
      <c r="F128" s="32">
        <v>227.06666666666666</v>
      </c>
      <c r="G128" s="32">
        <v>1.6555555555555554</v>
      </c>
      <c r="H128" s="37">
        <v>7.2910550009786645E-3</v>
      </c>
      <c r="I128" s="32">
        <v>203.75833333333335</v>
      </c>
      <c r="J128" s="32">
        <v>0</v>
      </c>
      <c r="K128" s="37">
        <v>0</v>
      </c>
      <c r="L128" s="32">
        <v>34.158333333333331</v>
      </c>
      <c r="M128" s="32">
        <v>1.6555555555555554</v>
      </c>
      <c r="N128" s="37">
        <v>4.8467105798162151E-2</v>
      </c>
      <c r="O128" s="32">
        <v>23.380555555555556</v>
      </c>
      <c r="P128" s="32">
        <v>0</v>
      </c>
      <c r="Q128" s="37">
        <v>0</v>
      </c>
      <c r="R128" s="32">
        <v>4.9944444444444445</v>
      </c>
      <c r="S128" s="32">
        <v>1.6555555555555554</v>
      </c>
      <c r="T128" s="37">
        <v>0.33147942157953281</v>
      </c>
      <c r="U128" s="32">
        <v>5.7833333333333332</v>
      </c>
      <c r="V128" s="32">
        <v>0</v>
      </c>
      <c r="W128" s="37">
        <v>0</v>
      </c>
      <c r="X128" s="32">
        <v>42.677777777777777</v>
      </c>
      <c r="Y128" s="32">
        <v>0</v>
      </c>
      <c r="Z128" s="37">
        <v>0</v>
      </c>
      <c r="AA128" s="32">
        <v>12.530555555555555</v>
      </c>
      <c r="AB128" s="32">
        <v>0</v>
      </c>
      <c r="AC128" s="37">
        <v>0</v>
      </c>
      <c r="AD128" s="32">
        <v>122.66666666666667</v>
      </c>
      <c r="AE128" s="32">
        <v>0</v>
      </c>
      <c r="AF128" s="37">
        <v>0</v>
      </c>
      <c r="AG128" s="32">
        <v>15.033333333333333</v>
      </c>
      <c r="AH128" s="32">
        <v>0</v>
      </c>
      <c r="AI128" s="37">
        <v>0</v>
      </c>
      <c r="AJ128" s="32">
        <v>0</v>
      </c>
      <c r="AK128" s="32">
        <v>0</v>
      </c>
      <c r="AL128" s="37" t="s">
        <v>741</v>
      </c>
      <c r="AM128" t="s">
        <v>128</v>
      </c>
      <c r="AN128" s="34">
        <v>6</v>
      </c>
      <c r="AX128"/>
      <c r="AY128"/>
    </row>
    <row r="129" spans="1:51" x14ac:dyDescent="0.25">
      <c r="A129" t="s">
        <v>607</v>
      </c>
      <c r="B129" t="s">
        <v>208</v>
      </c>
      <c r="C129" t="s">
        <v>423</v>
      </c>
      <c r="D129" t="s">
        <v>547</v>
      </c>
      <c r="E129" s="32">
        <v>67.077777777777783</v>
      </c>
      <c r="F129" s="32">
        <v>219.94011111111107</v>
      </c>
      <c r="G129" s="32">
        <v>18.995222222222221</v>
      </c>
      <c r="H129" s="37">
        <v>8.6365429781137398E-2</v>
      </c>
      <c r="I129" s="32">
        <v>192.79866666666661</v>
      </c>
      <c r="J129" s="32">
        <v>16.044333333333331</v>
      </c>
      <c r="K129" s="37">
        <v>8.3218072047524544E-2</v>
      </c>
      <c r="L129" s="32">
        <v>20.248111111111111</v>
      </c>
      <c r="M129" s="32">
        <v>2.9508888888888887</v>
      </c>
      <c r="N129" s="37">
        <v>0.14573650217029846</v>
      </c>
      <c r="O129" s="32">
        <v>0</v>
      </c>
      <c r="P129" s="32">
        <v>0</v>
      </c>
      <c r="Q129" s="37" t="s">
        <v>741</v>
      </c>
      <c r="R129" s="32">
        <v>14.42311111111111</v>
      </c>
      <c r="S129" s="32">
        <v>2.9508888888888887</v>
      </c>
      <c r="T129" s="37">
        <v>0.20459447799827438</v>
      </c>
      <c r="U129" s="32">
        <v>5.8250000000000002</v>
      </c>
      <c r="V129" s="32">
        <v>0</v>
      </c>
      <c r="W129" s="37">
        <v>0</v>
      </c>
      <c r="X129" s="32">
        <v>73.257111111111087</v>
      </c>
      <c r="Y129" s="32">
        <v>2.7433333333333332</v>
      </c>
      <c r="Z129" s="37">
        <v>3.7448014148038729E-2</v>
      </c>
      <c r="AA129" s="32">
        <v>6.8933333333333326</v>
      </c>
      <c r="AB129" s="32">
        <v>0</v>
      </c>
      <c r="AC129" s="37">
        <v>0</v>
      </c>
      <c r="AD129" s="32">
        <v>107.62911111111109</v>
      </c>
      <c r="AE129" s="32">
        <v>9.4191111111111105</v>
      </c>
      <c r="AF129" s="37">
        <v>8.7514530352176517E-2</v>
      </c>
      <c r="AG129" s="32">
        <v>11.912444444444443</v>
      </c>
      <c r="AH129" s="32">
        <v>3.8818888888888887</v>
      </c>
      <c r="AI129" s="37">
        <v>0.32586837294332727</v>
      </c>
      <c r="AJ129" s="32">
        <v>0</v>
      </c>
      <c r="AK129" s="32">
        <v>0</v>
      </c>
      <c r="AL129" s="37" t="s">
        <v>741</v>
      </c>
      <c r="AM129" t="s">
        <v>0</v>
      </c>
      <c r="AN129" s="34">
        <v>6</v>
      </c>
      <c r="AX129"/>
      <c r="AY129"/>
    </row>
    <row r="130" spans="1:51" x14ac:dyDescent="0.25">
      <c r="A130" t="s">
        <v>607</v>
      </c>
      <c r="B130" t="s">
        <v>311</v>
      </c>
      <c r="C130" t="s">
        <v>416</v>
      </c>
      <c r="D130" t="s">
        <v>585</v>
      </c>
      <c r="E130" s="32">
        <v>61.422222222222224</v>
      </c>
      <c r="F130" s="32">
        <v>306.55188888888893</v>
      </c>
      <c r="G130" s="32">
        <v>1.8222222222222222</v>
      </c>
      <c r="H130" s="37">
        <v>5.944253773241941E-3</v>
      </c>
      <c r="I130" s="32">
        <v>278.19166666666672</v>
      </c>
      <c r="J130" s="32">
        <v>0</v>
      </c>
      <c r="K130" s="37">
        <v>0</v>
      </c>
      <c r="L130" s="32">
        <v>28.390777777777778</v>
      </c>
      <c r="M130" s="32">
        <v>1.8222222222222222</v>
      </c>
      <c r="N130" s="37">
        <v>6.4183596394760428E-2</v>
      </c>
      <c r="O130" s="32">
        <v>16.702777777777779</v>
      </c>
      <c r="P130" s="32">
        <v>0</v>
      </c>
      <c r="Q130" s="37">
        <v>0</v>
      </c>
      <c r="R130" s="32">
        <v>5.9991111111111106</v>
      </c>
      <c r="S130" s="32">
        <v>1.8222222222222222</v>
      </c>
      <c r="T130" s="37">
        <v>0.30374870351163136</v>
      </c>
      <c r="U130" s="32">
        <v>5.6888888888888891</v>
      </c>
      <c r="V130" s="32">
        <v>0</v>
      </c>
      <c r="W130" s="37">
        <v>0</v>
      </c>
      <c r="X130" s="32">
        <v>50.019444444444446</v>
      </c>
      <c r="Y130" s="32">
        <v>0</v>
      </c>
      <c r="Z130" s="37">
        <v>0</v>
      </c>
      <c r="AA130" s="32">
        <v>16.672222222222221</v>
      </c>
      <c r="AB130" s="32">
        <v>0</v>
      </c>
      <c r="AC130" s="37">
        <v>0</v>
      </c>
      <c r="AD130" s="32">
        <v>193.22777777777779</v>
      </c>
      <c r="AE130" s="32">
        <v>0</v>
      </c>
      <c r="AF130" s="37">
        <v>0</v>
      </c>
      <c r="AG130" s="32">
        <v>18.241666666666667</v>
      </c>
      <c r="AH130" s="32">
        <v>0</v>
      </c>
      <c r="AI130" s="37">
        <v>0</v>
      </c>
      <c r="AJ130" s="32">
        <v>0</v>
      </c>
      <c r="AK130" s="32">
        <v>0</v>
      </c>
      <c r="AL130" s="37" t="s">
        <v>741</v>
      </c>
      <c r="AM130" t="s">
        <v>103</v>
      </c>
      <c r="AN130" s="34">
        <v>6</v>
      </c>
      <c r="AX130"/>
      <c r="AY130"/>
    </row>
    <row r="131" spans="1:51" x14ac:dyDescent="0.25">
      <c r="A131" t="s">
        <v>607</v>
      </c>
      <c r="B131" t="s">
        <v>235</v>
      </c>
      <c r="C131" t="s">
        <v>447</v>
      </c>
      <c r="D131" t="s">
        <v>566</v>
      </c>
      <c r="E131" s="32">
        <v>81.188888888888883</v>
      </c>
      <c r="F131" s="32">
        <v>331.39533333333327</v>
      </c>
      <c r="G131" s="32">
        <v>1.7731111111111106</v>
      </c>
      <c r="H131" s="37">
        <v>5.3504407961219858E-3</v>
      </c>
      <c r="I131" s="32">
        <v>301.79999999999995</v>
      </c>
      <c r="J131" s="32">
        <v>0</v>
      </c>
      <c r="K131" s="37">
        <v>0</v>
      </c>
      <c r="L131" s="32">
        <v>20.000888888888881</v>
      </c>
      <c r="M131" s="32">
        <v>1.7731111111111106</v>
      </c>
      <c r="N131" s="37">
        <v>8.8651615483756288E-2</v>
      </c>
      <c r="O131" s="32">
        <v>6.0027777777777782</v>
      </c>
      <c r="P131" s="32">
        <v>0</v>
      </c>
      <c r="Q131" s="37">
        <v>0</v>
      </c>
      <c r="R131" s="32">
        <v>10.086999999999991</v>
      </c>
      <c r="S131" s="32">
        <v>1.7731111111111106</v>
      </c>
      <c r="T131" s="37">
        <v>0.17578180936959575</v>
      </c>
      <c r="U131" s="32">
        <v>3.911111111111111</v>
      </c>
      <c r="V131" s="32">
        <v>0</v>
      </c>
      <c r="W131" s="37">
        <v>0</v>
      </c>
      <c r="X131" s="32">
        <v>60.402777777777779</v>
      </c>
      <c r="Y131" s="32">
        <v>0</v>
      </c>
      <c r="Z131" s="37">
        <v>0</v>
      </c>
      <c r="AA131" s="32">
        <v>15.597222222222221</v>
      </c>
      <c r="AB131" s="32">
        <v>0</v>
      </c>
      <c r="AC131" s="37">
        <v>0</v>
      </c>
      <c r="AD131" s="32">
        <v>224.74444444444444</v>
      </c>
      <c r="AE131" s="32">
        <v>0</v>
      </c>
      <c r="AF131" s="37">
        <v>0</v>
      </c>
      <c r="AG131" s="32">
        <v>10.65</v>
      </c>
      <c r="AH131" s="32">
        <v>0</v>
      </c>
      <c r="AI131" s="37">
        <v>0</v>
      </c>
      <c r="AJ131" s="32">
        <v>0</v>
      </c>
      <c r="AK131" s="32">
        <v>0</v>
      </c>
      <c r="AL131" s="37" t="s">
        <v>741</v>
      </c>
      <c r="AM131" t="s">
        <v>27</v>
      </c>
      <c r="AN131" s="34">
        <v>6</v>
      </c>
      <c r="AX131"/>
      <c r="AY131"/>
    </row>
    <row r="132" spans="1:51" x14ac:dyDescent="0.25">
      <c r="A132" t="s">
        <v>607</v>
      </c>
      <c r="B132" t="s">
        <v>276</v>
      </c>
      <c r="C132" t="s">
        <v>471</v>
      </c>
      <c r="D132" t="s">
        <v>587</v>
      </c>
      <c r="E132" s="32">
        <v>53.177777777777777</v>
      </c>
      <c r="F132" s="32">
        <v>200.3461111111111</v>
      </c>
      <c r="G132" s="32">
        <v>5.5823333333333336</v>
      </c>
      <c r="H132" s="37">
        <v>2.7863447422931984E-2</v>
      </c>
      <c r="I132" s="32">
        <v>176.53966666666668</v>
      </c>
      <c r="J132" s="32">
        <v>5.4990000000000006</v>
      </c>
      <c r="K132" s="37">
        <v>3.114880697255952E-2</v>
      </c>
      <c r="L132" s="32">
        <v>25.715222222222224</v>
      </c>
      <c r="M132" s="32">
        <v>8.3333333333333329E-2</v>
      </c>
      <c r="N132" s="37">
        <v>3.2406227180615025E-3</v>
      </c>
      <c r="O132" s="32">
        <v>12.106888888888891</v>
      </c>
      <c r="P132" s="32">
        <v>0</v>
      </c>
      <c r="Q132" s="37">
        <v>0</v>
      </c>
      <c r="R132" s="32">
        <v>8.0083333333333329</v>
      </c>
      <c r="S132" s="32">
        <v>8.3333333333333329E-2</v>
      </c>
      <c r="T132" s="37">
        <v>1.040582726326743E-2</v>
      </c>
      <c r="U132" s="32">
        <v>5.6</v>
      </c>
      <c r="V132" s="32">
        <v>0</v>
      </c>
      <c r="W132" s="37">
        <v>0</v>
      </c>
      <c r="X132" s="32">
        <v>44.503777777777771</v>
      </c>
      <c r="Y132" s="32">
        <v>0</v>
      </c>
      <c r="Z132" s="37">
        <v>0</v>
      </c>
      <c r="AA132" s="32">
        <v>10.198111111111112</v>
      </c>
      <c r="AB132" s="32">
        <v>0</v>
      </c>
      <c r="AC132" s="37">
        <v>0</v>
      </c>
      <c r="AD132" s="32">
        <v>119.929</v>
      </c>
      <c r="AE132" s="32">
        <v>5.4990000000000006</v>
      </c>
      <c r="AF132" s="37">
        <v>4.585212917642939E-2</v>
      </c>
      <c r="AG132" s="32">
        <v>0</v>
      </c>
      <c r="AH132" s="32">
        <v>0</v>
      </c>
      <c r="AI132" s="37" t="s">
        <v>741</v>
      </c>
      <c r="AJ132" s="32">
        <v>0</v>
      </c>
      <c r="AK132" s="32">
        <v>0</v>
      </c>
      <c r="AL132" s="37" t="s">
        <v>741</v>
      </c>
      <c r="AM132" t="s">
        <v>68</v>
      </c>
      <c r="AN132" s="34">
        <v>6</v>
      </c>
      <c r="AX132"/>
      <c r="AY132"/>
    </row>
    <row r="133" spans="1:51" x14ac:dyDescent="0.25">
      <c r="A133" t="s">
        <v>607</v>
      </c>
      <c r="B133" t="s">
        <v>337</v>
      </c>
      <c r="C133" t="s">
        <v>503</v>
      </c>
      <c r="D133" t="s">
        <v>573</v>
      </c>
      <c r="E133" s="32">
        <v>77.233333333333334</v>
      </c>
      <c r="F133" s="32">
        <v>359.37222222222221</v>
      </c>
      <c r="G133" s="32">
        <v>1.7333333333333334</v>
      </c>
      <c r="H133" s="37">
        <v>4.8232256867685938E-3</v>
      </c>
      <c r="I133" s="32">
        <v>330.20833333333331</v>
      </c>
      <c r="J133" s="32">
        <v>0</v>
      </c>
      <c r="K133" s="37">
        <v>0</v>
      </c>
      <c r="L133" s="32">
        <v>21.763888888888886</v>
      </c>
      <c r="M133" s="32">
        <v>1.7333333333333334</v>
      </c>
      <c r="N133" s="37">
        <v>7.9642629227823877E-2</v>
      </c>
      <c r="O133" s="32">
        <v>11.08611111111111</v>
      </c>
      <c r="P133" s="32">
        <v>0</v>
      </c>
      <c r="Q133" s="37">
        <v>0</v>
      </c>
      <c r="R133" s="32">
        <v>4.9388888888888891</v>
      </c>
      <c r="S133" s="32">
        <v>1.7333333333333334</v>
      </c>
      <c r="T133" s="37">
        <v>0.35095613048368951</v>
      </c>
      <c r="U133" s="32">
        <v>5.7388888888888889</v>
      </c>
      <c r="V133" s="32">
        <v>0</v>
      </c>
      <c r="W133" s="37">
        <v>0</v>
      </c>
      <c r="X133" s="32">
        <v>80.661111111111111</v>
      </c>
      <c r="Y133" s="32">
        <v>0</v>
      </c>
      <c r="Z133" s="37">
        <v>0</v>
      </c>
      <c r="AA133" s="32">
        <v>18.486111111111111</v>
      </c>
      <c r="AB133" s="32">
        <v>0</v>
      </c>
      <c r="AC133" s="37">
        <v>0</v>
      </c>
      <c r="AD133" s="32">
        <v>218.58611111111111</v>
      </c>
      <c r="AE133" s="32">
        <v>0</v>
      </c>
      <c r="AF133" s="37">
        <v>0</v>
      </c>
      <c r="AG133" s="32">
        <v>19.875</v>
      </c>
      <c r="AH133" s="32">
        <v>0</v>
      </c>
      <c r="AI133" s="37">
        <v>0</v>
      </c>
      <c r="AJ133" s="32">
        <v>0</v>
      </c>
      <c r="AK133" s="32">
        <v>0</v>
      </c>
      <c r="AL133" s="37" t="s">
        <v>741</v>
      </c>
      <c r="AM133" t="s">
        <v>129</v>
      </c>
      <c r="AN133" s="34">
        <v>6</v>
      </c>
      <c r="AX133"/>
      <c r="AY133"/>
    </row>
    <row r="134" spans="1:51" x14ac:dyDescent="0.25">
      <c r="A134" t="s">
        <v>607</v>
      </c>
      <c r="B134" t="s">
        <v>374</v>
      </c>
      <c r="C134" t="s">
        <v>499</v>
      </c>
      <c r="D134" t="s">
        <v>539</v>
      </c>
      <c r="E134" s="32">
        <v>67.077777777777783</v>
      </c>
      <c r="F134" s="32">
        <v>247.21944444444446</v>
      </c>
      <c r="G134" s="32">
        <v>2.8888888888888888</v>
      </c>
      <c r="H134" s="37">
        <v>1.168552455645569E-2</v>
      </c>
      <c r="I134" s="32">
        <v>227.04166666666666</v>
      </c>
      <c r="J134" s="32">
        <v>0</v>
      </c>
      <c r="K134" s="37">
        <v>0</v>
      </c>
      <c r="L134" s="32">
        <v>21.424999999999997</v>
      </c>
      <c r="M134" s="32">
        <v>2.8888888888888888</v>
      </c>
      <c r="N134" s="37">
        <v>0.13483728769609751</v>
      </c>
      <c r="O134" s="32">
        <v>13.719444444444445</v>
      </c>
      <c r="P134" s="32">
        <v>0</v>
      </c>
      <c r="Q134" s="37">
        <v>0</v>
      </c>
      <c r="R134" s="32">
        <v>3.0833333333333335</v>
      </c>
      <c r="S134" s="32">
        <v>2.8888888888888888</v>
      </c>
      <c r="T134" s="37">
        <v>0.93693693693693691</v>
      </c>
      <c r="U134" s="32">
        <v>4.6222222222222218</v>
      </c>
      <c r="V134" s="32">
        <v>0</v>
      </c>
      <c r="W134" s="37">
        <v>0</v>
      </c>
      <c r="X134" s="32">
        <v>59.172222222222224</v>
      </c>
      <c r="Y134" s="32">
        <v>0</v>
      </c>
      <c r="Z134" s="37">
        <v>0</v>
      </c>
      <c r="AA134" s="32">
        <v>12.472222222222221</v>
      </c>
      <c r="AB134" s="32">
        <v>0</v>
      </c>
      <c r="AC134" s="37">
        <v>0</v>
      </c>
      <c r="AD134" s="32">
        <v>142.06944444444446</v>
      </c>
      <c r="AE134" s="32">
        <v>0</v>
      </c>
      <c r="AF134" s="37">
        <v>0</v>
      </c>
      <c r="AG134" s="32">
        <v>12.080555555555556</v>
      </c>
      <c r="AH134" s="32">
        <v>0</v>
      </c>
      <c r="AI134" s="37">
        <v>0</v>
      </c>
      <c r="AJ134" s="32">
        <v>0</v>
      </c>
      <c r="AK134" s="32">
        <v>0</v>
      </c>
      <c r="AL134" s="37" t="s">
        <v>741</v>
      </c>
      <c r="AM134" t="s">
        <v>166</v>
      </c>
      <c r="AN134" s="34">
        <v>6</v>
      </c>
      <c r="AX134"/>
      <c r="AY134"/>
    </row>
    <row r="135" spans="1:51" x14ac:dyDescent="0.25">
      <c r="A135" t="s">
        <v>607</v>
      </c>
      <c r="B135" t="s">
        <v>322</v>
      </c>
      <c r="C135" t="s">
        <v>496</v>
      </c>
      <c r="D135" t="s">
        <v>547</v>
      </c>
      <c r="E135" s="32">
        <v>80.022222222222226</v>
      </c>
      <c r="F135" s="32">
        <v>260.86222222222227</v>
      </c>
      <c r="G135" s="32">
        <v>9.2351111111111095</v>
      </c>
      <c r="H135" s="37">
        <v>3.540225576719936E-2</v>
      </c>
      <c r="I135" s="32">
        <v>249.73555555555558</v>
      </c>
      <c r="J135" s="32">
        <v>9.2351111111111095</v>
      </c>
      <c r="K135" s="37">
        <v>3.6979560601881088E-2</v>
      </c>
      <c r="L135" s="32">
        <v>25.68033333333333</v>
      </c>
      <c r="M135" s="32">
        <v>0</v>
      </c>
      <c r="N135" s="37">
        <v>0</v>
      </c>
      <c r="O135" s="32">
        <v>14.553666666666661</v>
      </c>
      <c r="P135" s="32">
        <v>0</v>
      </c>
      <c r="Q135" s="37">
        <v>0</v>
      </c>
      <c r="R135" s="32">
        <v>5.5266666666666664</v>
      </c>
      <c r="S135" s="32">
        <v>0</v>
      </c>
      <c r="T135" s="37">
        <v>0</v>
      </c>
      <c r="U135" s="32">
        <v>5.6</v>
      </c>
      <c r="V135" s="32">
        <v>0</v>
      </c>
      <c r="W135" s="37">
        <v>0</v>
      </c>
      <c r="X135" s="32">
        <v>63.687111111111122</v>
      </c>
      <c r="Y135" s="32">
        <v>8.2367777777777764</v>
      </c>
      <c r="Z135" s="37">
        <v>0.12933194227333628</v>
      </c>
      <c r="AA135" s="32">
        <v>0</v>
      </c>
      <c r="AB135" s="32">
        <v>0</v>
      </c>
      <c r="AC135" s="37" t="s">
        <v>741</v>
      </c>
      <c r="AD135" s="32">
        <v>170.97922222222226</v>
      </c>
      <c r="AE135" s="32">
        <v>0.99833333333333329</v>
      </c>
      <c r="AF135" s="37">
        <v>5.8389160996170407E-3</v>
      </c>
      <c r="AG135" s="32">
        <v>0.51555555555555566</v>
      </c>
      <c r="AH135" s="32">
        <v>0</v>
      </c>
      <c r="AI135" s="37">
        <v>0</v>
      </c>
      <c r="AJ135" s="32">
        <v>0</v>
      </c>
      <c r="AK135" s="32">
        <v>0</v>
      </c>
      <c r="AL135" s="37" t="s">
        <v>741</v>
      </c>
      <c r="AM135" t="s">
        <v>114</v>
      </c>
      <c r="AN135" s="34">
        <v>6</v>
      </c>
      <c r="AX135"/>
      <c r="AY135"/>
    </row>
    <row r="136" spans="1:51" x14ac:dyDescent="0.25">
      <c r="A136" t="s">
        <v>607</v>
      </c>
      <c r="B136" t="s">
        <v>229</v>
      </c>
      <c r="C136" t="s">
        <v>421</v>
      </c>
      <c r="D136" t="s">
        <v>561</v>
      </c>
      <c r="E136" s="32">
        <v>87.544444444444451</v>
      </c>
      <c r="F136" s="32">
        <v>328.74033333333341</v>
      </c>
      <c r="G136" s="32">
        <v>0.51566666666666672</v>
      </c>
      <c r="H136" s="37">
        <v>1.5686139313602122E-3</v>
      </c>
      <c r="I136" s="32">
        <v>288.0555555555556</v>
      </c>
      <c r="J136" s="32">
        <v>0</v>
      </c>
      <c r="K136" s="37">
        <v>0</v>
      </c>
      <c r="L136" s="32">
        <v>37.048555555555559</v>
      </c>
      <c r="M136" s="32">
        <v>0.51566666666666672</v>
      </c>
      <c r="N136" s="37">
        <v>1.3918671293227805E-2</v>
      </c>
      <c r="O136" s="32">
        <v>18.500666666666667</v>
      </c>
      <c r="P136" s="32">
        <v>0</v>
      </c>
      <c r="Q136" s="37">
        <v>0</v>
      </c>
      <c r="R136" s="32">
        <v>12.859</v>
      </c>
      <c r="S136" s="32">
        <v>0.51566666666666672</v>
      </c>
      <c r="T136" s="37">
        <v>4.0101614951914361E-2</v>
      </c>
      <c r="U136" s="32">
        <v>5.6888888888888891</v>
      </c>
      <c r="V136" s="32">
        <v>0</v>
      </c>
      <c r="W136" s="37">
        <v>0</v>
      </c>
      <c r="X136" s="32">
        <v>58.414555555555559</v>
      </c>
      <c r="Y136" s="32">
        <v>0</v>
      </c>
      <c r="Z136" s="37">
        <v>0</v>
      </c>
      <c r="AA136" s="32">
        <v>22.13688888888889</v>
      </c>
      <c r="AB136" s="32">
        <v>0</v>
      </c>
      <c r="AC136" s="37">
        <v>0</v>
      </c>
      <c r="AD136" s="32">
        <v>184.93944444444452</v>
      </c>
      <c r="AE136" s="32">
        <v>0</v>
      </c>
      <c r="AF136" s="37">
        <v>0</v>
      </c>
      <c r="AG136" s="32">
        <v>26.200888888888887</v>
      </c>
      <c r="AH136" s="32">
        <v>0</v>
      </c>
      <c r="AI136" s="37">
        <v>0</v>
      </c>
      <c r="AJ136" s="32">
        <v>0</v>
      </c>
      <c r="AK136" s="32">
        <v>0</v>
      </c>
      <c r="AL136" s="37" t="s">
        <v>741</v>
      </c>
      <c r="AM136" t="s">
        <v>21</v>
      </c>
      <c r="AN136" s="34">
        <v>6</v>
      </c>
      <c r="AX136"/>
      <c r="AY136"/>
    </row>
    <row r="137" spans="1:51" x14ac:dyDescent="0.25">
      <c r="A137" t="s">
        <v>607</v>
      </c>
      <c r="B137" t="s">
        <v>215</v>
      </c>
      <c r="C137" t="s">
        <v>424</v>
      </c>
      <c r="D137" t="s">
        <v>548</v>
      </c>
      <c r="E137" s="32">
        <v>49.866666666666667</v>
      </c>
      <c r="F137" s="32">
        <v>198.53866666666667</v>
      </c>
      <c r="G137" s="32">
        <v>0</v>
      </c>
      <c r="H137" s="37">
        <v>0</v>
      </c>
      <c r="I137" s="32">
        <v>177.99133333333333</v>
      </c>
      <c r="J137" s="32">
        <v>0</v>
      </c>
      <c r="K137" s="37">
        <v>0</v>
      </c>
      <c r="L137" s="32">
        <v>21.880999999999997</v>
      </c>
      <c r="M137" s="32">
        <v>0</v>
      </c>
      <c r="N137" s="37">
        <v>0</v>
      </c>
      <c r="O137" s="32">
        <v>11.194777777777775</v>
      </c>
      <c r="P137" s="32">
        <v>0</v>
      </c>
      <c r="Q137" s="37">
        <v>0</v>
      </c>
      <c r="R137" s="32">
        <v>5.5751111111111111</v>
      </c>
      <c r="S137" s="32">
        <v>0</v>
      </c>
      <c r="T137" s="37">
        <v>0</v>
      </c>
      <c r="U137" s="32">
        <v>5.1111111111111107</v>
      </c>
      <c r="V137" s="32">
        <v>0</v>
      </c>
      <c r="W137" s="37">
        <v>0</v>
      </c>
      <c r="X137" s="32">
        <v>57.29433333333332</v>
      </c>
      <c r="Y137" s="32">
        <v>0</v>
      </c>
      <c r="Z137" s="37">
        <v>0</v>
      </c>
      <c r="AA137" s="32">
        <v>9.8611111111111107</v>
      </c>
      <c r="AB137" s="32">
        <v>0</v>
      </c>
      <c r="AC137" s="37">
        <v>0</v>
      </c>
      <c r="AD137" s="32">
        <v>109.50222222222224</v>
      </c>
      <c r="AE137" s="32">
        <v>0</v>
      </c>
      <c r="AF137" s="37">
        <v>0</v>
      </c>
      <c r="AG137" s="32">
        <v>0</v>
      </c>
      <c r="AH137" s="32">
        <v>0</v>
      </c>
      <c r="AI137" s="37" t="s">
        <v>741</v>
      </c>
      <c r="AJ137" s="32">
        <v>0</v>
      </c>
      <c r="AK137" s="32">
        <v>0</v>
      </c>
      <c r="AL137" s="37" t="s">
        <v>741</v>
      </c>
      <c r="AM137" t="s">
        <v>7</v>
      </c>
      <c r="AN137" s="34">
        <v>6</v>
      </c>
      <c r="AX137"/>
      <c r="AY137"/>
    </row>
    <row r="138" spans="1:51" x14ac:dyDescent="0.25">
      <c r="A138" t="s">
        <v>607</v>
      </c>
      <c r="B138" t="s">
        <v>239</v>
      </c>
      <c r="C138" t="s">
        <v>449</v>
      </c>
      <c r="D138" t="s">
        <v>567</v>
      </c>
      <c r="E138" s="32">
        <v>48.133333333333333</v>
      </c>
      <c r="F138" s="32">
        <v>164.84333333333336</v>
      </c>
      <c r="G138" s="32">
        <v>5.3347777777777781</v>
      </c>
      <c r="H138" s="37">
        <v>3.2362714766208986E-2</v>
      </c>
      <c r="I138" s="32">
        <v>146.43322222222224</v>
      </c>
      <c r="J138" s="32">
        <v>5.3347777777777781</v>
      </c>
      <c r="K138" s="37">
        <v>3.6431471607460054E-2</v>
      </c>
      <c r="L138" s="32">
        <v>15.384444444444444</v>
      </c>
      <c r="M138" s="32">
        <v>0</v>
      </c>
      <c r="N138" s="37">
        <v>0</v>
      </c>
      <c r="O138" s="32">
        <v>2.9094444444444445</v>
      </c>
      <c r="P138" s="32">
        <v>0</v>
      </c>
      <c r="Q138" s="37">
        <v>0</v>
      </c>
      <c r="R138" s="32">
        <v>7.1416666666666666</v>
      </c>
      <c r="S138" s="32">
        <v>0</v>
      </c>
      <c r="T138" s="37">
        <v>0</v>
      </c>
      <c r="U138" s="32">
        <v>5.333333333333333</v>
      </c>
      <c r="V138" s="32">
        <v>0</v>
      </c>
      <c r="W138" s="37">
        <v>0</v>
      </c>
      <c r="X138" s="32">
        <v>48.336111111111123</v>
      </c>
      <c r="Y138" s="32">
        <v>0</v>
      </c>
      <c r="Z138" s="37">
        <v>0</v>
      </c>
      <c r="AA138" s="32">
        <v>5.9351111111111106</v>
      </c>
      <c r="AB138" s="32">
        <v>0</v>
      </c>
      <c r="AC138" s="37">
        <v>0</v>
      </c>
      <c r="AD138" s="32">
        <v>90.78444444444446</v>
      </c>
      <c r="AE138" s="32">
        <v>5.3347777777777781</v>
      </c>
      <c r="AF138" s="37">
        <v>5.8763126330991594E-2</v>
      </c>
      <c r="AG138" s="32">
        <v>4.4032222222222215</v>
      </c>
      <c r="AH138" s="32">
        <v>0</v>
      </c>
      <c r="AI138" s="37">
        <v>0</v>
      </c>
      <c r="AJ138" s="32">
        <v>0</v>
      </c>
      <c r="AK138" s="32">
        <v>0</v>
      </c>
      <c r="AL138" s="37" t="s">
        <v>741</v>
      </c>
      <c r="AM138" t="s">
        <v>31</v>
      </c>
      <c r="AN138" s="34">
        <v>6</v>
      </c>
      <c r="AX138"/>
      <c r="AY138"/>
    </row>
    <row r="139" spans="1:51" x14ac:dyDescent="0.25">
      <c r="A139" t="s">
        <v>607</v>
      </c>
      <c r="B139" t="s">
        <v>356</v>
      </c>
      <c r="C139" t="s">
        <v>512</v>
      </c>
      <c r="D139" t="s">
        <v>545</v>
      </c>
      <c r="E139" s="32">
        <v>42.588888888888889</v>
      </c>
      <c r="F139" s="32">
        <v>166.56922222222221</v>
      </c>
      <c r="G139" s="32">
        <v>5.2222222222222223</v>
      </c>
      <c r="H139" s="37">
        <v>3.1351663605988303E-2</v>
      </c>
      <c r="I139" s="32">
        <v>156.28033333333332</v>
      </c>
      <c r="J139" s="32">
        <v>5.2222222222222223</v>
      </c>
      <c r="K139" s="37">
        <v>3.3415735114178724E-2</v>
      </c>
      <c r="L139" s="32">
        <v>39.765333333333338</v>
      </c>
      <c r="M139" s="32">
        <v>0</v>
      </c>
      <c r="N139" s="37">
        <v>0</v>
      </c>
      <c r="O139" s="32">
        <v>29.47644444444445</v>
      </c>
      <c r="P139" s="32">
        <v>0</v>
      </c>
      <c r="Q139" s="37">
        <v>0</v>
      </c>
      <c r="R139" s="32">
        <v>5.2777777777777777</v>
      </c>
      <c r="S139" s="32">
        <v>0</v>
      </c>
      <c r="T139" s="37">
        <v>0</v>
      </c>
      <c r="U139" s="32">
        <v>5.0111111111111111</v>
      </c>
      <c r="V139" s="32">
        <v>0</v>
      </c>
      <c r="W139" s="37">
        <v>0</v>
      </c>
      <c r="X139" s="32">
        <v>26.309444444444452</v>
      </c>
      <c r="Y139" s="32">
        <v>0</v>
      </c>
      <c r="Z139" s="37">
        <v>0</v>
      </c>
      <c r="AA139" s="32">
        <v>0</v>
      </c>
      <c r="AB139" s="32">
        <v>0</v>
      </c>
      <c r="AC139" s="37" t="s">
        <v>741</v>
      </c>
      <c r="AD139" s="32">
        <v>100.49444444444443</v>
      </c>
      <c r="AE139" s="32">
        <v>5.2222222222222223</v>
      </c>
      <c r="AF139" s="37">
        <v>5.196528276853337E-2</v>
      </c>
      <c r="AG139" s="32">
        <v>0</v>
      </c>
      <c r="AH139" s="32">
        <v>0</v>
      </c>
      <c r="AI139" s="37" t="s">
        <v>741</v>
      </c>
      <c r="AJ139" s="32">
        <v>0</v>
      </c>
      <c r="AK139" s="32">
        <v>0</v>
      </c>
      <c r="AL139" s="37" t="s">
        <v>741</v>
      </c>
      <c r="AM139" t="s">
        <v>148</v>
      </c>
      <c r="AN139" s="34">
        <v>6</v>
      </c>
      <c r="AX139"/>
      <c r="AY139"/>
    </row>
    <row r="140" spans="1:51" x14ac:dyDescent="0.25">
      <c r="A140" t="s">
        <v>607</v>
      </c>
      <c r="B140" t="s">
        <v>245</v>
      </c>
      <c r="C140" t="s">
        <v>451</v>
      </c>
      <c r="D140" t="s">
        <v>568</v>
      </c>
      <c r="E140" s="32">
        <v>57.177777777777777</v>
      </c>
      <c r="F140" s="32">
        <v>211.12733333333335</v>
      </c>
      <c r="G140" s="32">
        <v>3.7626666666666657</v>
      </c>
      <c r="H140" s="37">
        <v>1.7821788430994245E-2</v>
      </c>
      <c r="I140" s="32">
        <v>192.76622222222227</v>
      </c>
      <c r="J140" s="32">
        <v>3.7626666666666657</v>
      </c>
      <c r="K140" s="37">
        <v>1.9519325654102599E-2</v>
      </c>
      <c r="L140" s="32">
        <v>21.332777777777778</v>
      </c>
      <c r="M140" s="32">
        <v>0</v>
      </c>
      <c r="N140" s="37">
        <v>0</v>
      </c>
      <c r="O140" s="32">
        <v>8.0549999999999997</v>
      </c>
      <c r="P140" s="32">
        <v>0</v>
      </c>
      <c r="Q140" s="37">
        <v>0</v>
      </c>
      <c r="R140" s="32">
        <v>5.666666666666667</v>
      </c>
      <c r="S140" s="32">
        <v>0</v>
      </c>
      <c r="T140" s="37">
        <v>0</v>
      </c>
      <c r="U140" s="32">
        <v>7.6111111111111107</v>
      </c>
      <c r="V140" s="32">
        <v>0</v>
      </c>
      <c r="W140" s="37">
        <v>0</v>
      </c>
      <c r="X140" s="32">
        <v>55.420111111111105</v>
      </c>
      <c r="Y140" s="32">
        <v>0</v>
      </c>
      <c r="Z140" s="37">
        <v>0</v>
      </c>
      <c r="AA140" s="32">
        <v>5.083333333333333</v>
      </c>
      <c r="AB140" s="32">
        <v>0</v>
      </c>
      <c r="AC140" s="37">
        <v>0</v>
      </c>
      <c r="AD140" s="32">
        <v>129.29111111111115</v>
      </c>
      <c r="AE140" s="32">
        <v>3.7626666666666657</v>
      </c>
      <c r="AF140" s="37">
        <v>2.9102284250872263E-2</v>
      </c>
      <c r="AG140" s="32">
        <v>0</v>
      </c>
      <c r="AH140" s="32">
        <v>0</v>
      </c>
      <c r="AI140" s="37" t="s">
        <v>741</v>
      </c>
      <c r="AJ140" s="32">
        <v>0</v>
      </c>
      <c r="AK140" s="32">
        <v>0</v>
      </c>
      <c r="AL140" s="37" t="s">
        <v>741</v>
      </c>
      <c r="AM140" t="s">
        <v>37</v>
      </c>
      <c r="AN140" s="34">
        <v>6</v>
      </c>
      <c r="AX140"/>
      <c r="AY140"/>
    </row>
    <row r="141" spans="1:51" x14ac:dyDescent="0.25">
      <c r="A141" t="s">
        <v>607</v>
      </c>
      <c r="B141" t="s">
        <v>241</v>
      </c>
      <c r="C141" t="s">
        <v>451</v>
      </c>
      <c r="D141" t="s">
        <v>568</v>
      </c>
      <c r="E141" s="32">
        <v>72.333333333333329</v>
      </c>
      <c r="F141" s="32">
        <v>233.94677777777778</v>
      </c>
      <c r="G141" s="32">
        <v>3.8927777777777774</v>
      </c>
      <c r="H141" s="37">
        <v>1.6639587066574018E-2</v>
      </c>
      <c r="I141" s="32">
        <v>217.95566666666667</v>
      </c>
      <c r="J141" s="32">
        <v>3.8927777777777774</v>
      </c>
      <c r="K141" s="37">
        <v>1.786041096023095E-2</v>
      </c>
      <c r="L141" s="32">
        <v>21.373777777777779</v>
      </c>
      <c r="M141" s="32">
        <v>0</v>
      </c>
      <c r="N141" s="37">
        <v>0</v>
      </c>
      <c r="O141" s="32">
        <v>9.2160000000000029</v>
      </c>
      <c r="P141" s="32">
        <v>0</v>
      </c>
      <c r="Q141" s="37">
        <v>0</v>
      </c>
      <c r="R141" s="32">
        <v>6.8244444444444445</v>
      </c>
      <c r="S141" s="32">
        <v>0</v>
      </c>
      <c r="T141" s="37">
        <v>0</v>
      </c>
      <c r="U141" s="32">
        <v>5.333333333333333</v>
      </c>
      <c r="V141" s="32">
        <v>0</v>
      </c>
      <c r="W141" s="37">
        <v>0</v>
      </c>
      <c r="X141" s="32">
        <v>55.215888888888884</v>
      </c>
      <c r="Y141" s="32">
        <v>0</v>
      </c>
      <c r="Z141" s="37">
        <v>0</v>
      </c>
      <c r="AA141" s="32">
        <v>3.8333333333333335</v>
      </c>
      <c r="AB141" s="32">
        <v>0</v>
      </c>
      <c r="AC141" s="37">
        <v>0</v>
      </c>
      <c r="AD141" s="32">
        <v>149.66800000000001</v>
      </c>
      <c r="AE141" s="32">
        <v>3.8927777777777774</v>
      </c>
      <c r="AF141" s="37">
        <v>2.600941936671685E-2</v>
      </c>
      <c r="AG141" s="32">
        <v>3.8557777777777784</v>
      </c>
      <c r="AH141" s="32">
        <v>0</v>
      </c>
      <c r="AI141" s="37">
        <v>0</v>
      </c>
      <c r="AJ141" s="32">
        <v>0</v>
      </c>
      <c r="AK141" s="32">
        <v>0</v>
      </c>
      <c r="AL141" s="37" t="s">
        <v>741</v>
      </c>
      <c r="AM141" t="s">
        <v>33</v>
      </c>
      <c r="AN141" s="34">
        <v>6</v>
      </c>
      <c r="AX141"/>
      <c r="AY141"/>
    </row>
    <row r="142" spans="1:51" x14ac:dyDescent="0.25">
      <c r="A142" t="s">
        <v>607</v>
      </c>
      <c r="B142" t="s">
        <v>238</v>
      </c>
      <c r="C142" t="s">
        <v>421</v>
      </c>
      <c r="D142" t="s">
        <v>561</v>
      </c>
      <c r="E142" s="32">
        <v>63.355555555555554</v>
      </c>
      <c r="F142" s="32">
        <v>239.9563333333333</v>
      </c>
      <c r="G142" s="32">
        <v>4.1845555555555558</v>
      </c>
      <c r="H142" s="37">
        <v>1.7438821044754905E-2</v>
      </c>
      <c r="I142" s="32">
        <v>222.82255555555554</v>
      </c>
      <c r="J142" s="32">
        <v>4.1845555555555558</v>
      </c>
      <c r="K142" s="37">
        <v>1.8779766460905865E-2</v>
      </c>
      <c r="L142" s="32">
        <v>21.49144444444444</v>
      </c>
      <c r="M142" s="32">
        <v>0</v>
      </c>
      <c r="N142" s="37">
        <v>0</v>
      </c>
      <c r="O142" s="32">
        <v>10.502555555555553</v>
      </c>
      <c r="P142" s="32">
        <v>0</v>
      </c>
      <c r="Q142" s="37">
        <v>0</v>
      </c>
      <c r="R142" s="32">
        <v>5.2722222222222221</v>
      </c>
      <c r="S142" s="32">
        <v>0</v>
      </c>
      <c r="T142" s="37">
        <v>0</v>
      </c>
      <c r="U142" s="32">
        <v>5.7166666666666668</v>
      </c>
      <c r="V142" s="32">
        <v>0</v>
      </c>
      <c r="W142" s="37">
        <v>0</v>
      </c>
      <c r="X142" s="32">
        <v>55.361000000000018</v>
      </c>
      <c r="Y142" s="32">
        <v>0</v>
      </c>
      <c r="Z142" s="37">
        <v>0</v>
      </c>
      <c r="AA142" s="32">
        <v>6.1448888888888886</v>
      </c>
      <c r="AB142" s="32">
        <v>0</v>
      </c>
      <c r="AC142" s="37">
        <v>0</v>
      </c>
      <c r="AD142" s="32">
        <v>156.95899999999997</v>
      </c>
      <c r="AE142" s="32">
        <v>4.1845555555555558</v>
      </c>
      <c r="AF142" s="37">
        <v>2.6660182312295291E-2</v>
      </c>
      <c r="AG142" s="32">
        <v>0</v>
      </c>
      <c r="AH142" s="32">
        <v>0</v>
      </c>
      <c r="AI142" s="37" t="s">
        <v>741</v>
      </c>
      <c r="AJ142" s="32">
        <v>0</v>
      </c>
      <c r="AK142" s="32">
        <v>0</v>
      </c>
      <c r="AL142" s="37" t="s">
        <v>741</v>
      </c>
      <c r="AM142" t="s">
        <v>30</v>
      </c>
      <c r="AN142" s="34">
        <v>6</v>
      </c>
      <c r="AX142"/>
      <c r="AY142"/>
    </row>
    <row r="143" spans="1:51" x14ac:dyDescent="0.25">
      <c r="A143" t="s">
        <v>607</v>
      </c>
      <c r="B143" t="s">
        <v>323</v>
      </c>
      <c r="C143" t="s">
        <v>456</v>
      </c>
      <c r="D143" t="s">
        <v>573</v>
      </c>
      <c r="E143" s="32">
        <v>101.57777777777778</v>
      </c>
      <c r="F143" s="32">
        <v>407.47344444444445</v>
      </c>
      <c r="G143" s="32">
        <v>7.2888888888888896</v>
      </c>
      <c r="H143" s="37">
        <v>1.788800960717004E-2</v>
      </c>
      <c r="I143" s="32">
        <v>377.464</v>
      </c>
      <c r="J143" s="32">
        <v>1.6</v>
      </c>
      <c r="K143" s="37">
        <v>4.2388148273742668E-3</v>
      </c>
      <c r="L143" s="32">
        <v>26.154</v>
      </c>
      <c r="M143" s="32">
        <v>5.6888888888888891</v>
      </c>
      <c r="N143" s="37">
        <v>0.21751506036892596</v>
      </c>
      <c r="O143" s="32">
        <v>15.084111111111113</v>
      </c>
      <c r="P143" s="32">
        <v>0</v>
      </c>
      <c r="Q143" s="37">
        <v>0</v>
      </c>
      <c r="R143" s="32">
        <v>3.7143333333333337</v>
      </c>
      <c r="S143" s="32">
        <v>0</v>
      </c>
      <c r="T143" s="37">
        <v>0</v>
      </c>
      <c r="U143" s="32">
        <v>7.3555555555555552</v>
      </c>
      <c r="V143" s="32">
        <v>5.6888888888888891</v>
      </c>
      <c r="W143" s="37">
        <v>0.77341389728096688</v>
      </c>
      <c r="X143" s="32">
        <v>96.1963333333333</v>
      </c>
      <c r="Y143" s="32">
        <v>0</v>
      </c>
      <c r="Z143" s="37">
        <v>0</v>
      </c>
      <c r="AA143" s="32">
        <v>18.939555555555561</v>
      </c>
      <c r="AB143" s="32">
        <v>0</v>
      </c>
      <c r="AC143" s="37">
        <v>0</v>
      </c>
      <c r="AD143" s="32">
        <v>264.64011111111114</v>
      </c>
      <c r="AE143" s="32">
        <v>1.6</v>
      </c>
      <c r="AF143" s="37">
        <v>6.0459466755900361E-3</v>
      </c>
      <c r="AG143" s="32">
        <v>1.5434444444444444</v>
      </c>
      <c r="AH143" s="32">
        <v>0</v>
      </c>
      <c r="AI143" s="37">
        <v>0</v>
      </c>
      <c r="AJ143" s="32">
        <v>0</v>
      </c>
      <c r="AK143" s="32">
        <v>0</v>
      </c>
      <c r="AL143" s="37" t="s">
        <v>741</v>
      </c>
      <c r="AM143" t="s">
        <v>115</v>
      </c>
      <c r="AN143" s="34">
        <v>6</v>
      </c>
      <c r="AX143"/>
      <c r="AY143"/>
    </row>
    <row r="144" spans="1:51" x14ac:dyDescent="0.25">
      <c r="A144" t="s">
        <v>607</v>
      </c>
      <c r="B144" t="s">
        <v>224</v>
      </c>
      <c r="C144" t="s">
        <v>438</v>
      </c>
      <c r="D144" t="s">
        <v>535</v>
      </c>
      <c r="E144" s="32">
        <v>54.477777777777774</v>
      </c>
      <c r="F144" s="32">
        <v>186.35722222222228</v>
      </c>
      <c r="G144" s="32">
        <v>1.1184444444444444</v>
      </c>
      <c r="H144" s="37">
        <v>6.0016157737678216E-3</v>
      </c>
      <c r="I144" s="32">
        <v>171.37855555555561</v>
      </c>
      <c r="J144" s="32">
        <v>1.1184444444444444</v>
      </c>
      <c r="K144" s="37">
        <v>6.5261633278375919E-3</v>
      </c>
      <c r="L144" s="32">
        <v>21.312555555555555</v>
      </c>
      <c r="M144" s="32">
        <v>0</v>
      </c>
      <c r="N144" s="37">
        <v>0</v>
      </c>
      <c r="O144" s="32">
        <v>11.723444444444443</v>
      </c>
      <c r="P144" s="32">
        <v>0</v>
      </c>
      <c r="Q144" s="37">
        <v>0</v>
      </c>
      <c r="R144" s="32">
        <v>4.6446666666666667</v>
      </c>
      <c r="S144" s="32">
        <v>0</v>
      </c>
      <c r="T144" s="37">
        <v>0</v>
      </c>
      <c r="U144" s="32">
        <v>4.9444444444444446</v>
      </c>
      <c r="V144" s="32">
        <v>0</v>
      </c>
      <c r="W144" s="37">
        <v>0</v>
      </c>
      <c r="X144" s="32">
        <v>44.148777777777774</v>
      </c>
      <c r="Y144" s="32">
        <v>0</v>
      </c>
      <c r="Z144" s="37">
        <v>0</v>
      </c>
      <c r="AA144" s="32">
        <v>5.389555555555555</v>
      </c>
      <c r="AB144" s="32">
        <v>0</v>
      </c>
      <c r="AC144" s="37">
        <v>0</v>
      </c>
      <c r="AD144" s="32">
        <v>115.50633333333339</v>
      </c>
      <c r="AE144" s="32">
        <v>1.1184444444444444</v>
      </c>
      <c r="AF144" s="37">
        <v>9.6829707269538799E-3</v>
      </c>
      <c r="AG144" s="32">
        <v>0</v>
      </c>
      <c r="AH144" s="32">
        <v>0</v>
      </c>
      <c r="AI144" s="37" t="s">
        <v>741</v>
      </c>
      <c r="AJ144" s="32">
        <v>0</v>
      </c>
      <c r="AK144" s="32">
        <v>0</v>
      </c>
      <c r="AL144" s="37" t="s">
        <v>741</v>
      </c>
      <c r="AM144" t="s">
        <v>16</v>
      </c>
      <c r="AN144" s="34">
        <v>6</v>
      </c>
      <c r="AX144"/>
      <c r="AY144"/>
    </row>
    <row r="145" spans="1:51" x14ac:dyDescent="0.25">
      <c r="A145" t="s">
        <v>607</v>
      </c>
      <c r="B145" t="s">
        <v>383</v>
      </c>
      <c r="C145" t="s">
        <v>449</v>
      </c>
      <c r="D145" t="s">
        <v>567</v>
      </c>
      <c r="E145" s="32">
        <v>54.655555555555559</v>
      </c>
      <c r="F145" s="32">
        <v>184.56266666666664</v>
      </c>
      <c r="G145" s="32">
        <v>5.2037777777777778</v>
      </c>
      <c r="H145" s="37">
        <v>2.8195180920181286E-2</v>
      </c>
      <c r="I145" s="32">
        <v>168.47611111111109</v>
      </c>
      <c r="J145" s="32">
        <v>5.2037777777777778</v>
      </c>
      <c r="K145" s="37">
        <v>3.0887333186043524E-2</v>
      </c>
      <c r="L145" s="32">
        <v>24.944555555555549</v>
      </c>
      <c r="M145" s="32">
        <v>0</v>
      </c>
      <c r="N145" s="37">
        <v>0</v>
      </c>
      <c r="O145" s="32">
        <v>13.857999999999993</v>
      </c>
      <c r="P145" s="32">
        <v>0</v>
      </c>
      <c r="Q145" s="37">
        <v>0</v>
      </c>
      <c r="R145" s="32">
        <v>6.4698888888888888</v>
      </c>
      <c r="S145" s="32">
        <v>0</v>
      </c>
      <c r="T145" s="37">
        <v>0</v>
      </c>
      <c r="U145" s="32">
        <v>4.6166666666666663</v>
      </c>
      <c r="V145" s="32">
        <v>0</v>
      </c>
      <c r="W145" s="37">
        <v>0</v>
      </c>
      <c r="X145" s="32">
        <v>41.557111111111119</v>
      </c>
      <c r="Y145" s="32">
        <v>0</v>
      </c>
      <c r="Z145" s="37">
        <v>0</v>
      </c>
      <c r="AA145" s="32">
        <v>5</v>
      </c>
      <c r="AB145" s="32">
        <v>0</v>
      </c>
      <c r="AC145" s="37">
        <v>0</v>
      </c>
      <c r="AD145" s="32">
        <v>113.06099999999999</v>
      </c>
      <c r="AE145" s="32">
        <v>5.2037777777777778</v>
      </c>
      <c r="AF145" s="37">
        <v>4.6026284729285764E-2</v>
      </c>
      <c r="AG145" s="32">
        <v>0</v>
      </c>
      <c r="AH145" s="32">
        <v>0</v>
      </c>
      <c r="AI145" s="37" t="s">
        <v>741</v>
      </c>
      <c r="AJ145" s="32">
        <v>0</v>
      </c>
      <c r="AK145" s="32">
        <v>0</v>
      </c>
      <c r="AL145" s="37" t="s">
        <v>741</v>
      </c>
      <c r="AM145" t="s">
        <v>175</v>
      </c>
      <c r="AN145" s="34">
        <v>6</v>
      </c>
      <c r="AX145"/>
      <c r="AY145"/>
    </row>
    <row r="146" spans="1:51" x14ac:dyDescent="0.25">
      <c r="A146" t="s">
        <v>607</v>
      </c>
      <c r="B146" t="s">
        <v>411</v>
      </c>
      <c r="C146" t="s">
        <v>422</v>
      </c>
      <c r="D146" t="s">
        <v>594</v>
      </c>
      <c r="E146" s="32">
        <v>40.711111111111109</v>
      </c>
      <c r="F146" s="32">
        <v>162.45655555555561</v>
      </c>
      <c r="G146" s="32">
        <v>0.77222222222222225</v>
      </c>
      <c r="H146" s="37">
        <v>4.7534075776840155E-3</v>
      </c>
      <c r="I146" s="32">
        <v>145.58900000000006</v>
      </c>
      <c r="J146" s="32">
        <v>0</v>
      </c>
      <c r="K146" s="37">
        <v>0</v>
      </c>
      <c r="L146" s="32">
        <v>12.786333333333335</v>
      </c>
      <c r="M146" s="32">
        <v>0</v>
      </c>
      <c r="N146" s="37">
        <v>0</v>
      </c>
      <c r="O146" s="32">
        <v>0.80466666666666653</v>
      </c>
      <c r="P146" s="32">
        <v>0</v>
      </c>
      <c r="Q146" s="37">
        <v>0</v>
      </c>
      <c r="R146" s="32">
        <v>5.937222222222224</v>
      </c>
      <c r="S146" s="32">
        <v>0</v>
      </c>
      <c r="T146" s="37">
        <v>0</v>
      </c>
      <c r="U146" s="32">
        <v>6.0444444444444443</v>
      </c>
      <c r="V146" s="32">
        <v>0</v>
      </c>
      <c r="W146" s="37">
        <v>0</v>
      </c>
      <c r="X146" s="32">
        <v>44.773222222222238</v>
      </c>
      <c r="Y146" s="32">
        <v>0</v>
      </c>
      <c r="Z146" s="37">
        <v>0</v>
      </c>
      <c r="AA146" s="32">
        <v>4.8858888888888892</v>
      </c>
      <c r="AB146" s="32">
        <v>0.77222222222222225</v>
      </c>
      <c r="AC146" s="37">
        <v>0.15805153162167693</v>
      </c>
      <c r="AD146" s="32">
        <v>100.01111111111113</v>
      </c>
      <c r="AE146" s="32">
        <v>0</v>
      </c>
      <c r="AF146" s="37">
        <v>0</v>
      </c>
      <c r="AG146" s="32">
        <v>0</v>
      </c>
      <c r="AH146" s="32">
        <v>0</v>
      </c>
      <c r="AI146" s="37" t="s">
        <v>741</v>
      </c>
      <c r="AJ146" s="32">
        <v>0</v>
      </c>
      <c r="AK146" s="32">
        <v>0</v>
      </c>
      <c r="AL146" s="37" t="s">
        <v>741</v>
      </c>
      <c r="AM146" t="s">
        <v>203</v>
      </c>
      <c r="AN146" s="34">
        <v>6</v>
      </c>
      <c r="AX146"/>
      <c r="AY146"/>
    </row>
    <row r="147" spans="1:51" x14ac:dyDescent="0.25">
      <c r="A147" t="s">
        <v>607</v>
      </c>
      <c r="B147" t="s">
        <v>296</v>
      </c>
      <c r="C147" t="s">
        <v>486</v>
      </c>
      <c r="D147" t="s">
        <v>571</v>
      </c>
      <c r="E147" s="32">
        <v>83.088888888888889</v>
      </c>
      <c r="F147" s="32">
        <v>260.76088888888881</v>
      </c>
      <c r="G147" s="32">
        <v>13.172555555555554</v>
      </c>
      <c r="H147" s="37">
        <v>5.0515840821391086E-2</v>
      </c>
      <c r="I147" s="32">
        <v>238.48066666666659</v>
      </c>
      <c r="J147" s="32">
        <v>12.778111111111111</v>
      </c>
      <c r="K147" s="37">
        <v>5.3581329210940012E-2</v>
      </c>
      <c r="L147" s="32">
        <v>17.732666666666667</v>
      </c>
      <c r="M147" s="32">
        <v>0.65833333333333333</v>
      </c>
      <c r="N147" s="37">
        <v>3.7125455844204666E-2</v>
      </c>
      <c r="O147" s="32">
        <v>5.2276666666666678</v>
      </c>
      <c r="P147" s="32">
        <v>0.2638888888888889</v>
      </c>
      <c r="Q147" s="37">
        <v>5.0479287551276321E-2</v>
      </c>
      <c r="R147" s="32">
        <v>7.839666666666667</v>
      </c>
      <c r="S147" s="32">
        <v>0.39444444444444443</v>
      </c>
      <c r="T147" s="37">
        <v>5.0313930580948733E-2</v>
      </c>
      <c r="U147" s="32">
        <v>4.6653333333333329</v>
      </c>
      <c r="V147" s="32">
        <v>0</v>
      </c>
      <c r="W147" s="37">
        <v>0</v>
      </c>
      <c r="X147" s="32">
        <v>74.799999999999983</v>
      </c>
      <c r="Y147" s="32">
        <v>3.7221111111111114</v>
      </c>
      <c r="Z147" s="37">
        <v>4.9760843731431983E-2</v>
      </c>
      <c r="AA147" s="32">
        <v>9.7752222222222223</v>
      </c>
      <c r="AB147" s="32">
        <v>0</v>
      </c>
      <c r="AC147" s="37">
        <v>0</v>
      </c>
      <c r="AD147" s="32">
        <v>158.45299999999995</v>
      </c>
      <c r="AE147" s="32">
        <v>8.7921111111111099</v>
      </c>
      <c r="AF147" s="37">
        <v>5.5487186175781543E-2</v>
      </c>
      <c r="AG147" s="32">
        <v>0</v>
      </c>
      <c r="AH147" s="32">
        <v>0</v>
      </c>
      <c r="AI147" s="37" t="s">
        <v>741</v>
      </c>
      <c r="AJ147" s="32">
        <v>0</v>
      </c>
      <c r="AK147" s="32">
        <v>0</v>
      </c>
      <c r="AL147" s="37" t="s">
        <v>741</v>
      </c>
      <c r="AM147" t="s">
        <v>88</v>
      </c>
      <c r="AN147" s="34">
        <v>6</v>
      </c>
      <c r="AX147"/>
      <c r="AY147"/>
    </row>
    <row r="148" spans="1:51" x14ac:dyDescent="0.25">
      <c r="A148" t="s">
        <v>607</v>
      </c>
      <c r="B148" t="s">
        <v>273</v>
      </c>
      <c r="C148" t="s">
        <v>469</v>
      </c>
      <c r="D148" t="s">
        <v>586</v>
      </c>
      <c r="E148" s="32">
        <v>61.244444444444447</v>
      </c>
      <c r="F148" s="32">
        <v>198.22099999999998</v>
      </c>
      <c r="G148" s="32">
        <v>1.4993333333333334</v>
      </c>
      <c r="H148" s="37">
        <v>7.5639479839842072E-3</v>
      </c>
      <c r="I148" s="32">
        <v>172.91377777777777</v>
      </c>
      <c r="J148" s="32">
        <v>0</v>
      </c>
      <c r="K148" s="37">
        <v>0</v>
      </c>
      <c r="L148" s="32">
        <v>27.008444444444446</v>
      </c>
      <c r="M148" s="32">
        <v>1.4993333333333334</v>
      </c>
      <c r="N148" s="37">
        <v>5.5513501950007406E-2</v>
      </c>
      <c r="O148" s="32">
        <v>12.178444444444445</v>
      </c>
      <c r="P148" s="32">
        <v>0</v>
      </c>
      <c r="Q148" s="37">
        <v>0</v>
      </c>
      <c r="R148" s="32">
        <v>7.0966666666666685</v>
      </c>
      <c r="S148" s="32">
        <v>1.4993333333333334</v>
      </c>
      <c r="T148" s="37">
        <v>0.21127289807421321</v>
      </c>
      <c r="U148" s="32">
        <v>7.7333333333333334</v>
      </c>
      <c r="V148" s="32">
        <v>0</v>
      </c>
      <c r="W148" s="37">
        <v>0</v>
      </c>
      <c r="X148" s="32">
        <v>32.463666666666676</v>
      </c>
      <c r="Y148" s="32">
        <v>0</v>
      </c>
      <c r="Z148" s="37">
        <v>0</v>
      </c>
      <c r="AA148" s="32">
        <v>10.477222222222222</v>
      </c>
      <c r="AB148" s="32">
        <v>0</v>
      </c>
      <c r="AC148" s="37">
        <v>0</v>
      </c>
      <c r="AD148" s="32">
        <v>91.572999999999993</v>
      </c>
      <c r="AE148" s="32">
        <v>0</v>
      </c>
      <c r="AF148" s="37">
        <v>0</v>
      </c>
      <c r="AG148" s="32">
        <v>30.283666666666658</v>
      </c>
      <c r="AH148" s="32">
        <v>0</v>
      </c>
      <c r="AI148" s="37">
        <v>0</v>
      </c>
      <c r="AJ148" s="32">
        <v>6.4150000000000027</v>
      </c>
      <c r="AK148" s="32">
        <v>0</v>
      </c>
      <c r="AL148" s="37">
        <v>0</v>
      </c>
      <c r="AM148" t="s">
        <v>65</v>
      </c>
      <c r="AN148" s="34">
        <v>6</v>
      </c>
      <c r="AX148"/>
      <c r="AY148"/>
    </row>
    <row r="149" spans="1:51" x14ac:dyDescent="0.25">
      <c r="A149" t="s">
        <v>607</v>
      </c>
      <c r="B149" t="s">
        <v>244</v>
      </c>
      <c r="C149" t="s">
        <v>438</v>
      </c>
      <c r="D149" t="s">
        <v>535</v>
      </c>
      <c r="E149" s="32">
        <v>73.144444444444446</v>
      </c>
      <c r="F149" s="32">
        <v>290.94777777777779</v>
      </c>
      <c r="G149" s="32">
        <v>0.3517777777777778</v>
      </c>
      <c r="H149" s="37">
        <v>1.209075320886146E-3</v>
      </c>
      <c r="I149" s="32">
        <v>247.24900000000002</v>
      </c>
      <c r="J149" s="32">
        <v>0</v>
      </c>
      <c r="K149" s="37">
        <v>0</v>
      </c>
      <c r="L149" s="32">
        <v>46.056999999999995</v>
      </c>
      <c r="M149" s="32">
        <v>0.3517777777777778</v>
      </c>
      <c r="N149" s="37">
        <v>7.6378786672553108E-3</v>
      </c>
      <c r="O149" s="32">
        <v>12.461000000000002</v>
      </c>
      <c r="P149" s="32">
        <v>0</v>
      </c>
      <c r="Q149" s="37">
        <v>0</v>
      </c>
      <c r="R149" s="32">
        <v>27.907111111111099</v>
      </c>
      <c r="S149" s="32">
        <v>0.3517777777777778</v>
      </c>
      <c r="T149" s="37">
        <v>1.2605309678138592E-2</v>
      </c>
      <c r="U149" s="32">
        <v>5.6888888888888891</v>
      </c>
      <c r="V149" s="32">
        <v>0</v>
      </c>
      <c r="W149" s="37">
        <v>0</v>
      </c>
      <c r="X149" s="32">
        <v>53.73377777777781</v>
      </c>
      <c r="Y149" s="32">
        <v>0</v>
      </c>
      <c r="Z149" s="37">
        <v>0</v>
      </c>
      <c r="AA149" s="32">
        <v>10.102777777777773</v>
      </c>
      <c r="AB149" s="32">
        <v>0</v>
      </c>
      <c r="AC149" s="37">
        <v>0</v>
      </c>
      <c r="AD149" s="32">
        <v>167.29477777777777</v>
      </c>
      <c r="AE149" s="32">
        <v>0</v>
      </c>
      <c r="AF149" s="37">
        <v>0</v>
      </c>
      <c r="AG149" s="32">
        <v>13.759444444444444</v>
      </c>
      <c r="AH149" s="32">
        <v>0</v>
      </c>
      <c r="AI149" s="37">
        <v>0</v>
      </c>
      <c r="AJ149" s="32">
        <v>0</v>
      </c>
      <c r="AK149" s="32">
        <v>0</v>
      </c>
      <c r="AL149" s="37" t="s">
        <v>741</v>
      </c>
      <c r="AM149" t="s">
        <v>36</v>
      </c>
      <c r="AN149" s="34">
        <v>6</v>
      </c>
      <c r="AX149"/>
      <c r="AY149"/>
    </row>
    <row r="150" spans="1:51" x14ac:dyDescent="0.25">
      <c r="A150" t="s">
        <v>607</v>
      </c>
      <c r="B150" t="s">
        <v>350</v>
      </c>
      <c r="C150" t="s">
        <v>458</v>
      </c>
      <c r="D150" t="s">
        <v>575</v>
      </c>
      <c r="E150" s="32">
        <v>75.166666666666671</v>
      </c>
      <c r="F150" s="32">
        <v>285.28133333333335</v>
      </c>
      <c r="G150" s="32">
        <v>0.77855555555555545</v>
      </c>
      <c r="H150" s="37">
        <v>2.7290799102017028E-3</v>
      </c>
      <c r="I150" s="32">
        <v>253.98044444444446</v>
      </c>
      <c r="J150" s="32">
        <v>0</v>
      </c>
      <c r="K150" s="37">
        <v>0</v>
      </c>
      <c r="L150" s="32">
        <v>40.498111111111108</v>
      </c>
      <c r="M150" s="32">
        <v>0.77855555555555545</v>
      </c>
      <c r="N150" s="37">
        <v>1.9224490579807563E-2</v>
      </c>
      <c r="O150" s="32">
        <v>22.222999999999999</v>
      </c>
      <c r="P150" s="32">
        <v>0</v>
      </c>
      <c r="Q150" s="37">
        <v>0</v>
      </c>
      <c r="R150" s="32">
        <v>12.763999999999998</v>
      </c>
      <c r="S150" s="32">
        <v>0.77855555555555545</v>
      </c>
      <c r="T150" s="37">
        <v>6.0996204603224351E-2</v>
      </c>
      <c r="U150" s="32">
        <v>5.5111111111111111</v>
      </c>
      <c r="V150" s="32">
        <v>0</v>
      </c>
      <c r="W150" s="37">
        <v>0</v>
      </c>
      <c r="X150" s="32">
        <v>37.805777777777777</v>
      </c>
      <c r="Y150" s="32">
        <v>0</v>
      </c>
      <c r="Z150" s="37">
        <v>0</v>
      </c>
      <c r="AA150" s="32">
        <v>13.02577777777778</v>
      </c>
      <c r="AB150" s="32">
        <v>0</v>
      </c>
      <c r="AC150" s="37">
        <v>0</v>
      </c>
      <c r="AD150" s="32">
        <v>160.54811111111113</v>
      </c>
      <c r="AE150" s="32">
        <v>0</v>
      </c>
      <c r="AF150" s="37">
        <v>0</v>
      </c>
      <c r="AG150" s="32">
        <v>33.403555555555563</v>
      </c>
      <c r="AH150" s="32">
        <v>0</v>
      </c>
      <c r="AI150" s="37">
        <v>0</v>
      </c>
      <c r="AJ150" s="32">
        <v>0</v>
      </c>
      <c r="AK150" s="32">
        <v>0</v>
      </c>
      <c r="AL150" s="37" t="s">
        <v>741</v>
      </c>
      <c r="AM150" t="s">
        <v>142</v>
      </c>
      <c r="AN150" s="34">
        <v>6</v>
      </c>
      <c r="AX150"/>
      <c r="AY150"/>
    </row>
    <row r="151" spans="1:51" x14ac:dyDescent="0.25">
      <c r="A151" t="s">
        <v>607</v>
      </c>
      <c r="B151" t="s">
        <v>299</v>
      </c>
      <c r="C151" t="s">
        <v>447</v>
      </c>
      <c r="D151" t="s">
        <v>566</v>
      </c>
      <c r="E151" s="32">
        <v>46.81111111111111</v>
      </c>
      <c r="F151" s="32">
        <v>164.73677777777775</v>
      </c>
      <c r="G151" s="32">
        <v>0</v>
      </c>
      <c r="H151" s="37">
        <v>0</v>
      </c>
      <c r="I151" s="32">
        <v>160.56633333333329</v>
      </c>
      <c r="J151" s="32">
        <v>0</v>
      </c>
      <c r="K151" s="37">
        <v>0</v>
      </c>
      <c r="L151" s="32">
        <v>18.720333333333333</v>
      </c>
      <c r="M151" s="32">
        <v>0</v>
      </c>
      <c r="N151" s="37">
        <v>0</v>
      </c>
      <c r="O151" s="32">
        <v>14.986999999999998</v>
      </c>
      <c r="P151" s="32">
        <v>0</v>
      </c>
      <c r="Q151" s="37">
        <v>0</v>
      </c>
      <c r="R151" s="32">
        <v>0</v>
      </c>
      <c r="S151" s="32">
        <v>0</v>
      </c>
      <c r="T151" s="37" t="s">
        <v>741</v>
      </c>
      <c r="U151" s="32">
        <v>3.7333333333333334</v>
      </c>
      <c r="V151" s="32">
        <v>0</v>
      </c>
      <c r="W151" s="37">
        <v>0</v>
      </c>
      <c r="X151" s="32">
        <v>47.49188888888888</v>
      </c>
      <c r="Y151" s="32">
        <v>0</v>
      </c>
      <c r="Z151" s="37">
        <v>0</v>
      </c>
      <c r="AA151" s="32">
        <v>0.43711111111111117</v>
      </c>
      <c r="AB151" s="32">
        <v>0</v>
      </c>
      <c r="AC151" s="37">
        <v>0</v>
      </c>
      <c r="AD151" s="32">
        <v>93.254888888888871</v>
      </c>
      <c r="AE151" s="32">
        <v>0</v>
      </c>
      <c r="AF151" s="37">
        <v>0</v>
      </c>
      <c r="AG151" s="32">
        <v>4.8325555555555546</v>
      </c>
      <c r="AH151" s="32">
        <v>0</v>
      </c>
      <c r="AI151" s="37">
        <v>0</v>
      </c>
      <c r="AJ151" s="32">
        <v>0</v>
      </c>
      <c r="AK151" s="32">
        <v>0</v>
      </c>
      <c r="AL151" s="37" t="s">
        <v>741</v>
      </c>
      <c r="AM151" t="s">
        <v>91</v>
      </c>
      <c r="AN151" s="34">
        <v>6</v>
      </c>
      <c r="AX151"/>
      <c r="AY151"/>
    </row>
    <row r="152" spans="1:51" x14ac:dyDescent="0.25">
      <c r="A152" t="s">
        <v>607</v>
      </c>
      <c r="B152" t="s">
        <v>341</v>
      </c>
      <c r="C152" t="s">
        <v>426</v>
      </c>
      <c r="D152" t="s">
        <v>549</v>
      </c>
      <c r="E152" s="32">
        <v>85.466666666666669</v>
      </c>
      <c r="F152" s="32">
        <v>323.81122222222234</v>
      </c>
      <c r="G152" s="32">
        <v>0.83466666666666689</v>
      </c>
      <c r="H152" s="37">
        <v>2.5776335388829085E-3</v>
      </c>
      <c r="I152" s="32">
        <v>286.74500000000012</v>
      </c>
      <c r="J152" s="32">
        <v>0</v>
      </c>
      <c r="K152" s="37">
        <v>0</v>
      </c>
      <c r="L152" s="32">
        <v>22.280999999999999</v>
      </c>
      <c r="M152" s="32">
        <v>0.83466666666666689</v>
      </c>
      <c r="N152" s="37">
        <v>3.7460915877504011E-2</v>
      </c>
      <c r="O152" s="32">
        <v>0</v>
      </c>
      <c r="P152" s="32">
        <v>0</v>
      </c>
      <c r="Q152" s="37" t="s">
        <v>741</v>
      </c>
      <c r="R152" s="32">
        <v>16.592111111111109</v>
      </c>
      <c r="S152" s="32">
        <v>0.83466666666666689</v>
      </c>
      <c r="T152" s="37">
        <v>5.0305031172779589E-2</v>
      </c>
      <c r="U152" s="32">
        <v>5.6888888888888891</v>
      </c>
      <c r="V152" s="32">
        <v>0</v>
      </c>
      <c r="W152" s="37">
        <v>0</v>
      </c>
      <c r="X152" s="32">
        <v>76.924222222222213</v>
      </c>
      <c r="Y152" s="32">
        <v>0</v>
      </c>
      <c r="Z152" s="37">
        <v>0</v>
      </c>
      <c r="AA152" s="32">
        <v>14.785222222222218</v>
      </c>
      <c r="AB152" s="32">
        <v>0</v>
      </c>
      <c r="AC152" s="37">
        <v>0</v>
      </c>
      <c r="AD152" s="32">
        <v>175.22144444444456</v>
      </c>
      <c r="AE152" s="32">
        <v>0</v>
      </c>
      <c r="AF152" s="37">
        <v>0</v>
      </c>
      <c r="AG152" s="32">
        <v>34.599333333333341</v>
      </c>
      <c r="AH152" s="32">
        <v>0</v>
      </c>
      <c r="AI152" s="37">
        <v>0</v>
      </c>
      <c r="AJ152" s="32">
        <v>0</v>
      </c>
      <c r="AK152" s="32">
        <v>0</v>
      </c>
      <c r="AL152" s="37" t="s">
        <v>741</v>
      </c>
      <c r="AM152" t="s">
        <v>133</v>
      </c>
      <c r="AN152" s="34">
        <v>6</v>
      </c>
      <c r="AX152"/>
      <c r="AY152"/>
    </row>
    <row r="153" spans="1:51" x14ac:dyDescent="0.25">
      <c r="A153" t="s">
        <v>607</v>
      </c>
      <c r="B153" t="s">
        <v>353</v>
      </c>
      <c r="C153" t="s">
        <v>511</v>
      </c>
      <c r="D153" t="s">
        <v>536</v>
      </c>
      <c r="E153" s="32">
        <v>58.266666666666666</v>
      </c>
      <c r="F153" s="32">
        <v>266.69788888888894</v>
      </c>
      <c r="G153" s="32">
        <v>0.57499999999999996</v>
      </c>
      <c r="H153" s="37">
        <v>2.1559975686180071E-3</v>
      </c>
      <c r="I153" s="32">
        <v>241.40988888888893</v>
      </c>
      <c r="J153" s="32">
        <v>0.53611111111111109</v>
      </c>
      <c r="K153" s="37">
        <v>2.2207504157290801E-3</v>
      </c>
      <c r="L153" s="32">
        <v>22.255000000000006</v>
      </c>
      <c r="M153" s="32">
        <v>3.888888888888889E-2</v>
      </c>
      <c r="N153" s="37">
        <v>1.7474225517361886E-3</v>
      </c>
      <c r="O153" s="32">
        <v>3.0444444444444443</v>
      </c>
      <c r="P153" s="32">
        <v>0</v>
      </c>
      <c r="Q153" s="37">
        <v>0</v>
      </c>
      <c r="R153" s="32">
        <v>13.877222222222228</v>
      </c>
      <c r="S153" s="32">
        <v>3.888888888888889E-2</v>
      </c>
      <c r="T153" s="37">
        <v>2.8023539773409652E-3</v>
      </c>
      <c r="U153" s="32">
        <v>5.333333333333333</v>
      </c>
      <c r="V153" s="32">
        <v>0</v>
      </c>
      <c r="W153" s="37">
        <v>0</v>
      </c>
      <c r="X153" s="32">
        <v>54.73855555555555</v>
      </c>
      <c r="Y153" s="32">
        <v>0</v>
      </c>
      <c r="Z153" s="37">
        <v>0</v>
      </c>
      <c r="AA153" s="32">
        <v>6.0774444444444446</v>
      </c>
      <c r="AB153" s="32">
        <v>0</v>
      </c>
      <c r="AC153" s="37">
        <v>0</v>
      </c>
      <c r="AD153" s="32">
        <v>154.05133333333339</v>
      </c>
      <c r="AE153" s="32">
        <v>0.53611111111111109</v>
      </c>
      <c r="AF153" s="37">
        <v>3.4800809542562278E-3</v>
      </c>
      <c r="AG153" s="32">
        <v>29.575555555555557</v>
      </c>
      <c r="AH153" s="32">
        <v>0</v>
      </c>
      <c r="AI153" s="37">
        <v>0</v>
      </c>
      <c r="AJ153" s="32">
        <v>0</v>
      </c>
      <c r="AK153" s="32">
        <v>0</v>
      </c>
      <c r="AL153" s="37" t="s">
        <v>741</v>
      </c>
      <c r="AM153" t="s">
        <v>145</v>
      </c>
      <c r="AN153" s="34">
        <v>6</v>
      </c>
      <c r="AX153"/>
      <c r="AY153"/>
    </row>
    <row r="154" spans="1:51" x14ac:dyDescent="0.25">
      <c r="A154" t="s">
        <v>607</v>
      </c>
      <c r="B154" t="s">
        <v>304</v>
      </c>
      <c r="C154" t="s">
        <v>490</v>
      </c>
      <c r="D154" t="s">
        <v>532</v>
      </c>
      <c r="E154" s="32">
        <v>48.211111111111109</v>
      </c>
      <c r="F154" s="32">
        <v>173.12766666666664</v>
      </c>
      <c r="G154" s="32">
        <v>0</v>
      </c>
      <c r="H154" s="37">
        <v>0</v>
      </c>
      <c r="I154" s="32">
        <v>152.0094444444444</v>
      </c>
      <c r="J154" s="32">
        <v>0</v>
      </c>
      <c r="K154" s="37">
        <v>0</v>
      </c>
      <c r="L154" s="32">
        <v>13.821555555555557</v>
      </c>
      <c r="M154" s="32">
        <v>0</v>
      </c>
      <c r="N154" s="37">
        <v>0</v>
      </c>
      <c r="O154" s="32">
        <v>2.4437777777777785</v>
      </c>
      <c r="P154" s="32">
        <v>0</v>
      </c>
      <c r="Q154" s="37">
        <v>0</v>
      </c>
      <c r="R154" s="32">
        <v>0</v>
      </c>
      <c r="S154" s="32">
        <v>0</v>
      </c>
      <c r="T154" s="37" t="s">
        <v>741</v>
      </c>
      <c r="U154" s="32">
        <v>11.377777777777778</v>
      </c>
      <c r="V154" s="32">
        <v>0</v>
      </c>
      <c r="W154" s="37">
        <v>0</v>
      </c>
      <c r="X154" s="32">
        <v>49.057444444444435</v>
      </c>
      <c r="Y154" s="32">
        <v>0</v>
      </c>
      <c r="Z154" s="37">
        <v>0</v>
      </c>
      <c r="AA154" s="32">
        <v>9.7404444444444422</v>
      </c>
      <c r="AB154" s="32">
        <v>0</v>
      </c>
      <c r="AC154" s="37">
        <v>0</v>
      </c>
      <c r="AD154" s="32">
        <v>99.152222222222207</v>
      </c>
      <c r="AE154" s="32">
        <v>0</v>
      </c>
      <c r="AF154" s="37">
        <v>0</v>
      </c>
      <c r="AG154" s="32">
        <v>1.3559999999999999</v>
      </c>
      <c r="AH154" s="32">
        <v>0</v>
      </c>
      <c r="AI154" s="37">
        <v>0</v>
      </c>
      <c r="AJ154" s="32">
        <v>0</v>
      </c>
      <c r="AK154" s="32">
        <v>0</v>
      </c>
      <c r="AL154" s="37" t="s">
        <v>741</v>
      </c>
      <c r="AM154" t="s">
        <v>96</v>
      </c>
      <c r="AN154" s="34">
        <v>6</v>
      </c>
      <c r="AX154"/>
      <c r="AY154"/>
    </row>
    <row r="155" spans="1:51" x14ac:dyDescent="0.25">
      <c r="A155" t="s">
        <v>607</v>
      </c>
      <c r="B155" t="s">
        <v>272</v>
      </c>
      <c r="C155" t="s">
        <v>416</v>
      </c>
      <c r="D155" t="s">
        <v>585</v>
      </c>
      <c r="E155" s="32">
        <v>75.277777777777771</v>
      </c>
      <c r="F155" s="32">
        <v>290.14722222222218</v>
      </c>
      <c r="G155" s="32">
        <v>2.9333333333333331</v>
      </c>
      <c r="H155" s="37">
        <v>1.01098101538491E-2</v>
      </c>
      <c r="I155" s="32">
        <v>281.19722222222219</v>
      </c>
      <c r="J155" s="32">
        <v>2.9333333333333331</v>
      </c>
      <c r="K155" s="37">
        <v>1.0431587162035346E-2</v>
      </c>
      <c r="L155" s="32">
        <v>24.533333333333335</v>
      </c>
      <c r="M155" s="32">
        <v>2.9333333333333331</v>
      </c>
      <c r="N155" s="37">
        <v>0.11956521739130434</v>
      </c>
      <c r="O155" s="32">
        <v>18.755555555555556</v>
      </c>
      <c r="P155" s="32">
        <v>2.9333333333333331</v>
      </c>
      <c r="Q155" s="37">
        <v>0.15639810426540282</v>
      </c>
      <c r="R155" s="32">
        <v>0</v>
      </c>
      <c r="S155" s="32">
        <v>0</v>
      </c>
      <c r="T155" s="37" t="s">
        <v>741</v>
      </c>
      <c r="U155" s="32">
        <v>5.7777777777777777</v>
      </c>
      <c r="V155" s="32">
        <v>0</v>
      </c>
      <c r="W155" s="37">
        <v>0</v>
      </c>
      <c r="X155" s="32">
        <v>67.625</v>
      </c>
      <c r="Y155" s="32">
        <v>0</v>
      </c>
      <c r="Z155" s="37">
        <v>0</v>
      </c>
      <c r="AA155" s="32">
        <v>3.1722222222222221</v>
      </c>
      <c r="AB155" s="32">
        <v>0</v>
      </c>
      <c r="AC155" s="37">
        <v>0</v>
      </c>
      <c r="AD155" s="32">
        <v>175.77222222222221</v>
      </c>
      <c r="AE155" s="32">
        <v>0</v>
      </c>
      <c r="AF155" s="37">
        <v>0</v>
      </c>
      <c r="AG155" s="32">
        <v>19.044444444444444</v>
      </c>
      <c r="AH155" s="32">
        <v>0</v>
      </c>
      <c r="AI155" s="37">
        <v>0</v>
      </c>
      <c r="AJ155" s="32">
        <v>0</v>
      </c>
      <c r="AK155" s="32">
        <v>0</v>
      </c>
      <c r="AL155" s="37" t="s">
        <v>741</v>
      </c>
      <c r="AM155" t="s">
        <v>64</v>
      </c>
      <c r="AN155" s="34">
        <v>6</v>
      </c>
      <c r="AX155"/>
      <c r="AY155"/>
    </row>
    <row r="156" spans="1:51" x14ac:dyDescent="0.25">
      <c r="A156" t="s">
        <v>607</v>
      </c>
      <c r="B156" t="s">
        <v>362</v>
      </c>
      <c r="C156" t="s">
        <v>514</v>
      </c>
      <c r="D156" t="s">
        <v>550</v>
      </c>
      <c r="E156" s="32">
        <v>50.511111111111113</v>
      </c>
      <c r="F156" s="32">
        <v>180.88877777777776</v>
      </c>
      <c r="G156" s="32">
        <v>2.0682222222222224</v>
      </c>
      <c r="H156" s="37">
        <v>1.1433667956798501E-2</v>
      </c>
      <c r="I156" s="32">
        <v>160.94</v>
      </c>
      <c r="J156" s="32">
        <v>0</v>
      </c>
      <c r="K156" s="37">
        <v>0</v>
      </c>
      <c r="L156" s="32">
        <v>25.018222222222221</v>
      </c>
      <c r="M156" s="32">
        <v>2.0682222222222224</v>
      </c>
      <c r="N156" s="37">
        <v>8.2668632641097167E-2</v>
      </c>
      <c r="O156" s="32">
        <v>6.0472222222222225</v>
      </c>
      <c r="P156" s="32">
        <v>0</v>
      </c>
      <c r="Q156" s="37">
        <v>0</v>
      </c>
      <c r="R156" s="32">
        <v>13.904333333333332</v>
      </c>
      <c r="S156" s="32">
        <v>2.0682222222222224</v>
      </c>
      <c r="T156" s="37">
        <v>0.1487465937877081</v>
      </c>
      <c r="U156" s="32">
        <v>5.0666666666666664</v>
      </c>
      <c r="V156" s="32">
        <v>0</v>
      </c>
      <c r="W156" s="37">
        <v>0</v>
      </c>
      <c r="X156" s="32">
        <v>40.994999999999997</v>
      </c>
      <c r="Y156" s="32">
        <v>0</v>
      </c>
      <c r="Z156" s="37">
        <v>0</v>
      </c>
      <c r="AA156" s="32">
        <v>0.97777777777777775</v>
      </c>
      <c r="AB156" s="32">
        <v>0</v>
      </c>
      <c r="AC156" s="37">
        <v>0</v>
      </c>
      <c r="AD156" s="32">
        <v>113.89777777777778</v>
      </c>
      <c r="AE156" s="32">
        <v>0</v>
      </c>
      <c r="AF156" s="37">
        <v>0</v>
      </c>
      <c r="AG156" s="32">
        <v>0</v>
      </c>
      <c r="AH156" s="32">
        <v>0</v>
      </c>
      <c r="AI156" s="37" t="s">
        <v>741</v>
      </c>
      <c r="AJ156" s="32">
        <v>0</v>
      </c>
      <c r="AK156" s="32">
        <v>0</v>
      </c>
      <c r="AL156" s="37" t="s">
        <v>741</v>
      </c>
      <c r="AM156" t="s">
        <v>154</v>
      </c>
      <c r="AN156" s="34">
        <v>6</v>
      </c>
      <c r="AX156"/>
      <c r="AY156"/>
    </row>
    <row r="157" spans="1:51" x14ac:dyDescent="0.25">
      <c r="A157" t="s">
        <v>607</v>
      </c>
      <c r="B157" t="s">
        <v>409</v>
      </c>
      <c r="C157" t="s">
        <v>447</v>
      </c>
      <c r="D157" t="s">
        <v>566</v>
      </c>
      <c r="E157" s="32">
        <v>87.666666666666671</v>
      </c>
      <c r="F157" s="32">
        <v>325.68611111111107</v>
      </c>
      <c r="G157" s="32">
        <v>1.8888888888888888</v>
      </c>
      <c r="H157" s="37">
        <v>5.7997219545062994E-3</v>
      </c>
      <c r="I157" s="32">
        <v>305.83333333333331</v>
      </c>
      <c r="J157" s="32">
        <v>0</v>
      </c>
      <c r="K157" s="37">
        <v>0</v>
      </c>
      <c r="L157" s="32">
        <v>30.533333333333331</v>
      </c>
      <c r="M157" s="32">
        <v>1.8888888888888888</v>
      </c>
      <c r="N157" s="37">
        <v>6.186317321688501E-2</v>
      </c>
      <c r="O157" s="32">
        <v>14.83611111111111</v>
      </c>
      <c r="P157" s="32">
        <v>0</v>
      </c>
      <c r="Q157" s="37">
        <v>0</v>
      </c>
      <c r="R157" s="32">
        <v>10.008333333333333</v>
      </c>
      <c r="S157" s="32">
        <v>1.8888888888888888</v>
      </c>
      <c r="T157" s="37">
        <v>0.18873161254510132</v>
      </c>
      <c r="U157" s="32">
        <v>5.6888888888888891</v>
      </c>
      <c r="V157" s="32">
        <v>0</v>
      </c>
      <c r="W157" s="37">
        <v>0</v>
      </c>
      <c r="X157" s="32">
        <v>109.8</v>
      </c>
      <c r="Y157" s="32">
        <v>0</v>
      </c>
      <c r="Z157" s="37">
        <v>0</v>
      </c>
      <c r="AA157" s="32">
        <v>4.1555555555555559</v>
      </c>
      <c r="AB157" s="32">
        <v>0</v>
      </c>
      <c r="AC157" s="37">
        <v>0</v>
      </c>
      <c r="AD157" s="32">
        <v>177.63333333333333</v>
      </c>
      <c r="AE157" s="32">
        <v>0</v>
      </c>
      <c r="AF157" s="37">
        <v>0</v>
      </c>
      <c r="AG157" s="32">
        <v>3.5638888888888891</v>
      </c>
      <c r="AH157" s="32">
        <v>0</v>
      </c>
      <c r="AI157" s="37">
        <v>0</v>
      </c>
      <c r="AJ157" s="32">
        <v>0</v>
      </c>
      <c r="AK157" s="32">
        <v>0</v>
      </c>
      <c r="AL157" s="37" t="s">
        <v>741</v>
      </c>
      <c r="AM157" t="s">
        <v>201</v>
      </c>
      <c r="AN157" s="34">
        <v>6</v>
      </c>
      <c r="AX157"/>
      <c r="AY157"/>
    </row>
    <row r="158" spans="1:51" x14ac:dyDescent="0.25">
      <c r="A158" t="s">
        <v>607</v>
      </c>
      <c r="B158" t="s">
        <v>325</v>
      </c>
      <c r="C158" t="s">
        <v>472</v>
      </c>
      <c r="D158" t="s">
        <v>573</v>
      </c>
      <c r="E158" s="32">
        <v>61.277777777777779</v>
      </c>
      <c r="F158" s="32">
        <v>183.37777777777779</v>
      </c>
      <c r="G158" s="32">
        <v>6.7111111111111112</v>
      </c>
      <c r="H158" s="37">
        <v>3.6597188560349006E-2</v>
      </c>
      <c r="I158" s="32">
        <v>156.11111111111111</v>
      </c>
      <c r="J158" s="32">
        <v>6.7111111111111112</v>
      </c>
      <c r="K158" s="37">
        <v>4.2989323843416367E-2</v>
      </c>
      <c r="L158" s="32">
        <v>26.566666666666666</v>
      </c>
      <c r="M158" s="32">
        <v>0</v>
      </c>
      <c r="N158" s="37">
        <v>0</v>
      </c>
      <c r="O158" s="32">
        <v>6.6444444444444448</v>
      </c>
      <c r="P158" s="32">
        <v>0</v>
      </c>
      <c r="Q158" s="37">
        <v>0</v>
      </c>
      <c r="R158" s="32">
        <v>15.713888888888889</v>
      </c>
      <c r="S158" s="32">
        <v>0</v>
      </c>
      <c r="T158" s="37">
        <v>0</v>
      </c>
      <c r="U158" s="32">
        <v>4.208333333333333</v>
      </c>
      <c r="V158" s="32">
        <v>0</v>
      </c>
      <c r="W158" s="37">
        <v>0</v>
      </c>
      <c r="X158" s="32">
        <v>35.583333333333336</v>
      </c>
      <c r="Y158" s="32">
        <v>6.7111111111111112</v>
      </c>
      <c r="Z158" s="37">
        <v>0.18860265417642466</v>
      </c>
      <c r="AA158" s="32">
        <v>7.3444444444444441</v>
      </c>
      <c r="AB158" s="32">
        <v>0</v>
      </c>
      <c r="AC158" s="37">
        <v>0</v>
      </c>
      <c r="AD158" s="32">
        <v>112.09722222222223</v>
      </c>
      <c r="AE158" s="32">
        <v>0</v>
      </c>
      <c r="AF158" s="37">
        <v>0</v>
      </c>
      <c r="AG158" s="32">
        <v>1.7861111111111112</v>
      </c>
      <c r="AH158" s="32">
        <v>0</v>
      </c>
      <c r="AI158" s="37">
        <v>0</v>
      </c>
      <c r="AJ158" s="32">
        <v>0</v>
      </c>
      <c r="AK158" s="32">
        <v>0</v>
      </c>
      <c r="AL158" s="37" t="s">
        <v>741</v>
      </c>
      <c r="AM158" t="s">
        <v>117</v>
      </c>
      <c r="AN158" s="34">
        <v>6</v>
      </c>
      <c r="AX158"/>
      <c r="AY158"/>
    </row>
    <row r="159" spans="1:51" x14ac:dyDescent="0.25">
      <c r="A159" t="s">
        <v>607</v>
      </c>
      <c r="B159" t="s">
        <v>315</v>
      </c>
      <c r="C159" t="s">
        <v>493</v>
      </c>
      <c r="D159" t="s">
        <v>597</v>
      </c>
      <c r="E159" s="32">
        <v>110.85555555555555</v>
      </c>
      <c r="F159" s="32">
        <v>415.37777777777774</v>
      </c>
      <c r="G159" s="32">
        <v>0.48888888888888887</v>
      </c>
      <c r="H159" s="37">
        <v>1.1769741065696556E-3</v>
      </c>
      <c r="I159" s="32">
        <v>381.23888888888894</v>
      </c>
      <c r="J159" s="32">
        <v>0</v>
      </c>
      <c r="K159" s="37">
        <v>0</v>
      </c>
      <c r="L159" s="32">
        <v>28.516666666666666</v>
      </c>
      <c r="M159" s="32">
        <v>0.48888888888888887</v>
      </c>
      <c r="N159" s="37">
        <v>1.7143970387687512E-2</v>
      </c>
      <c r="O159" s="32">
        <v>14.372222222222222</v>
      </c>
      <c r="P159" s="32">
        <v>0</v>
      </c>
      <c r="Q159" s="37">
        <v>0</v>
      </c>
      <c r="R159" s="32">
        <v>8.2972222222222225</v>
      </c>
      <c r="S159" s="32">
        <v>0.48888888888888887</v>
      </c>
      <c r="T159" s="37">
        <v>5.8921995313023098E-2</v>
      </c>
      <c r="U159" s="32">
        <v>5.8472222222222223</v>
      </c>
      <c r="V159" s="32">
        <v>0</v>
      </c>
      <c r="W159" s="37">
        <v>0</v>
      </c>
      <c r="X159" s="32">
        <v>72.638888888888886</v>
      </c>
      <c r="Y159" s="32">
        <v>0</v>
      </c>
      <c r="Z159" s="37">
        <v>0</v>
      </c>
      <c r="AA159" s="32">
        <v>19.994444444444444</v>
      </c>
      <c r="AB159" s="32">
        <v>0</v>
      </c>
      <c r="AC159" s="37">
        <v>0</v>
      </c>
      <c r="AD159" s="32">
        <v>281.67500000000001</v>
      </c>
      <c r="AE159" s="32">
        <v>0</v>
      </c>
      <c r="AF159" s="37">
        <v>0</v>
      </c>
      <c r="AG159" s="32">
        <v>12.552777777777777</v>
      </c>
      <c r="AH159" s="32">
        <v>0</v>
      </c>
      <c r="AI159" s="37">
        <v>0</v>
      </c>
      <c r="AJ159" s="32">
        <v>0</v>
      </c>
      <c r="AK159" s="32">
        <v>0</v>
      </c>
      <c r="AL159" s="37" t="s">
        <v>741</v>
      </c>
      <c r="AM159" t="s">
        <v>107</v>
      </c>
      <c r="AN159" s="34">
        <v>6</v>
      </c>
      <c r="AX159"/>
      <c r="AY159"/>
    </row>
    <row r="160" spans="1:51" x14ac:dyDescent="0.25">
      <c r="A160" t="s">
        <v>607</v>
      </c>
      <c r="B160" t="s">
        <v>209</v>
      </c>
      <c r="C160" t="s">
        <v>424</v>
      </c>
      <c r="D160" t="s">
        <v>548</v>
      </c>
      <c r="E160" s="32">
        <v>72.488888888888894</v>
      </c>
      <c r="F160" s="32">
        <v>268.11944444444447</v>
      </c>
      <c r="G160" s="32">
        <v>8.8888888888888892E-2</v>
      </c>
      <c r="H160" s="37">
        <v>3.3152720077080073E-4</v>
      </c>
      <c r="I160" s="32">
        <v>262.66666666666669</v>
      </c>
      <c r="J160" s="32">
        <v>0</v>
      </c>
      <c r="K160" s="37">
        <v>0</v>
      </c>
      <c r="L160" s="32">
        <v>17.072222222222223</v>
      </c>
      <c r="M160" s="32">
        <v>8.8888888888888892E-2</v>
      </c>
      <c r="N160" s="37">
        <v>5.2066384640416527E-3</v>
      </c>
      <c r="O160" s="32">
        <v>11.619444444444444</v>
      </c>
      <c r="P160" s="32">
        <v>0</v>
      </c>
      <c r="Q160" s="37">
        <v>0</v>
      </c>
      <c r="R160" s="32">
        <v>8.8888888888888892E-2</v>
      </c>
      <c r="S160" s="32">
        <v>8.8888888888888892E-2</v>
      </c>
      <c r="T160" s="37">
        <v>1</v>
      </c>
      <c r="U160" s="32">
        <v>5.3638888888888889</v>
      </c>
      <c r="V160" s="32">
        <v>0</v>
      </c>
      <c r="W160" s="37">
        <v>0</v>
      </c>
      <c r="X160" s="32">
        <v>73.144444444444446</v>
      </c>
      <c r="Y160" s="32">
        <v>0</v>
      </c>
      <c r="Z160" s="37">
        <v>0</v>
      </c>
      <c r="AA160" s="32">
        <v>0</v>
      </c>
      <c r="AB160" s="32">
        <v>0</v>
      </c>
      <c r="AC160" s="37" t="s">
        <v>741</v>
      </c>
      <c r="AD160" s="32">
        <v>156.22222222222223</v>
      </c>
      <c r="AE160" s="32">
        <v>0</v>
      </c>
      <c r="AF160" s="37">
        <v>0</v>
      </c>
      <c r="AG160" s="32">
        <v>21.680555555555557</v>
      </c>
      <c r="AH160" s="32">
        <v>0</v>
      </c>
      <c r="AI160" s="37">
        <v>0</v>
      </c>
      <c r="AJ160" s="32">
        <v>0</v>
      </c>
      <c r="AK160" s="32">
        <v>0</v>
      </c>
      <c r="AL160" s="37" t="s">
        <v>741</v>
      </c>
      <c r="AM160" t="s">
        <v>1</v>
      </c>
      <c r="AN160" s="34">
        <v>6</v>
      </c>
      <c r="AX160"/>
      <c r="AY160"/>
    </row>
    <row r="161" spans="1:51" x14ac:dyDescent="0.25">
      <c r="A161" t="s">
        <v>607</v>
      </c>
      <c r="B161" t="s">
        <v>394</v>
      </c>
      <c r="C161" t="s">
        <v>472</v>
      </c>
      <c r="D161" t="s">
        <v>573</v>
      </c>
      <c r="E161" s="32">
        <v>83.711111111111109</v>
      </c>
      <c r="F161" s="32">
        <v>323.02499999999998</v>
      </c>
      <c r="G161" s="32">
        <v>32.508333333333333</v>
      </c>
      <c r="H161" s="37">
        <v>0.10063720558264325</v>
      </c>
      <c r="I161" s="32">
        <v>282.92500000000001</v>
      </c>
      <c r="J161" s="32">
        <v>27.208333333333332</v>
      </c>
      <c r="K161" s="37">
        <v>9.6168006833377506E-2</v>
      </c>
      <c r="L161" s="32">
        <v>36.669444444444437</v>
      </c>
      <c r="M161" s="32">
        <v>5.3</v>
      </c>
      <c r="N161" s="37">
        <v>0.14453450496174536</v>
      </c>
      <c r="O161" s="32">
        <v>14.175000000000001</v>
      </c>
      <c r="P161" s="32">
        <v>0</v>
      </c>
      <c r="Q161" s="37">
        <v>0</v>
      </c>
      <c r="R161" s="32">
        <v>18.355555555555554</v>
      </c>
      <c r="S161" s="32">
        <v>5.3</v>
      </c>
      <c r="T161" s="37">
        <v>0.28874092009685232</v>
      </c>
      <c r="U161" s="32">
        <v>4.1388888888888893</v>
      </c>
      <c r="V161" s="32">
        <v>0</v>
      </c>
      <c r="W161" s="37">
        <v>0</v>
      </c>
      <c r="X161" s="32">
        <v>116.68333333333334</v>
      </c>
      <c r="Y161" s="32">
        <v>27.208333333333332</v>
      </c>
      <c r="Z161" s="37">
        <v>0.23318097414655048</v>
      </c>
      <c r="AA161" s="32">
        <v>17.605555555555554</v>
      </c>
      <c r="AB161" s="32">
        <v>0</v>
      </c>
      <c r="AC161" s="37">
        <v>0</v>
      </c>
      <c r="AD161" s="32">
        <v>147</v>
      </c>
      <c r="AE161" s="32">
        <v>0</v>
      </c>
      <c r="AF161" s="37">
        <v>0</v>
      </c>
      <c r="AG161" s="32">
        <v>5.0666666666666664</v>
      </c>
      <c r="AH161" s="32">
        <v>0</v>
      </c>
      <c r="AI161" s="37">
        <v>0</v>
      </c>
      <c r="AJ161" s="32">
        <v>0</v>
      </c>
      <c r="AK161" s="32">
        <v>0</v>
      </c>
      <c r="AL161" s="37" t="s">
        <v>741</v>
      </c>
      <c r="AM161" t="s">
        <v>186</v>
      </c>
      <c r="AN161" s="34">
        <v>6</v>
      </c>
      <c r="AX161"/>
      <c r="AY161"/>
    </row>
    <row r="162" spans="1:51" x14ac:dyDescent="0.25">
      <c r="A162" t="s">
        <v>607</v>
      </c>
      <c r="B162" t="s">
        <v>217</v>
      </c>
      <c r="C162" t="s">
        <v>431</v>
      </c>
      <c r="D162" t="s">
        <v>553</v>
      </c>
      <c r="E162" s="32">
        <v>76.711111111111109</v>
      </c>
      <c r="F162" s="32">
        <v>260.67222222222222</v>
      </c>
      <c r="G162" s="32">
        <v>0</v>
      </c>
      <c r="H162" s="37">
        <v>0</v>
      </c>
      <c r="I162" s="32">
        <v>234.41944444444445</v>
      </c>
      <c r="J162" s="32">
        <v>0</v>
      </c>
      <c r="K162" s="37">
        <v>0</v>
      </c>
      <c r="L162" s="32">
        <v>58.44444444444445</v>
      </c>
      <c r="M162" s="32">
        <v>0</v>
      </c>
      <c r="N162" s="37">
        <v>0</v>
      </c>
      <c r="O162" s="32">
        <v>45.986111111111114</v>
      </c>
      <c r="P162" s="32">
        <v>0</v>
      </c>
      <c r="Q162" s="37">
        <v>0</v>
      </c>
      <c r="R162" s="32">
        <v>6.7694444444444448</v>
      </c>
      <c r="S162" s="32">
        <v>0</v>
      </c>
      <c r="T162" s="37">
        <v>0</v>
      </c>
      <c r="U162" s="32">
        <v>5.6888888888888891</v>
      </c>
      <c r="V162" s="32">
        <v>0</v>
      </c>
      <c r="W162" s="37">
        <v>0</v>
      </c>
      <c r="X162" s="32">
        <v>46.805555555555557</v>
      </c>
      <c r="Y162" s="32">
        <v>0</v>
      </c>
      <c r="Z162" s="37">
        <v>0</v>
      </c>
      <c r="AA162" s="32">
        <v>13.794444444444444</v>
      </c>
      <c r="AB162" s="32">
        <v>0</v>
      </c>
      <c r="AC162" s="37">
        <v>0</v>
      </c>
      <c r="AD162" s="32">
        <v>139.97777777777779</v>
      </c>
      <c r="AE162" s="32">
        <v>0</v>
      </c>
      <c r="AF162" s="37">
        <v>0</v>
      </c>
      <c r="AG162" s="32">
        <v>1.65</v>
      </c>
      <c r="AH162" s="32">
        <v>0</v>
      </c>
      <c r="AI162" s="37">
        <v>0</v>
      </c>
      <c r="AJ162" s="32">
        <v>0</v>
      </c>
      <c r="AK162" s="32">
        <v>0</v>
      </c>
      <c r="AL162" s="37" t="s">
        <v>741</v>
      </c>
      <c r="AM162" t="s">
        <v>9</v>
      </c>
      <c r="AN162" s="34">
        <v>6</v>
      </c>
      <c r="AX162"/>
      <c r="AY162"/>
    </row>
    <row r="163" spans="1:51" x14ac:dyDescent="0.25">
      <c r="A163" t="s">
        <v>607</v>
      </c>
      <c r="B163" t="s">
        <v>307</v>
      </c>
      <c r="C163" t="s">
        <v>490</v>
      </c>
      <c r="D163" t="s">
        <v>532</v>
      </c>
      <c r="E163" s="32">
        <v>60.466666666666669</v>
      </c>
      <c r="F163" s="32">
        <v>258.43611111111113</v>
      </c>
      <c r="G163" s="32">
        <v>0.18333333333333332</v>
      </c>
      <c r="H163" s="37">
        <v>7.0939518686114118E-4</v>
      </c>
      <c r="I163" s="32">
        <v>235.95000000000002</v>
      </c>
      <c r="J163" s="32">
        <v>0</v>
      </c>
      <c r="K163" s="37">
        <v>0</v>
      </c>
      <c r="L163" s="32">
        <v>19.419444444444444</v>
      </c>
      <c r="M163" s="32">
        <v>0.18333333333333332</v>
      </c>
      <c r="N163" s="37">
        <v>9.4407094836217991E-3</v>
      </c>
      <c r="O163" s="32">
        <v>2.9194444444444443</v>
      </c>
      <c r="P163" s="32">
        <v>0</v>
      </c>
      <c r="Q163" s="37">
        <v>0</v>
      </c>
      <c r="R163" s="32">
        <v>10.722222222222221</v>
      </c>
      <c r="S163" s="32">
        <v>0.18333333333333332</v>
      </c>
      <c r="T163" s="37">
        <v>1.7098445595854921E-2</v>
      </c>
      <c r="U163" s="32">
        <v>5.7777777777777777</v>
      </c>
      <c r="V163" s="32">
        <v>0</v>
      </c>
      <c r="W163" s="37">
        <v>0</v>
      </c>
      <c r="X163" s="32">
        <v>69.344444444444449</v>
      </c>
      <c r="Y163" s="32">
        <v>0</v>
      </c>
      <c r="Z163" s="37">
        <v>0</v>
      </c>
      <c r="AA163" s="32">
        <v>5.9861111111111107</v>
      </c>
      <c r="AB163" s="32">
        <v>0</v>
      </c>
      <c r="AC163" s="37">
        <v>0</v>
      </c>
      <c r="AD163" s="32">
        <v>131.55000000000001</v>
      </c>
      <c r="AE163" s="32">
        <v>0</v>
      </c>
      <c r="AF163" s="37">
        <v>0</v>
      </c>
      <c r="AG163" s="32">
        <v>32.136111111111113</v>
      </c>
      <c r="AH163" s="32">
        <v>0</v>
      </c>
      <c r="AI163" s="37">
        <v>0</v>
      </c>
      <c r="AJ163" s="32">
        <v>0</v>
      </c>
      <c r="AK163" s="32">
        <v>0</v>
      </c>
      <c r="AL163" s="37" t="s">
        <v>741</v>
      </c>
      <c r="AM163" t="s">
        <v>99</v>
      </c>
      <c r="AN163" s="34">
        <v>6</v>
      </c>
      <c r="AX163"/>
      <c r="AY163"/>
    </row>
    <row r="164" spans="1:51" x14ac:dyDescent="0.25">
      <c r="A164" t="s">
        <v>607</v>
      </c>
      <c r="B164" t="s">
        <v>345</v>
      </c>
      <c r="C164" t="s">
        <v>456</v>
      </c>
      <c r="D164" t="s">
        <v>573</v>
      </c>
      <c r="E164" s="32">
        <v>94.611111111111114</v>
      </c>
      <c r="F164" s="32">
        <v>330.61944444444441</v>
      </c>
      <c r="G164" s="32">
        <v>23.519444444444446</v>
      </c>
      <c r="H164" s="37">
        <v>7.1137511237323883E-2</v>
      </c>
      <c r="I164" s="32">
        <v>300.62222222222215</v>
      </c>
      <c r="J164" s="32">
        <v>22.594444444444445</v>
      </c>
      <c r="K164" s="37">
        <v>7.5158929627439405E-2</v>
      </c>
      <c r="L164" s="32">
        <v>27.274999999999999</v>
      </c>
      <c r="M164" s="32">
        <v>1.0222222222222221</v>
      </c>
      <c r="N164" s="37">
        <v>3.7478358284957734E-2</v>
      </c>
      <c r="O164" s="32">
        <v>7.6722222222222225</v>
      </c>
      <c r="P164" s="32">
        <v>0.20833333333333334</v>
      </c>
      <c r="Q164" s="37">
        <v>2.7154236060825489E-2</v>
      </c>
      <c r="R164" s="32">
        <v>13.969444444444445</v>
      </c>
      <c r="S164" s="32">
        <v>0.81388888888888888</v>
      </c>
      <c r="T164" s="37">
        <v>5.826207993636906E-2</v>
      </c>
      <c r="U164" s="32">
        <v>5.6333333333333337</v>
      </c>
      <c r="V164" s="32">
        <v>0</v>
      </c>
      <c r="W164" s="37">
        <v>0</v>
      </c>
      <c r="X164" s="32">
        <v>89.455555555555549</v>
      </c>
      <c r="Y164" s="32">
        <v>10.902777777777779</v>
      </c>
      <c r="Z164" s="37">
        <v>0.12187926965594338</v>
      </c>
      <c r="AA164" s="32">
        <v>10.394444444444444</v>
      </c>
      <c r="AB164" s="32">
        <v>0.1111111111111111</v>
      </c>
      <c r="AC164" s="37">
        <v>1.0689470871191875E-2</v>
      </c>
      <c r="AD164" s="32">
        <v>193.92222222222222</v>
      </c>
      <c r="AE164" s="32">
        <v>11.483333333333333</v>
      </c>
      <c r="AF164" s="37">
        <v>5.9216180599323896E-2</v>
      </c>
      <c r="AG164" s="32">
        <v>9.5722222222222229</v>
      </c>
      <c r="AH164" s="32">
        <v>0</v>
      </c>
      <c r="AI164" s="37">
        <v>0</v>
      </c>
      <c r="AJ164" s="32">
        <v>0</v>
      </c>
      <c r="AK164" s="32">
        <v>0</v>
      </c>
      <c r="AL164" s="37" t="s">
        <v>741</v>
      </c>
      <c r="AM164" t="s">
        <v>137</v>
      </c>
      <c r="AN164" s="34">
        <v>6</v>
      </c>
      <c r="AX164"/>
      <c r="AY164"/>
    </row>
    <row r="165" spans="1:51" x14ac:dyDescent="0.25">
      <c r="A165" t="s">
        <v>607</v>
      </c>
      <c r="B165" t="s">
        <v>254</v>
      </c>
      <c r="C165" t="s">
        <v>423</v>
      </c>
      <c r="D165" t="s">
        <v>547</v>
      </c>
      <c r="E165" s="32">
        <v>83.344444444444449</v>
      </c>
      <c r="F165" s="32">
        <v>303.80277777777781</v>
      </c>
      <c r="G165" s="32">
        <v>2.6944444444444446</v>
      </c>
      <c r="H165" s="37">
        <v>8.8690579597509346E-3</v>
      </c>
      <c r="I165" s="32">
        <v>274.26111111111112</v>
      </c>
      <c r="J165" s="32">
        <v>2.4888888888888889</v>
      </c>
      <c r="K165" s="37">
        <v>9.0748880831324572E-3</v>
      </c>
      <c r="L165" s="32">
        <v>24.113888888888887</v>
      </c>
      <c r="M165" s="32">
        <v>2.4305555555555558</v>
      </c>
      <c r="N165" s="37">
        <v>0.10079483930422764</v>
      </c>
      <c r="O165" s="32">
        <v>18.911111111111111</v>
      </c>
      <c r="P165" s="32">
        <v>2.2361111111111112</v>
      </c>
      <c r="Q165" s="37">
        <v>0.11824324324324324</v>
      </c>
      <c r="R165" s="32">
        <v>0.19444444444444445</v>
      </c>
      <c r="S165" s="32">
        <v>0.19444444444444445</v>
      </c>
      <c r="T165" s="37">
        <v>1</v>
      </c>
      <c r="U165" s="32">
        <v>5.0083333333333337</v>
      </c>
      <c r="V165" s="32">
        <v>0</v>
      </c>
      <c r="W165" s="37">
        <v>0</v>
      </c>
      <c r="X165" s="32">
        <v>51.855555555555554</v>
      </c>
      <c r="Y165" s="32">
        <v>0</v>
      </c>
      <c r="Z165" s="37">
        <v>0</v>
      </c>
      <c r="AA165" s="32">
        <v>24.338888888888889</v>
      </c>
      <c r="AB165" s="32">
        <v>1.1111111111111112E-2</v>
      </c>
      <c r="AC165" s="37">
        <v>4.5651677699155445E-4</v>
      </c>
      <c r="AD165" s="32">
        <v>193.68333333333334</v>
      </c>
      <c r="AE165" s="32">
        <v>0.25277777777777777</v>
      </c>
      <c r="AF165" s="37">
        <v>1.3051085678226198E-3</v>
      </c>
      <c r="AG165" s="32">
        <v>9.8111111111111118</v>
      </c>
      <c r="AH165" s="32">
        <v>0</v>
      </c>
      <c r="AI165" s="37">
        <v>0</v>
      </c>
      <c r="AJ165" s="32">
        <v>0</v>
      </c>
      <c r="AK165" s="32">
        <v>0</v>
      </c>
      <c r="AL165" s="37" t="s">
        <v>741</v>
      </c>
      <c r="AM165" t="s">
        <v>46</v>
      </c>
      <c r="AN165" s="34">
        <v>6</v>
      </c>
      <c r="AX165"/>
      <c r="AY165"/>
    </row>
    <row r="166" spans="1:51" x14ac:dyDescent="0.25">
      <c r="A166" t="s">
        <v>607</v>
      </c>
      <c r="B166" t="s">
        <v>263</v>
      </c>
      <c r="C166" t="s">
        <v>465</v>
      </c>
      <c r="D166" t="s">
        <v>582</v>
      </c>
      <c r="E166" s="32">
        <v>39.43333333333333</v>
      </c>
      <c r="F166" s="32">
        <v>162.98055555555558</v>
      </c>
      <c r="G166" s="32">
        <v>0.76666666666666672</v>
      </c>
      <c r="H166" s="37">
        <v>4.7040376323010582E-3</v>
      </c>
      <c r="I166" s="32">
        <v>142.28055555555557</v>
      </c>
      <c r="J166" s="32">
        <v>0</v>
      </c>
      <c r="K166" s="37">
        <v>0</v>
      </c>
      <c r="L166" s="32">
        <v>8.5250000000000004</v>
      </c>
      <c r="M166" s="32">
        <v>0.76666666666666672</v>
      </c>
      <c r="N166" s="37">
        <v>8.9931573802541548E-2</v>
      </c>
      <c r="O166" s="32">
        <v>2.7111111111111112</v>
      </c>
      <c r="P166" s="32">
        <v>0</v>
      </c>
      <c r="Q166" s="37">
        <v>0</v>
      </c>
      <c r="R166" s="32">
        <v>0.76666666666666672</v>
      </c>
      <c r="S166" s="32">
        <v>0.76666666666666672</v>
      </c>
      <c r="T166" s="37">
        <v>1</v>
      </c>
      <c r="U166" s="32">
        <v>5.0472222222222225</v>
      </c>
      <c r="V166" s="32">
        <v>0</v>
      </c>
      <c r="W166" s="37">
        <v>0</v>
      </c>
      <c r="X166" s="32">
        <v>40.56111111111111</v>
      </c>
      <c r="Y166" s="32">
        <v>0</v>
      </c>
      <c r="Z166" s="37">
        <v>0</v>
      </c>
      <c r="AA166" s="32">
        <v>14.886111111111111</v>
      </c>
      <c r="AB166" s="32">
        <v>0</v>
      </c>
      <c r="AC166" s="37">
        <v>0</v>
      </c>
      <c r="AD166" s="32">
        <v>95.794444444444451</v>
      </c>
      <c r="AE166" s="32">
        <v>0</v>
      </c>
      <c r="AF166" s="37">
        <v>0</v>
      </c>
      <c r="AG166" s="32">
        <v>3.213888888888889</v>
      </c>
      <c r="AH166" s="32">
        <v>0</v>
      </c>
      <c r="AI166" s="37">
        <v>0</v>
      </c>
      <c r="AJ166" s="32">
        <v>0</v>
      </c>
      <c r="AK166" s="32">
        <v>0</v>
      </c>
      <c r="AL166" s="37" t="s">
        <v>741</v>
      </c>
      <c r="AM166" t="s">
        <v>55</v>
      </c>
      <c r="AN166" s="34">
        <v>6</v>
      </c>
      <c r="AX166"/>
      <c r="AY166"/>
    </row>
    <row r="167" spans="1:51" x14ac:dyDescent="0.25">
      <c r="A167" t="s">
        <v>607</v>
      </c>
      <c r="B167" t="s">
        <v>391</v>
      </c>
      <c r="C167" t="s">
        <v>472</v>
      </c>
      <c r="D167" t="s">
        <v>573</v>
      </c>
      <c r="E167" s="32">
        <v>75.75555555555556</v>
      </c>
      <c r="F167" s="32">
        <v>259.55833333333334</v>
      </c>
      <c r="G167" s="32">
        <v>6.8277777777777775</v>
      </c>
      <c r="H167" s="37">
        <v>2.6305369163429328E-2</v>
      </c>
      <c r="I167" s="32">
        <v>232.23333333333332</v>
      </c>
      <c r="J167" s="32">
        <v>0.33888888888888885</v>
      </c>
      <c r="K167" s="37">
        <v>1.4592603224726089E-3</v>
      </c>
      <c r="L167" s="32">
        <v>24.013888888888889</v>
      </c>
      <c r="M167" s="32">
        <v>6.4888888888888889</v>
      </c>
      <c r="N167" s="37">
        <v>0.270213996529786</v>
      </c>
      <c r="O167" s="32">
        <v>14.280555555555555</v>
      </c>
      <c r="P167" s="32">
        <v>0</v>
      </c>
      <c r="Q167" s="37">
        <v>0</v>
      </c>
      <c r="R167" s="32">
        <v>7.0777777777777775</v>
      </c>
      <c r="S167" s="32">
        <v>6.4888888888888889</v>
      </c>
      <c r="T167" s="37">
        <v>0.91679748822605966</v>
      </c>
      <c r="U167" s="32">
        <v>2.6555555555555554</v>
      </c>
      <c r="V167" s="32">
        <v>0</v>
      </c>
      <c r="W167" s="37">
        <v>0</v>
      </c>
      <c r="X167" s="32">
        <v>45.56111111111111</v>
      </c>
      <c r="Y167" s="32">
        <v>8.3333333333333329E-2</v>
      </c>
      <c r="Z167" s="37">
        <v>1.8290452383855627E-3</v>
      </c>
      <c r="AA167" s="32">
        <v>17.591666666666665</v>
      </c>
      <c r="AB167" s="32">
        <v>0</v>
      </c>
      <c r="AC167" s="37">
        <v>0</v>
      </c>
      <c r="AD167" s="32">
        <v>171.10555555555555</v>
      </c>
      <c r="AE167" s="32">
        <v>0.25555555555555554</v>
      </c>
      <c r="AF167" s="37">
        <v>1.4935549855514788E-3</v>
      </c>
      <c r="AG167" s="32">
        <v>1.2861111111111112</v>
      </c>
      <c r="AH167" s="32">
        <v>0</v>
      </c>
      <c r="AI167" s="37">
        <v>0</v>
      </c>
      <c r="AJ167" s="32">
        <v>0</v>
      </c>
      <c r="AK167" s="32">
        <v>0</v>
      </c>
      <c r="AL167" s="37" t="s">
        <v>741</v>
      </c>
      <c r="AM167" t="s">
        <v>183</v>
      </c>
      <c r="AN167" s="34">
        <v>6</v>
      </c>
      <c r="AX167"/>
      <c r="AY167"/>
    </row>
    <row r="168" spans="1:51" x14ac:dyDescent="0.25">
      <c r="A168" t="s">
        <v>607</v>
      </c>
      <c r="B168" t="s">
        <v>334</v>
      </c>
      <c r="C168" t="s">
        <v>501</v>
      </c>
      <c r="D168" t="s">
        <v>533</v>
      </c>
      <c r="E168" s="32">
        <v>54.3</v>
      </c>
      <c r="F168" s="32">
        <v>191.54744444444444</v>
      </c>
      <c r="G168" s="32">
        <v>7.6972222222222229</v>
      </c>
      <c r="H168" s="37">
        <v>4.0184416161473197E-2</v>
      </c>
      <c r="I168" s="32">
        <v>180.87522222222222</v>
      </c>
      <c r="J168" s="32">
        <v>7.6972222222222229</v>
      </c>
      <c r="K168" s="37">
        <v>4.2555426484924851E-2</v>
      </c>
      <c r="L168" s="32">
        <v>13.369444444444444</v>
      </c>
      <c r="M168" s="32">
        <v>0</v>
      </c>
      <c r="N168" s="37">
        <v>0</v>
      </c>
      <c r="O168" s="32">
        <v>2.6972222222222224</v>
      </c>
      <c r="P168" s="32">
        <v>0</v>
      </c>
      <c r="Q168" s="37">
        <v>0</v>
      </c>
      <c r="R168" s="32">
        <v>5.0194444444444448</v>
      </c>
      <c r="S168" s="32">
        <v>0</v>
      </c>
      <c r="T168" s="37">
        <v>0</v>
      </c>
      <c r="U168" s="32">
        <v>5.6527777777777777</v>
      </c>
      <c r="V168" s="32">
        <v>0</v>
      </c>
      <c r="W168" s="37">
        <v>0</v>
      </c>
      <c r="X168" s="32">
        <v>57.033555555555537</v>
      </c>
      <c r="Y168" s="32">
        <v>1.8027777777777778</v>
      </c>
      <c r="Z168" s="37">
        <v>3.1609072242071927E-2</v>
      </c>
      <c r="AA168" s="32">
        <v>0</v>
      </c>
      <c r="AB168" s="32">
        <v>0</v>
      </c>
      <c r="AC168" s="37" t="s">
        <v>741</v>
      </c>
      <c r="AD168" s="32">
        <v>120.46666666666667</v>
      </c>
      <c r="AE168" s="32">
        <v>5.8944444444444448</v>
      </c>
      <c r="AF168" s="37">
        <v>4.8930086699870874E-2</v>
      </c>
      <c r="AG168" s="32">
        <v>0.67777777777777781</v>
      </c>
      <c r="AH168" s="32">
        <v>0</v>
      </c>
      <c r="AI168" s="37">
        <v>0</v>
      </c>
      <c r="AJ168" s="32">
        <v>0</v>
      </c>
      <c r="AK168" s="32">
        <v>0</v>
      </c>
      <c r="AL168" s="37" t="s">
        <v>741</v>
      </c>
      <c r="AM168" t="s">
        <v>126</v>
      </c>
      <c r="AN168" s="34">
        <v>6</v>
      </c>
      <c r="AX168"/>
      <c r="AY168"/>
    </row>
    <row r="169" spans="1:51" x14ac:dyDescent="0.25">
      <c r="A169" t="s">
        <v>607</v>
      </c>
      <c r="B169" t="s">
        <v>277</v>
      </c>
      <c r="C169" t="s">
        <v>472</v>
      </c>
      <c r="D169" t="s">
        <v>573</v>
      </c>
      <c r="E169" s="32">
        <v>52.177777777777777</v>
      </c>
      <c r="F169" s="32">
        <v>183.79444444444445</v>
      </c>
      <c r="G169" s="32">
        <v>1.2444444444444445</v>
      </c>
      <c r="H169" s="37">
        <v>6.7708490765650033E-3</v>
      </c>
      <c r="I169" s="32">
        <v>159.23611111111111</v>
      </c>
      <c r="J169" s="32">
        <v>0</v>
      </c>
      <c r="K169" s="37">
        <v>0</v>
      </c>
      <c r="L169" s="32">
        <v>23.094444444444445</v>
      </c>
      <c r="M169" s="32">
        <v>1.2444444444444445</v>
      </c>
      <c r="N169" s="37">
        <v>5.3885013230695215E-2</v>
      </c>
      <c r="O169" s="32">
        <v>12.725</v>
      </c>
      <c r="P169" s="32">
        <v>0</v>
      </c>
      <c r="Q169" s="37">
        <v>0</v>
      </c>
      <c r="R169" s="32">
        <v>4.7249999999999996</v>
      </c>
      <c r="S169" s="32">
        <v>1.2444444444444445</v>
      </c>
      <c r="T169" s="37">
        <v>0.26337448559670784</v>
      </c>
      <c r="U169" s="32">
        <v>5.6444444444444448</v>
      </c>
      <c r="V169" s="32">
        <v>0</v>
      </c>
      <c r="W169" s="37">
        <v>0</v>
      </c>
      <c r="X169" s="32">
        <v>42.288888888888891</v>
      </c>
      <c r="Y169" s="32">
        <v>0</v>
      </c>
      <c r="Z169" s="37">
        <v>0</v>
      </c>
      <c r="AA169" s="32">
        <v>14.188888888888888</v>
      </c>
      <c r="AB169" s="32">
        <v>0</v>
      </c>
      <c r="AC169" s="37">
        <v>0</v>
      </c>
      <c r="AD169" s="32">
        <v>98.211111111111109</v>
      </c>
      <c r="AE169" s="32">
        <v>0</v>
      </c>
      <c r="AF169" s="37">
        <v>0</v>
      </c>
      <c r="AG169" s="32">
        <v>6.0111111111111111</v>
      </c>
      <c r="AH169" s="32">
        <v>0</v>
      </c>
      <c r="AI169" s="37">
        <v>0</v>
      </c>
      <c r="AJ169" s="32">
        <v>0</v>
      </c>
      <c r="AK169" s="32">
        <v>0</v>
      </c>
      <c r="AL169" s="37" t="s">
        <v>741</v>
      </c>
      <c r="AM169" t="s">
        <v>69</v>
      </c>
      <c r="AN169" s="34">
        <v>6</v>
      </c>
      <c r="AX169"/>
      <c r="AY169"/>
    </row>
    <row r="170" spans="1:51" x14ac:dyDescent="0.25">
      <c r="A170" t="s">
        <v>607</v>
      </c>
      <c r="B170" t="s">
        <v>252</v>
      </c>
      <c r="C170" t="s">
        <v>429</v>
      </c>
      <c r="D170" t="s">
        <v>552</v>
      </c>
      <c r="E170" s="32">
        <v>117.64444444444445</v>
      </c>
      <c r="F170" s="32">
        <v>412.60266666666683</v>
      </c>
      <c r="G170" s="32">
        <v>2.1186666666666669</v>
      </c>
      <c r="H170" s="37">
        <v>5.1348836006876661E-3</v>
      </c>
      <c r="I170" s="32">
        <v>351.63844444444459</v>
      </c>
      <c r="J170" s="32">
        <v>0</v>
      </c>
      <c r="K170" s="37">
        <v>0</v>
      </c>
      <c r="L170" s="32">
        <v>36.393222222222221</v>
      </c>
      <c r="M170" s="32">
        <v>2.1186666666666669</v>
      </c>
      <c r="N170" s="37">
        <v>5.8215968174782251E-2</v>
      </c>
      <c r="O170" s="32">
        <v>5.7048888888888891</v>
      </c>
      <c r="P170" s="32">
        <v>0</v>
      </c>
      <c r="Q170" s="37">
        <v>0</v>
      </c>
      <c r="R170" s="32">
        <v>24.999444444444446</v>
      </c>
      <c r="S170" s="32">
        <v>2.1186666666666669</v>
      </c>
      <c r="T170" s="37">
        <v>8.4748549967777059E-2</v>
      </c>
      <c r="U170" s="32">
        <v>5.6888888888888891</v>
      </c>
      <c r="V170" s="32">
        <v>0</v>
      </c>
      <c r="W170" s="37">
        <v>0</v>
      </c>
      <c r="X170" s="32">
        <v>96.50277777777778</v>
      </c>
      <c r="Y170" s="32">
        <v>0</v>
      </c>
      <c r="Z170" s="37">
        <v>0</v>
      </c>
      <c r="AA170" s="32">
        <v>30.27588888888889</v>
      </c>
      <c r="AB170" s="32">
        <v>0</v>
      </c>
      <c r="AC170" s="37">
        <v>0</v>
      </c>
      <c r="AD170" s="32">
        <v>189.42633333333345</v>
      </c>
      <c r="AE170" s="32">
        <v>0</v>
      </c>
      <c r="AF170" s="37">
        <v>0</v>
      </c>
      <c r="AG170" s="32">
        <v>60.004444444444459</v>
      </c>
      <c r="AH170" s="32">
        <v>0</v>
      </c>
      <c r="AI170" s="37">
        <v>0</v>
      </c>
      <c r="AJ170" s="32">
        <v>0</v>
      </c>
      <c r="AK170" s="32">
        <v>0</v>
      </c>
      <c r="AL170" s="37" t="s">
        <v>741</v>
      </c>
      <c r="AM170" t="s">
        <v>44</v>
      </c>
      <c r="AN170" s="34">
        <v>6</v>
      </c>
      <c r="AX170"/>
      <c r="AY170"/>
    </row>
    <row r="171" spans="1:51" x14ac:dyDescent="0.25">
      <c r="A171" t="s">
        <v>607</v>
      </c>
      <c r="B171" t="s">
        <v>227</v>
      </c>
      <c r="C171" t="s">
        <v>440</v>
      </c>
      <c r="D171" t="s">
        <v>559</v>
      </c>
      <c r="E171" s="32">
        <v>115.22222222222223</v>
      </c>
      <c r="F171" s="32">
        <v>572.67633333333345</v>
      </c>
      <c r="G171" s="32">
        <v>4.8055555555555554</v>
      </c>
      <c r="H171" s="37">
        <v>8.3913989034333312E-3</v>
      </c>
      <c r="I171" s="32">
        <v>540.03522222222239</v>
      </c>
      <c r="J171" s="32">
        <v>0</v>
      </c>
      <c r="K171" s="37">
        <v>0</v>
      </c>
      <c r="L171" s="32">
        <v>35.095333333333329</v>
      </c>
      <c r="M171" s="32">
        <v>4.8055555555555554</v>
      </c>
      <c r="N171" s="37">
        <v>0.13692861982283178</v>
      </c>
      <c r="O171" s="32">
        <v>21.217555555555556</v>
      </c>
      <c r="P171" s="32">
        <v>0</v>
      </c>
      <c r="Q171" s="37">
        <v>0</v>
      </c>
      <c r="R171" s="32">
        <v>8.7666666666666675</v>
      </c>
      <c r="S171" s="32">
        <v>4.8055555555555554</v>
      </c>
      <c r="T171" s="37">
        <v>0.54816223067173631</v>
      </c>
      <c r="U171" s="32">
        <v>5.1111111111111107</v>
      </c>
      <c r="V171" s="32">
        <v>0</v>
      </c>
      <c r="W171" s="37">
        <v>0</v>
      </c>
      <c r="X171" s="32">
        <v>118.39688888888888</v>
      </c>
      <c r="Y171" s="32">
        <v>0</v>
      </c>
      <c r="Z171" s="37">
        <v>0</v>
      </c>
      <c r="AA171" s="32">
        <v>18.763333333333335</v>
      </c>
      <c r="AB171" s="32">
        <v>0</v>
      </c>
      <c r="AC171" s="37">
        <v>0</v>
      </c>
      <c r="AD171" s="32">
        <v>389.93688888888897</v>
      </c>
      <c r="AE171" s="32">
        <v>0</v>
      </c>
      <c r="AF171" s="37">
        <v>0</v>
      </c>
      <c r="AG171" s="32">
        <v>10.48388888888889</v>
      </c>
      <c r="AH171" s="32">
        <v>0</v>
      </c>
      <c r="AI171" s="37">
        <v>0</v>
      </c>
      <c r="AJ171" s="32">
        <v>0</v>
      </c>
      <c r="AK171" s="32">
        <v>0</v>
      </c>
      <c r="AL171" s="37" t="s">
        <v>741</v>
      </c>
      <c r="AM171" t="s">
        <v>19</v>
      </c>
      <c r="AN171" s="34">
        <v>6</v>
      </c>
      <c r="AX171"/>
      <c r="AY171"/>
    </row>
    <row r="172" spans="1:51" x14ac:dyDescent="0.25">
      <c r="A172" t="s">
        <v>607</v>
      </c>
      <c r="B172" t="s">
        <v>324</v>
      </c>
      <c r="C172" t="s">
        <v>497</v>
      </c>
      <c r="D172" t="s">
        <v>599</v>
      </c>
      <c r="E172" s="32">
        <v>77.066666666666663</v>
      </c>
      <c r="F172" s="32">
        <v>374.27766666666679</v>
      </c>
      <c r="G172" s="32">
        <v>0.18888888888888888</v>
      </c>
      <c r="H172" s="37">
        <v>5.046758214860683E-4</v>
      </c>
      <c r="I172" s="32">
        <v>344.36566666666681</v>
      </c>
      <c r="J172" s="32">
        <v>0</v>
      </c>
      <c r="K172" s="37">
        <v>0</v>
      </c>
      <c r="L172" s="32">
        <v>34.167888888888889</v>
      </c>
      <c r="M172" s="32">
        <v>0.18888888888888888</v>
      </c>
      <c r="N172" s="37">
        <v>5.5282575257470466E-3</v>
      </c>
      <c r="O172" s="32">
        <v>11.441222222222223</v>
      </c>
      <c r="P172" s="32">
        <v>0</v>
      </c>
      <c r="Q172" s="37">
        <v>0</v>
      </c>
      <c r="R172" s="32">
        <v>17.837777777777777</v>
      </c>
      <c r="S172" s="32">
        <v>0.18888888888888888</v>
      </c>
      <c r="T172" s="37">
        <v>1.058926124330385E-2</v>
      </c>
      <c r="U172" s="32">
        <v>4.8888888888888893</v>
      </c>
      <c r="V172" s="32">
        <v>0</v>
      </c>
      <c r="W172" s="37">
        <v>0</v>
      </c>
      <c r="X172" s="32">
        <v>106.62222222222225</v>
      </c>
      <c r="Y172" s="32">
        <v>0</v>
      </c>
      <c r="Z172" s="37">
        <v>0</v>
      </c>
      <c r="AA172" s="32">
        <v>7.1853333333333342</v>
      </c>
      <c r="AB172" s="32">
        <v>0</v>
      </c>
      <c r="AC172" s="37">
        <v>0</v>
      </c>
      <c r="AD172" s="32">
        <v>183.12411111111118</v>
      </c>
      <c r="AE172" s="32">
        <v>0</v>
      </c>
      <c r="AF172" s="37">
        <v>0</v>
      </c>
      <c r="AG172" s="32">
        <v>43.178111111111136</v>
      </c>
      <c r="AH172" s="32">
        <v>0</v>
      </c>
      <c r="AI172" s="37">
        <v>0</v>
      </c>
      <c r="AJ172" s="32">
        <v>0</v>
      </c>
      <c r="AK172" s="32">
        <v>0</v>
      </c>
      <c r="AL172" s="37" t="s">
        <v>741</v>
      </c>
      <c r="AM172" t="s">
        <v>116</v>
      </c>
      <c r="AN172" s="34">
        <v>6</v>
      </c>
      <c r="AX172"/>
      <c r="AY172"/>
    </row>
    <row r="173" spans="1:51" x14ac:dyDescent="0.25">
      <c r="A173" t="s">
        <v>607</v>
      </c>
      <c r="B173" t="s">
        <v>408</v>
      </c>
      <c r="C173" t="s">
        <v>472</v>
      </c>
      <c r="D173" t="s">
        <v>573</v>
      </c>
      <c r="E173" s="32">
        <v>96.8</v>
      </c>
      <c r="F173" s="32">
        <v>536.60777777777764</v>
      </c>
      <c r="G173" s="32">
        <v>0.86944444444444446</v>
      </c>
      <c r="H173" s="37">
        <v>1.620260608306916E-3</v>
      </c>
      <c r="I173" s="32">
        <v>481.23833333333317</v>
      </c>
      <c r="J173" s="32">
        <v>0</v>
      </c>
      <c r="K173" s="37">
        <v>0</v>
      </c>
      <c r="L173" s="32">
        <v>37.722222222222221</v>
      </c>
      <c r="M173" s="32">
        <v>0.81388888888888888</v>
      </c>
      <c r="N173" s="37">
        <v>2.1575846833578792E-2</v>
      </c>
      <c r="O173" s="32">
        <v>15.472222222222221</v>
      </c>
      <c r="P173" s="32">
        <v>0</v>
      </c>
      <c r="Q173" s="37">
        <v>0</v>
      </c>
      <c r="R173" s="32">
        <v>18.177777777777777</v>
      </c>
      <c r="S173" s="32">
        <v>0.81388888888888888</v>
      </c>
      <c r="T173" s="37">
        <v>4.4773838630806848E-2</v>
      </c>
      <c r="U173" s="32">
        <v>4.072222222222222</v>
      </c>
      <c r="V173" s="32">
        <v>0</v>
      </c>
      <c r="W173" s="37">
        <v>0</v>
      </c>
      <c r="X173" s="32">
        <v>92.692888888888874</v>
      </c>
      <c r="Y173" s="32">
        <v>0</v>
      </c>
      <c r="Z173" s="37">
        <v>0</v>
      </c>
      <c r="AA173" s="32">
        <v>33.119444444444447</v>
      </c>
      <c r="AB173" s="32">
        <v>5.5555555555555552E-2</v>
      </c>
      <c r="AC173" s="37">
        <v>1.6774301769688835E-3</v>
      </c>
      <c r="AD173" s="32">
        <v>362.3693333333332</v>
      </c>
      <c r="AE173" s="32">
        <v>0</v>
      </c>
      <c r="AF173" s="37">
        <v>0</v>
      </c>
      <c r="AG173" s="32">
        <v>10.703888888888889</v>
      </c>
      <c r="AH173" s="32">
        <v>0</v>
      </c>
      <c r="AI173" s="37">
        <v>0</v>
      </c>
      <c r="AJ173" s="32">
        <v>0</v>
      </c>
      <c r="AK173" s="32">
        <v>0</v>
      </c>
      <c r="AL173" s="37" t="s">
        <v>741</v>
      </c>
      <c r="AM173" t="s">
        <v>200</v>
      </c>
      <c r="AN173" s="34">
        <v>6</v>
      </c>
      <c r="AX173"/>
      <c r="AY173"/>
    </row>
    <row r="174" spans="1:51" x14ac:dyDescent="0.25">
      <c r="A174" t="s">
        <v>607</v>
      </c>
      <c r="B174" t="s">
        <v>338</v>
      </c>
      <c r="C174" t="s">
        <v>504</v>
      </c>
      <c r="D174" t="s">
        <v>600</v>
      </c>
      <c r="E174" s="32">
        <v>72.977777777777774</v>
      </c>
      <c r="F174" s="32">
        <v>403.04188888888893</v>
      </c>
      <c r="G174" s="32">
        <v>1.8222222222222222</v>
      </c>
      <c r="H174" s="37">
        <v>4.5211732885773927E-3</v>
      </c>
      <c r="I174" s="32">
        <v>369.24466666666672</v>
      </c>
      <c r="J174" s="32">
        <v>0</v>
      </c>
      <c r="K174" s="37">
        <v>0</v>
      </c>
      <c r="L174" s="32">
        <v>31.208333333333332</v>
      </c>
      <c r="M174" s="32">
        <v>1.7722222222222221</v>
      </c>
      <c r="N174" s="37">
        <v>5.6786826880284823E-2</v>
      </c>
      <c r="O174" s="32">
        <v>8.3055555555555554</v>
      </c>
      <c r="P174" s="32">
        <v>0</v>
      </c>
      <c r="Q174" s="37">
        <v>0</v>
      </c>
      <c r="R174" s="32">
        <v>17.352777777777778</v>
      </c>
      <c r="S174" s="32">
        <v>1.7722222222222221</v>
      </c>
      <c r="T174" s="37">
        <v>0.10212902193052664</v>
      </c>
      <c r="U174" s="32">
        <v>5.55</v>
      </c>
      <c r="V174" s="32">
        <v>0</v>
      </c>
      <c r="W174" s="37">
        <v>0</v>
      </c>
      <c r="X174" s="32">
        <v>82.047000000000011</v>
      </c>
      <c r="Y174" s="32">
        <v>0</v>
      </c>
      <c r="Z174" s="37">
        <v>0</v>
      </c>
      <c r="AA174" s="32">
        <v>10.894444444444444</v>
      </c>
      <c r="AB174" s="32">
        <v>0.05</v>
      </c>
      <c r="AC174" s="37">
        <v>4.589495155532892E-3</v>
      </c>
      <c r="AD174" s="32">
        <v>265.33488888888894</v>
      </c>
      <c r="AE174" s="32">
        <v>0</v>
      </c>
      <c r="AF174" s="37">
        <v>0</v>
      </c>
      <c r="AG174" s="32">
        <v>13.557222222222224</v>
      </c>
      <c r="AH174" s="32">
        <v>0</v>
      </c>
      <c r="AI174" s="37">
        <v>0</v>
      </c>
      <c r="AJ174" s="32">
        <v>0</v>
      </c>
      <c r="AK174" s="32">
        <v>0</v>
      </c>
      <c r="AL174" s="37" t="s">
        <v>741</v>
      </c>
      <c r="AM174" t="s">
        <v>130</v>
      </c>
      <c r="AN174" s="34">
        <v>6</v>
      </c>
      <c r="AX174"/>
      <c r="AY174"/>
    </row>
    <row r="175" spans="1:51" x14ac:dyDescent="0.25">
      <c r="A175" t="s">
        <v>607</v>
      </c>
      <c r="B175" t="s">
        <v>237</v>
      </c>
      <c r="C175" t="s">
        <v>427</v>
      </c>
      <c r="D175" t="s">
        <v>550</v>
      </c>
      <c r="E175" s="32">
        <v>96.12222222222222</v>
      </c>
      <c r="F175" s="32">
        <v>518.02066666666667</v>
      </c>
      <c r="G175" s="32">
        <v>2.2233333333333332</v>
      </c>
      <c r="H175" s="37">
        <v>4.2919780549295974E-3</v>
      </c>
      <c r="I175" s="32">
        <v>479.70922222222225</v>
      </c>
      <c r="J175" s="32">
        <v>0</v>
      </c>
      <c r="K175" s="37">
        <v>0</v>
      </c>
      <c r="L175" s="32">
        <v>45.32233333333334</v>
      </c>
      <c r="M175" s="32">
        <v>2.2233333333333332</v>
      </c>
      <c r="N175" s="37">
        <v>4.9056020946259007E-2</v>
      </c>
      <c r="O175" s="32">
        <v>17.235222222222223</v>
      </c>
      <c r="P175" s="32">
        <v>0</v>
      </c>
      <c r="Q175" s="37">
        <v>0</v>
      </c>
      <c r="R175" s="32">
        <v>22.753777777777778</v>
      </c>
      <c r="S175" s="32">
        <v>2.2233333333333332</v>
      </c>
      <c r="T175" s="37">
        <v>9.7712711930619575E-2</v>
      </c>
      <c r="U175" s="32">
        <v>5.333333333333333</v>
      </c>
      <c r="V175" s="32">
        <v>0</v>
      </c>
      <c r="W175" s="37">
        <v>0</v>
      </c>
      <c r="X175" s="32">
        <v>105.09788888888889</v>
      </c>
      <c r="Y175" s="32">
        <v>0</v>
      </c>
      <c r="Z175" s="37">
        <v>0</v>
      </c>
      <c r="AA175" s="32">
        <v>10.224333333333332</v>
      </c>
      <c r="AB175" s="32">
        <v>0</v>
      </c>
      <c r="AC175" s="37">
        <v>0</v>
      </c>
      <c r="AD175" s="32">
        <v>297.69333333333333</v>
      </c>
      <c r="AE175" s="32">
        <v>0</v>
      </c>
      <c r="AF175" s="37">
        <v>0</v>
      </c>
      <c r="AG175" s="32">
        <v>59.682777777777787</v>
      </c>
      <c r="AH175" s="32">
        <v>0</v>
      </c>
      <c r="AI175" s="37">
        <v>0</v>
      </c>
      <c r="AJ175" s="32">
        <v>0</v>
      </c>
      <c r="AK175" s="32">
        <v>0</v>
      </c>
      <c r="AL175" s="37" t="s">
        <v>741</v>
      </c>
      <c r="AM175" t="s">
        <v>29</v>
      </c>
      <c r="AN175" s="34">
        <v>6</v>
      </c>
      <c r="AX175"/>
      <c r="AY175"/>
    </row>
    <row r="176" spans="1:51" x14ac:dyDescent="0.25">
      <c r="A176" t="s">
        <v>607</v>
      </c>
      <c r="B176" t="s">
        <v>372</v>
      </c>
      <c r="C176" t="s">
        <v>519</v>
      </c>
      <c r="D176" t="s">
        <v>573</v>
      </c>
      <c r="E176" s="32">
        <v>54.155555555555559</v>
      </c>
      <c r="F176" s="32">
        <v>218.46644444444448</v>
      </c>
      <c r="G176" s="32">
        <v>1.1680000000000001</v>
      </c>
      <c r="H176" s="37">
        <v>5.3463588102520701E-3</v>
      </c>
      <c r="I176" s="32">
        <v>183.98044444444449</v>
      </c>
      <c r="J176" s="32">
        <v>0</v>
      </c>
      <c r="K176" s="37">
        <v>0</v>
      </c>
      <c r="L176" s="32">
        <v>21.91888888888889</v>
      </c>
      <c r="M176" s="32">
        <v>1.1680000000000001</v>
      </c>
      <c r="N176" s="37">
        <v>5.3287372636488063E-2</v>
      </c>
      <c r="O176" s="32">
        <v>0</v>
      </c>
      <c r="P176" s="32">
        <v>0</v>
      </c>
      <c r="Q176" s="37" t="s">
        <v>741</v>
      </c>
      <c r="R176" s="32">
        <v>16.052222222222223</v>
      </c>
      <c r="S176" s="32">
        <v>1.1680000000000001</v>
      </c>
      <c r="T176" s="37">
        <v>7.2762511248009976E-2</v>
      </c>
      <c r="U176" s="32">
        <v>5.8666666666666663</v>
      </c>
      <c r="V176" s="32">
        <v>0</v>
      </c>
      <c r="W176" s="37">
        <v>0</v>
      </c>
      <c r="X176" s="32">
        <v>48.036888888888896</v>
      </c>
      <c r="Y176" s="32">
        <v>0</v>
      </c>
      <c r="Z176" s="37">
        <v>0</v>
      </c>
      <c r="AA176" s="32">
        <v>12.567111111111114</v>
      </c>
      <c r="AB176" s="32">
        <v>0</v>
      </c>
      <c r="AC176" s="37">
        <v>0</v>
      </c>
      <c r="AD176" s="32">
        <v>134.92133333333337</v>
      </c>
      <c r="AE176" s="32">
        <v>0</v>
      </c>
      <c r="AF176" s="37">
        <v>0</v>
      </c>
      <c r="AG176" s="32">
        <v>1.0222222222222221</v>
      </c>
      <c r="AH176" s="32">
        <v>0</v>
      </c>
      <c r="AI176" s="37">
        <v>0</v>
      </c>
      <c r="AJ176" s="32">
        <v>0</v>
      </c>
      <c r="AK176" s="32">
        <v>0</v>
      </c>
      <c r="AL176" s="37" t="s">
        <v>741</v>
      </c>
      <c r="AM176" t="s">
        <v>164</v>
      </c>
      <c r="AN176" s="34">
        <v>6</v>
      </c>
      <c r="AX176"/>
      <c r="AY176"/>
    </row>
    <row r="177" spans="1:51" x14ac:dyDescent="0.25">
      <c r="A177" t="s">
        <v>607</v>
      </c>
      <c r="B177" t="s">
        <v>358</v>
      </c>
      <c r="C177" t="s">
        <v>499</v>
      </c>
      <c r="D177" t="s">
        <v>539</v>
      </c>
      <c r="E177" s="32">
        <v>103.78888888888889</v>
      </c>
      <c r="F177" s="32">
        <v>365.1926666666667</v>
      </c>
      <c r="G177" s="32">
        <v>2.9046666666666661</v>
      </c>
      <c r="H177" s="37">
        <v>7.9537924273762328E-3</v>
      </c>
      <c r="I177" s="32">
        <v>319.48911111111119</v>
      </c>
      <c r="J177" s="32">
        <v>0</v>
      </c>
      <c r="K177" s="37">
        <v>0</v>
      </c>
      <c r="L177" s="32">
        <v>30.072111111111113</v>
      </c>
      <c r="M177" s="32">
        <v>2.9046666666666661</v>
      </c>
      <c r="N177" s="37">
        <v>9.6590048365225778E-2</v>
      </c>
      <c r="O177" s="32">
        <v>21.89788888888889</v>
      </c>
      <c r="P177" s="32">
        <v>0</v>
      </c>
      <c r="Q177" s="37">
        <v>0</v>
      </c>
      <c r="R177" s="32">
        <v>5.1520000000000001</v>
      </c>
      <c r="S177" s="32">
        <v>2.9046666666666661</v>
      </c>
      <c r="T177" s="37">
        <v>0.56379399585921308</v>
      </c>
      <c r="U177" s="32">
        <v>3.0222222222222221</v>
      </c>
      <c r="V177" s="32">
        <v>0</v>
      </c>
      <c r="W177" s="37">
        <v>0</v>
      </c>
      <c r="X177" s="32">
        <v>85.357666666666688</v>
      </c>
      <c r="Y177" s="32">
        <v>0</v>
      </c>
      <c r="Z177" s="37">
        <v>0</v>
      </c>
      <c r="AA177" s="32">
        <v>37.529333333333334</v>
      </c>
      <c r="AB177" s="32">
        <v>0</v>
      </c>
      <c r="AC177" s="37">
        <v>0</v>
      </c>
      <c r="AD177" s="32">
        <v>160.56711111111116</v>
      </c>
      <c r="AE177" s="32">
        <v>0</v>
      </c>
      <c r="AF177" s="37">
        <v>0</v>
      </c>
      <c r="AG177" s="32">
        <v>51.666444444444451</v>
      </c>
      <c r="AH177" s="32">
        <v>0</v>
      </c>
      <c r="AI177" s="37">
        <v>0</v>
      </c>
      <c r="AJ177" s="32">
        <v>0</v>
      </c>
      <c r="AK177" s="32">
        <v>0</v>
      </c>
      <c r="AL177" s="37" t="s">
        <v>741</v>
      </c>
      <c r="AM177" t="s">
        <v>150</v>
      </c>
      <c r="AN177" s="34">
        <v>6</v>
      </c>
      <c r="AX177"/>
      <c r="AY177"/>
    </row>
    <row r="178" spans="1:51" x14ac:dyDescent="0.25">
      <c r="A178" t="s">
        <v>607</v>
      </c>
      <c r="B178" t="s">
        <v>268</v>
      </c>
      <c r="C178" t="s">
        <v>424</v>
      </c>
      <c r="D178" t="s">
        <v>548</v>
      </c>
      <c r="E178" s="32">
        <v>82.855555555555554</v>
      </c>
      <c r="F178" s="32">
        <v>295.12966666666671</v>
      </c>
      <c r="G178" s="32">
        <v>3.5371111111111113</v>
      </c>
      <c r="H178" s="37">
        <v>1.1984939199982531E-2</v>
      </c>
      <c r="I178" s="32">
        <v>263.5048888888889</v>
      </c>
      <c r="J178" s="32">
        <v>0.29266666666666669</v>
      </c>
      <c r="K178" s="37">
        <v>1.1106688300954991E-3</v>
      </c>
      <c r="L178" s="32">
        <v>24.305555555555557</v>
      </c>
      <c r="M178" s="32">
        <v>3.2444444444444445</v>
      </c>
      <c r="N178" s="37">
        <v>0.13348571428571429</v>
      </c>
      <c r="O178" s="32">
        <v>8.5055555555555564</v>
      </c>
      <c r="P178" s="32">
        <v>0</v>
      </c>
      <c r="Q178" s="37">
        <v>0</v>
      </c>
      <c r="R178" s="32">
        <v>11.311111111111112</v>
      </c>
      <c r="S178" s="32">
        <v>3.2444444444444445</v>
      </c>
      <c r="T178" s="37">
        <v>0.2868369351669941</v>
      </c>
      <c r="U178" s="32">
        <v>4.4888888888888889</v>
      </c>
      <c r="V178" s="32">
        <v>0</v>
      </c>
      <c r="W178" s="37">
        <v>0</v>
      </c>
      <c r="X178" s="32">
        <v>84.354888888888894</v>
      </c>
      <c r="Y178" s="32">
        <v>0.29266666666666669</v>
      </c>
      <c r="Z178" s="37">
        <v>3.4694689367934942E-3</v>
      </c>
      <c r="AA178" s="32">
        <v>15.824777777777776</v>
      </c>
      <c r="AB178" s="32">
        <v>0</v>
      </c>
      <c r="AC178" s="37">
        <v>0</v>
      </c>
      <c r="AD178" s="32">
        <v>170.64444444444447</v>
      </c>
      <c r="AE178" s="32">
        <v>0</v>
      </c>
      <c r="AF178" s="37">
        <v>0</v>
      </c>
      <c r="AG178" s="32">
        <v>0</v>
      </c>
      <c r="AH178" s="32">
        <v>0</v>
      </c>
      <c r="AI178" s="37" t="s">
        <v>741</v>
      </c>
      <c r="AJ178" s="32">
        <v>0</v>
      </c>
      <c r="AK178" s="32">
        <v>0</v>
      </c>
      <c r="AL178" s="37" t="s">
        <v>741</v>
      </c>
      <c r="AM178" t="s">
        <v>60</v>
      </c>
      <c r="AN178" s="34">
        <v>6</v>
      </c>
      <c r="AX178"/>
      <c r="AY178"/>
    </row>
    <row r="179" spans="1:51" x14ac:dyDescent="0.25">
      <c r="A179" t="s">
        <v>607</v>
      </c>
      <c r="B179" t="s">
        <v>249</v>
      </c>
      <c r="C179" t="s">
        <v>457</v>
      </c>
      <c r="D179" t="s">
        <v>574</v>
      </c>
      <c r="E179" s="32">
        <v>96.322222222222223</v>
      </c>
      <c r="F179" s="32">
        <v>323.62999999999988</v>
      </c>
      <c r="G179" s="32">
        <v>0</v>
      </c>
      <c r="H179" s="37">
        <v>0</v>
      </c>
      <c r="I179" s="32">
        <v>305.02111111111094</v>
      </c>
      <c r="J179" s="32">
        <v>0</v>
      </c>
      <c r="K179" s="37">
        <v>0</v>
      </c>
      <c r="L179" s="32">
        <v>35.198888888888895</v>
      </c>
      <c r="M179" s="32">
        <v>0</v>
      </c>
      <c r="N179" s="37">
        <v>0</v>
      </c>
      <c r="O179" s="32">
        <v>16.59</v>
      </c>
      <c r="P179" s="32">
        <v>0</v>
      </c>
      <c r="Q179" s="37">
        <v>0</v>
      </c>
      <c r="R179" s="32">
        <v>13.275555555555558</v>
      </c>
      <c r="S179" s="32">
        <v>0</v>
      </c>
      <c r="T179" s="37">
        <v>0</v>
      </c>
      <c r="U179" s="32">
        <v>5.333333333333333</v>
      </c>
      <c r="V179" s="32">
        <v>0</v>
      </c>
      <c r="W179" s="37">
        <v>0</v>
      </c>
      <c r="X179" s="32">
        <v>67.23111111111109</v>
      </c>
      <c r="Y179" s="32">
        <v>0</v>
      </c>
      <c r="Z179" s="37">
        <v>0</v>
      </c>
      <c r="AA179" s="32">
        <v>0</v>
      </c>
      <c r="AB179" s="32">
        <v>0</v>
      </c>
      <c r="AC179" s="37" t="s">
        <v>741</v>
      </c>
      <c r="AD179" s="32">
        <v>221.19999999999987</v>
      </c>
      <c r="AE179" s="32">
        <v>0</v>
      </c>
      <c r="AF179" s="37">
        <v>0</v>
      </c>
      <c r="AG179" s="32">
        <v>0</v>
      </c>
      <c r="AH179" s="32">
        <v>0</v>
      </c>
      <c r="AI179" s="37" t="s">
        <v>741</v>
      </c>
      <c r="AJ179" s="32">
        <v>0</v>
      </c>
      <c r="AK179" s="32">
        <v>0</v>
      </c>
      <c r="AL179" s="37" t="s">
        <v>741</v>
      </c>
      <c r="AM179" t="s">
        <v>41</v>
      </c>
      <c r="AN179" s="34">
        <v>6</v>
      </c>
      <c r="AX179"/>
      <c r="AY179"/>
    </row>
    <row r="180" spans="1:51" x14ac:dyDescent="0.25">
      <c r="A180" t="s">
        <v>607</v>
      </c>
      <c r="B180" t="s">
        <v>243</v>
      </c>
      <c r="C180" t="s">
        <v>453</v>
      </c>
      <c r="D180" t="s">
        <v>570</v>
      </c>
      <c r="E180" s="32">
        <v>62.755555555555553</v>
      </c>
      <c r="F180" s="32">
        <v>182.12333333333328</v>
      </c>
      <c r="G180" s="32">
        <v>0</v>
      </c>
      <c r="H180" s="37">
        <v>0</v>
      </c>
      <c r="I180" s="32">
        <v>177.95999999999998</v>
      </c>
      <c r="J180" s="32">
        <v>0</v>
      </c>
      <c r="K180" s="37">
        <v>0</v>
      </c>
      <c r="L180" s="32">
        <v>23.804444444444442</v>
      </c>
      <c r="M180" s="32">
        <v>0</v>
      </c>
      <c r="N180" s="37">
        <v>0</v>
      </c>
      <c r="O180" s="32">
        <v>19.641111111111108</v>
      </c>
      <c r="P180" s="32">
        <v>0</v>
      </c>
      <c r="Q180" s="37">
        <v>0</v>
      </c>
      <c r="R180" s="32">
        <v>3.9855555555555555</v>
      </c>
      <c r="S180" s="32">
        <v>0</v>
      </c>
      <c r="T180" s="37">
        <v>0</v>
      </c>
      <c r="U180" s="32">
        <v>0.17777777777777778</v>
      </c>
      <c r="V180" s="32">
        <v>0</v>
      </c>
      <c r="W180" s="37">
        <v>0</v>
      </c>
      <c r="X180" s="32">
        <v>53.164444444444435</v>
      </c>
      <c r="Y180" s="32">
        <v>0</v>
      </c>
      <c r="Z180" s="37">
        <v>0</v>
      </c>
      <c r="AA180" s="32">
        <v>0</v>
      </c>
      <c r="AB180" s="32">
        <v>0</v>
      </c>
      <c r="AC180" s="37" t="s">
        <v>741</v>
      </c>
      <c r="AD180" s="32">
        <v>105.15444444444442</v>
      </c>
      <c r="AE180" s="32">
        <v>0</v>
      </c>
      <c r="AF180" s="37">
        <v>0</v>
      </c>
      <c r="AG180" s="32">
        <v>0</v>
      </c>
      <c r="AH180" s="32">
        <v>0</v>
      </c>
      <c r="AI180" s="37" t="s">
        <v>741</v>
      </c>
      <c r="AJ180" s="32">
        <v>0</v>
      </c>
      <c r="AK180" s="32">
        <v>0</v>
      </c>
      <c r="AL180" s="37" t="s">
        <v>741</v>
      </c>
      <c r="AM180" t="s">
        <v>35</v>
      </c>
      <c r="AN180" s="34">
        <v>6</v>
      </c>
      <c r="AX180"/>
      <c r="AY180"/>
    </row>
    <row r="181" spans="1:51" x14ac:dyDescent="0.25">
      <c r="A181" t="s">
        <v>607</v>
      </c>
      <c r="B181" t="s">
        <v>211</v>
      </c>
      <c r="C181" t="s">
        <v>426</v>
      </c>
      <c r="D181" t="s">
        <v>549</v>
      </c>
      <c r="E181" s="32">
        <v>103.98888888888889</v>
      </c>
      <c r="F181" s="32">
        <v>322.55666666666673</v>
      </c>
      <c r="G181" s="32">
        <v>3.083333333333333</v>
      </c>
      <c r="H181" s="37">
        <v>9.5590438889290742E-3</v>
      </c>
      <c r="I181" s="32">
        <v>295.54000000000008</v>
      </c>
      <c r="J181" s="32">
        <v>3.083333333333333</v>
      </c>
      <c r="K181" s="37">
        <v>1.043287992601114E-2</v>
      </c>
      <c r="L181" s="32">
        <v>43.155555555555559</v>
      </c>
      <c r="M181" s="32">
        <v>0</v>
      </c>
      <c r="N181" s="37">
        <v>0</v>
      </c>
      <c r="O181" s="32">
        <v>21.867777777777782</v>
      </c>
      <c r="P181" s="32">
        <v>0</v>
      </c>
      <c r="Q181" s="37">
        <v>0</v>
      </c>
      <c r="R181" s="32">
        <v>14.02222222222222</v>
      </c>
      <c r="S181" s="32">
        <v>0</v>
      </c>
      <c r="T181" s="37">
        <v>0</v>
      </c>
      <c r="U181" s="32">
        <v>7.265555555555558</v>
      </c>
      <c r="V181" s="32">
        <v>0</v>
      </c>
      <c r="W181" s="37">
        <v>0</v>
      </c>
      <c r="X181" s="32">
        <v>68.047777777777796</v>
      </c>
      <c r="Y181" s="32">
        <v>0.42333333333333328</v>
      </c>
      <c r="Z181" s="37">
        <v>6.2211191483108252E-3</v>
      </c>
      <c r="AA181" s="32">
        <v>5.72888888888889</v>
      </c>
      <c r="AB181" s="32">
        <v>0</v>
      </c>
      <c r="AC181" s="37">
        <v>0</v>
      </c>
      <c r="AD181" s="32">
        <v>205.62444444444449</v>
      </c>
      <c r="AE181" s="32">
        <v>2.6599999999999997</v>
      </c>
      <c r="AF181" s="37">
        <v>1.2936205163674871E-2</v>
      </c>
      <c r="AG181" s="32">
        <v>0</v>
      </c>
      <c r="AH181" s="32">
        <v>0</v>
      </c>
      <c r="AI181" s="37" t="s">
        <v>741</v>
      </c>
      <c r="AJ181" s="32">
        <v>0</v>
      </c>
      <c r="AK181" s="32">
        <v>0</v>
      </c>
      <c r="AL181" s="37" t="s">
        <v>741</v>
      </c>
      <c r="AM181" t="s">
        <v>3</v>
      </c>
      <c r="AN181" s="34">
        <v>6</v>
      </c>
      <c r="AX181"/>
      <c r="AY181"/>
    </row>
    <row r="182" spans="1:51" x14ac:dyDescent="0.25">
      <c r="A182" t="s">
        <v>607</v>
      </c>
      <c r="B182" t="s">
        <v>212</v>
      </c>
      <c r="C182" t="s">
        <v>427</v>
      </c>
      <c r="D182" t="s">
        <v>550</v>
      </c>
      <c r="E182" s="32">
        <v>81.166666666666671</v>
      </c>
      <c r="F182" s="32">
        <v>258.13</v>
      </c>
      <c r="G182" s="32">
        <v>0</v>
      </c>
      <c r="H182" s="37">
        <v>0</v>
      </c>
      <c r="I182" s="32">
        <v>244.34777777777776</v>
      </c>
      <c r="J182" s="32">
        <v>0</v>
      </c>
      <c r="K182" s="37">
        <v>0</v>
      </c>
      <c r="L182" s="32">
        <v>24.45333333333334</v>
      </c>
      <c r="M182" s="32">
        <v>0</v>
      </c>
      <c r="N182" s="37">
        <v>0</v>
      </c>
      <c r="O182" s="32">
        <v>12.538888888888893</v>
      </c>
      <c r="P182" s="32">
        <v>0</v>
      </c>
      <c r="Q182" s="37">
        <v>0</v>
      </c>
      <c r="R182" s="32">
        <v>6.3266666666666662</v>
      </c>
      <c r="S182" s="32">
        <v>0</v>
      </c>
      <c r="T182" s="37">
        <v>0</v>
      </c>
      <c r="U182" s="32">
        <v>5.5877777777777791</v>
      </c>
      <c r="V182" s="32">
        <v>0</v>
      </c>
      <c r="W182" s="37">
        <v>0</v>
      </c>
      <c r="X182" s="32">
        <v>62.034444444444468</v>
      </c>
      <c r="Y182" s="32">
        <v>0</v>
      </c>
      <c r="Z182" s="37">
        <v>0</v>
      </c>
      <c r="AA182" s="32">
        <v>1.8677777777777778</v>
      </c>
      <c r="AB182" s="32">
        <v>0</v>
      </c>
      <c r="AC182" s="37">
        <v>0</v>
      </c>
      <c r="AD182" s="32">
        <v>169.77444444444438</v>
      </c>
      <c r="AE182" s="32">
        <v>0</v>
      </c>
      <c r="AF182" s="37">
        <v>0</v>
      </c>
      <c r="AG182" s="32">
        <v>0</v>
      </c>
      <c r="AH182" s="32">
        <v>0</v>
      </c>
      <c r="AI182" s="37" t="s">
        <v>741</v>
      </c>
      <c r="AJ182" s="32">
        <v>0</v>
      </c>
      <c r="AK182" s="32">
        <v>0</v>
      </c>
      <c r="AL182" s="37" t="s">
        <v>741</v>
      </c>
      <c r="AM182" t="s">
        <v>4</v>
      </c>
      <c r="AN182" s="34">
        <v>6</v>
      </c>
      <c r="AX182"/>
      <c r="AY182"/>
    </row>
    <row r="183" spans="1:51" x14ac:dyDescent="0.25">
      <c r="A183" t="s">
        <v>607</v>
      </c>
      <c r="B183" t="s">
        <v>257</v>
      </c>
      <c r="C183" t="s">
        <v>453</v>
      </c>
      <c r="D183" t="s">
        <v>570</v>
      </c>
      <c r="E183" s="32">
        <v>68.333333333333329</v>
      </c>
      <c r="F183" s="32">
        <v>210.0922222222222</v>
      </c>
      <c r="G183" s="32">
        <v>0</v>
      </c>
      <c r="H183" s="37">
        <v>0</v>
      </c>
      <c r="I183" s="32">
        <v>191.82666666666665</v>
      </c>
      <c r="J183" s="32">
        <v>0</v>
      </c>
      <c r="K183" s="37">
        <v>0</v>
      </c>
      <c r="L183" s="32">
        <v>46.582222222222221</v>
      </c>
      <c r="M183" s="32">
        <v>0</v>
      </c>
      <c r="N183" s="37">
        <v>0</v>
      </c>
      <c r="O183" s="32">
        <v>28.316666666666666</v>
      </c>
      <c r="P183" s="32">
        <v>0</v>
      </c>
      <c r="Q183" s="37">
        <v>0</v>
      </c>
      <c r="R183" s="32">
        <v>13.109999999999998</v>
      </c>
      <c r="S183" s="32">
        <v>0</v>
      </c>
      <c r="T183" s="37">
        <v>0</v>
      </c>
      <c r="U183" s="32">
        <v>5.1555555555555559</v>
      </c>
      <c r="V183" s="32">
        <v>0</v>
      </c>
      <c r="W183" s="37">
        <v>0</v>
      </c>
      <c r="X183" s="32">
        <v>42.31666666666667</v>
      </c>
      <c r="Y183" s="32">
        <v>0</v>
      </c>
      <c r="Z183" s="37">
        <v>0</v>
      </c>
      <c r="AA183" s="32">
        <v>0</v>
      </c>
      <c r="AB183" s="32">
        <v>0</v>
      </c>
      <c r="AC183" s="37" t="s">
        <v>741</v>
      </c>
      <c r="AD183" s="32">
        <v>121.19333333333331</v>
      </c>
      <c r="AE183" s="32">
        <v>0</v>
      </c>
      <c r="AF183" s="37">
        <v>0</v>
      </c>
      <c r="AG183" s="32">
        <v>0</v>
      </c>
      <c r="AH183" s="32">
        <v>0</v>
      </c>
      <c r="AI183" s="37" t="s">
        <v>741</v>
      </c>
      <c r="AJ183" s="32">
        <v>0</v>
      </c>
      <c r="AK183" s="32">
        <v>0</v>
      </c>
      <c r="AL183" s="37" t="s">
        <v>741</v>
      </c>
      <c r="AM183" t="s">
        <v>49</v>
      </c>
      <c r="AN183" s="34">
        <v>6</v>
      </c>
      <c r="AX183"/>
      <c r="AY183"/>
    </row>
    <row r="184" spans="1:51" x14ac:dyDescent="0.25">
      <c r="A184" t="s">
        <v>607</v>
      </c>
      <c r="B184" t="s">
        <v>378</v>
      </c>
      <c r="C184" t="s">
        <v>472</v>
      </c>
      <c r="D184" t="s">
        <v>573</v>
      </c>
      <c r="E184" s="32">
        <v>74.777777777777771</v>
      </c>
      <c r="F184" s="32">
        <v>260.33500000000004</v>
      </c>
      <c r="G184" s="32">
        <v>0</v>
      </c>
      <c r="H184" s="37">
        <v>0</v>
      </c>
      <c r="I184" s="32">
        <v>232.25333333333333</v>
      </c>
      <c r="J184" s="32">
        <v>0</v>
      </c>
      <c r="K184" s="37">
        <v>0</v>
      </c>
      <c r="L184" s="32">
        <v>22.819444444444446</v>
      </c>
      <c r="M184" s="32">
        <v>0</v>
      </c>
      <c r="N184" s="37">
        <v>0</v>
      </c>
      <c r="O184" s="32">
        <v>2.3922222222222222</v>
      </c>
      <c r="P184" s="32">
        <v>0</v>
      </c>
      <c r="Q184" s="37">
        <v>0</v>
      </c>
      <c r="R184" s="32">
        <v>13.383555555555558</v>
      </c>
      <c r="S184" s="32">
        <v>0</v>
      </c>
      <c r="T184" s="37">
        <v>0</v>
      </c>
      <c r="U184" s="32">
        <v>7.0436666666666676</v>
      </c>
      <c r="V184" s="32">
        <v>0</v>
      </c>
      <c r="W184" s="37">
        <v>0</v>
      </c>
      <c r="X184" s="32">
        <v>62.221111111111107</v>
      </c>
      <c r="Y184" s="32">
        <v>0</v>
      </c>
      <c r="Z184" s="37">
        <v>0</v>
      </c>
      <c r="AA184" s="32">
        <v>7.6544444444444428</v>
      </c>
      <c r="AB184" s="32">
        <v>0</v>
      </c>
      <c r="AC184" s="37">
        <v>0</v>
      </c>
      <c r="AD184" s="32">
        <v>167.64000000000001</v>
      </c>
      <c r="AE184" s="32">
        <v>0</v>
      </c>
      <c r="AF184" s="37">
        <v>0</v>
      </c>
      <c r="AG184" s="32">
        <v>0</v>
      </c>
      <c r="AH184" s="32">
        <v>0</v>
      </c>
      <c r="AI184" s="37" t="s">
        <v>741</v>
      </c>
      <c r="AJ184" s="32">
        <v>0</v>
      </c>
      <c r="AK184" s="32">
        <v>0</v>
      </c>
      <c r="AL184" s="37" t="s">
        <v>741</v>
      </c>
      <c r="AM184" t="s">
        <v>170</v>
      </c>
      <c r="AN184" s="34">
        <v>6</v>
      </c>
      <c r="AX184"/>
      <c r="AY184"/>
    </row>
    <row r="185" spans="1:51" x14ac:dyDescent="0.25">
      <c r="A185" t="s">
        <v>607</v>
      </c>
      <c r="B185" t="s">
        <v>288</v>
      </c>
      <c r="C185" t="s">
        <v>472</v>
      </c>
      <c r="D185" t="s">
        <v>573</v>
      </c>
      <c r="E185" s="32">
        <v>53.088888888888889</v>
      </c>
      <c r="F185" s="32">
        <v>219.20444444444439</v>
      </c>
      <c r="G185" s="32">
        <v>0</v>
      </c>
      <c r="H185" s="37">
        <v>0</v>
      </c>
      <c r="I185" s="32">
        <v>196.95333333333326</v>
      </c>
      <c r="J185" s="32">
        <v>0</v>
      </c>
      <c r="K185" s="37">
        <v>0</v>
      </c>
      <c r="L185" s="32">
        <v>16.088888888888889</v>
      </c>
      <c r="M185" s="32">
        <v>0</v>
      </c>
      <c r="N185" s="37">
        <v>0</v>
      </c>
      <c r="O185" s="32">
        <v>10.314444444444446</v>
      </c>
      <c r="P185" s="32">
        <v>0</v>
      </c>
      <c r="Q185" s="37">
        <v>0</v>
      </c>
      <c r="R185" s="32">
        <v>2.2188888888888889</v>
      </c>
      <c r="S185" s="32">
        <v>0</v>
      </c>
      <c r="T185" s="37">
        <v>0</v>
      </c>
      <c r="U185" s="32">
        <v>3.5555555555555554</v>
      </c>
      <c r="V185" s="32">
        <v>0</v>
      </c>
      <c r="W185" s="37">
        <v>0</v>
      </c>
      <c r="X185" s="32">
        <v>47.893333333333338</v>
      </c>
      <c r="Y185" s="32">
        <v>0</v>
      </c>
      <c r="Z185" s="37">
        <v>0</v>
      </c>
      <c r="AA185" s="32">
        <v>16.476666666666667</v>
      </c>
      <c r="AB185" s="32">
        <v>0</v>
      </c>
      <c r="AC185" s="37">
        <v>0</v>
      </c>
      <c r="AD185" s="32">
        <v>133.77666666666659</v>
      </c>
      <c r="AE185" s="32">
        <v>0</v>
      </c>
      <c r="AF185" s="37">
        <v>0</v>
      </c>
      <c r="AG185" s="32">
        <v>4.9688888888888885</v>
      </c>
      <c r="AH185" s="32">
        <v>0</v>
      </c>
      <c r="AI185" s="37">
        <v>0</v>
      </c>
      <c r="AJ185" s="32">
        <v>0</v>
      </c>
      <c r="AK185" s="32">
        <v>0</v>
      </c>
      <c r="AL185" s="37" t="s">
        <v>741</v>
      </c>
      <c r="AM185" t="s">
        <v>80</v>
      </c>
      <c r="AN185" s="34">
        <v>6</v>
      </c>
      <c r="AX185"/>
      <c r="AY185"/>
    </row>
    <row r="186" spans="1:51" x14ac:dyDescent="0.25">
      <c r="A186" t="s">
        <v>607</v>
      </c>
      <c r="B186" t="s">
        <v>283</v>
      </c>
      <c r="C186" t="s">
        <v>446</v>
      </c>
      <c r="D186" t="s">
        <v>565</v>
      </c>
      <c r="E186" s="32">
        <v>69.13333333333334</v>
      </c>
      <c r="F186" s="32">
        <v>240.22111111111107</v>
      </c>
      <c r="G186" s="32">
        <v>0</v>
      </c>
      <c r="H186" s="37">
        <v>0</v>
      </c>
      <c r="I186" s="32">
        <v>218.19888888888886</v>
      </c>
      <c r="J186" s="32">
        <v>0</v>
      </c>
      <c r="K186" s="37">
        <v>0</v>
      </c>
      <c r="L186" s="32">
        <v>13.132222222222223</v>
      </c>
      <c r="M186" s="32">
        <v>0</v>
      </c>
      <c r="N186" s="37">
        <v>0</v>
      </c>
      <c r="O186" s="32">
        <v>1.2455555555555555</v>
      </c>
      <c r="P186" s="32">
        <v>0</v>
      </c>
      <c r="Q186" s="37">
        <v>0</v>
      </c>
      <c r="R186" s="32">
        <v>8.5088888888888903</v>
      </c>
      <c r="S186" s="32">
        <v>0</v>
      </c>
      <c r="T186" s="37">
        <v>0</v>
      </c>
      <c r="U186" s="32">
        <v>3.3777777777777778</v>
      </c>
      <c r="V186" s="32">
        <v>0</v>
      </c>
      <c r="W186" s="37">
        <v>0</v>
      </c>
      <c r="X186" s="32">
        <v>60.57222222222223</v>
      </c>
      <c r="Y186" s="32">
        <v>0</v>
      </c>
      <c r="Z186" s="37">
        <v>0</v>
      </c>
      <c r="AA186" s="32">
        <v>10.135555555555555</v>
      </c>
      <c r="AB186" s="32">
        <v>0</v>
      </c>
      <c r="AC186" s="37">
        <v>0</v>
      </c>
      <c r="AD186" s="32">
        <v>156.38111111111107</v>
      </c>
      <c r="AE186" s="32">
        <v>0</v>
      </c>
      <c r="AF186" s="37">
        <v>0</v>
      </c>
      <c r="AG186" s="32">
        <v>0</v>
      </c>
      <c r="AH186" s="32">
        <v>0</v>
      </c>
      <c r="AI186" s="37" t="s">
        <v>741</v>
      </c>
      <c r="AJ186" s="32">
        <v>0</v>
      </c>
      <c r="AK186" s="32">
        <v>0</v>
      </c>
      <c r="AL186" s="37" t="s">
        <v>741</v>
      </c>
      <c r="AM186" t="s">
        <v>75</v>
      </c>
      <c r="AN186" s="34">
        <v>6</v>
      </c>
      <c r="AX186"/>
      <c r="AY186"/>
    </row>
    <row r="187" spans="1:51" x14ac:dyDescent="0.25">
      <c r="A187" t="s">
        <v>607</v>
      </c>
      <c r="B187" t="s">
        <v>297</v>
      </c>
      <c r="C187" t="s">
        <v>422</v>
      </c>
      <c r="D187" t="s">
        <v>594</v>
      </c>
      <c r="E187" s="32">
        <v>71.166666666666671</v>
      </c>
      <c r="F187" s="32">
        <v>323.44111111111118</v>
      </c>
      <c r="G187" s="32">
        <v>0</v>
      </c>
      <c r="H187" s="37">
        <v>0</v>
      </c>
      <c r="I187" s="32">
        <v>293.26444444444451</v>
      </c>
      <c r="J187" s="32">
        <v>0</v>
      </c>
      <c r="K187" s="37">
        <v>0</v>
      </c>
      <c r="L187" s="32">
        <v>32.584444444444443</v>
      </c>
      <c r="M187" s="32">
        <v>0</v>
      </c>
      <c r="N187" s="37">
        <v>0</v>
      </c>
      <c r="O187" s="32">
        <v>13.970000000000002</v>
      </c>
      <c r="P187" s="32">
        <v>0</v>
      </c>
      <c r="Q187" s="37">
        <v>0</v>
      </c>
      <c r="R187" s="32">
        <v>13.375555555555556</v>
      </c>
      <c r="S187" s="32">
        <v>0</v>
      </c>
      <c r="T187" s="37">
        <v>0</v>
      </c>
      <c r="U187" s="32">
        <v>5.2388888888888898</v>
      </c>
      <c r="V187" s="32">
        <v>0</v>
      </c>
      <c r="W187" s="37">
        <v>0</v>
      </c>
      <c r="X187" s="32">
        <v>50.936666666666682</v>
      </c>
      <c r="Y187" s="32">
        <v>0</v>
      </c>
      <c r="Z187" s="37">
        <v>0</v>
      </c>
      <c r="AA187" s="32">
        <v>11.562222222222223</v>
      </c>
      <c r="AB187" s="32">
        <v>0</v>
      </c>
      <c r="AC187" s="37">
        <v>0</v>
      </c>
      <c r="AD187" s="32">
        <v>222.73222222222228</v>
      </c>
      <c r="AE187" s="32">
        <v>0</v>
      </c>
      <c r="AF187" s="37">
        <v>0</v>
      </c>
      <c r="AG187" s="32">
        <v>5.6255555555555565</v>
      </c>
      <c r="AH187" s="32">
        <v>0</v>
      </c>
      <c r="AI187" s="37">
        <v>0</v>
      </c>
      <c r="AJ187" s="32">
        <v>0</v>
      </c>
      <c r="AK187" s="32">
        <v>0</v>
      </c>
      <c r="AL187" s="37" t="s">
        <v>741</v>
      </c>
      <c r="AM187" t="s">
        <v>89</v>
      </c>
      <c r="AN187" s="34">
        <v>6</v>
      </c>
      <c r="AX187"/>
      <c r="AY187"/>
    </row>
    <row r="188" spans="1:51" x14ac:dyDescent="0.25">
      <c r="A188" t="s">
        <v>607</v>
      </c>
      <c r="B188" t="s">
        <v>233</v>
      </c>
      <c r="C188" t="s">
        <v>445</v>
      </c>
      <c r="D188" t="s">
        <v>564</v>
      </c>
      <c r="E188" s="32">
        <v>71.177777777777777</v>
      </c>
      <c r="F188" s="32">
        <v>238.54055555555556</v>
      </c>
      <c r="G188" s="32">
        <v>0</v>
      </c>
      <c r="H188" s="37">
        <v>0</v>
      </c>
      <c r="I188" s="32">
        <v>217.81944444444446</v>
      </c>
      <c r="J188" s="32">
        <v>0</v>
      </c>
      <c r="K188" s="37">
        <v>0</v>
      </c>
      <c r="L188" s="32">
        <v>28.620000000000012</v>
      </c>
      <c r="M188" s="32">
        <v>0</v>
      </c>
      <c r="N188" s="37">
        <v>0</v>
      </c>
      <c r="O188" s="32">
        <v>16.942222222222231</v>
      </c>
      <c r="P188" s="32">
        <v>0</v>
      </c>
      <c r="Q188" s="37">
        <v>0</v>
      </c>
      <c r="R188" s="32">
        <v>6.6211111111111123</v>
      </c>
      <c r="S188" s="32">
        <v>0</v>
      </c>
      <c r="T188" s="37">
        <v>0</v>
      </c>
      <c r="U188" s="32">
        <v>5.0566666666666666</v>
      </c>
      <c r="V188" s="32">
        <v>0</v>
      </c>
      <c r="W188" s="37">
        <v>0</v>
      </c>
      <c r="X188" s="32">
        <v>53.846666666666685</v>
      </c>
      <c r="Y188" s="32">
        <v>0</v>
      </c>
      <c r="Z188" s="37">
        <v>0</v>
      </c>
      <c r="AA188" s="32">
        <v>9.0433333333333312</v>
      </c>
      <c r="AB188" s="32">
        <v>0</v>
      </c>
      <c r="AC188" s="37">
        <v>0</v>
      </c>
      <c r="AD188" s="32">
        <v>136.07444444444442</v>
      </c>
      <c r="AE188" s="32">
        <v>0</v>
      </c>
      <c r="AF188" s="37">
        <v>0</v>
      </c>
      <c r="AG188" s="32">
        <v>10.956111111111113</v>
      </c>
      <c r="AH188" s="32">
        <v>0</v>
      </c>
      <c r="AI188" s="37">
        <v>0</v>
      </c>
      <c r="AJ188" s="32">
        <v>0</v>
      </c>
      <c r="AK188" s="32">
        <v>0</v>
      </c>
      <c r="AL188" s="37" t="s">
        <v>741</v>
      </c>
      <c r="AM188" t="s">
        <v>25</v>
      </c>
      <c r="AN188" s="34">
        <v>6</v>
      </c>
      <c r="AX188"/>
      <c r="AY188"/>
    </row>
    <row r="189" spans="1:51" x14ac:dyDescent="0.25">
      <c r="A189" t="s">
        <v>607</v>
      </c>
      <c r="B189" t="s">
        <v>377</v>
      </c>
      <c r="C189" t="s">
        <v>472</v>
      </c>
      <c r="D189" t="s">
        <v>573</v>
      </c>
      <c r="E189" s="32">
        <v>86.13333333333334</v>
      </c>
      <c r="F189" s="32">
        <v>294.14444444444445</v>
      </c>
      <c r="G189" s="32">
        <v>0</v>
      </c>
      <c r="H189" s="37">
        <v>0</v>
      </c>
      <c r="I189" s="32">
        <v>277.30666666666667</v>
      </c>
      <c r="J189" s="32">
        <v>0</v>
      </c>
      <c r="K189" s="37">
        <v>0</v>
      </c>
      <c r="L189" s="32">
        <v>30.610000000000007</v>
      </c>
      <c r="M189" s="32">
        <v>0</v>
      </c>
      <c r="N189" s="37">
        <v>0</v>
      </c>
      <c r="O189" s="32">
        <v>13.772222222222227</v>
      </c>
      <c r="P189" s="32">
        <v>0</v>
      </c>
      <c r="Q189" s="37">
        <v>0</v>
      </c>
      <c r="R189" s="32">
        <v>11.415555555555557</v>
      </c>
      <c r="S189" s="32">
        <v>0</v>
      </c>
      <c r="T189" s="37">
        <v>0</v>
      </c>
      <c r="U189" s="32">
        <v>5.4222222222222225</v>
      </c>
      <c r="V189" s="32">
        <v>0</v>
      </c>
      <c r="W189" s="37">
        <v>0</v>
      </c>
      <c r="X189" s="32">
        <v>77.355555555555569</v>
      </c>
      <c r="Y189" s="32">
        <v>0</v>
      </c>
      <c r="Z189" s="37">
        <v>0</v>
      </c>
      <c r="AA189" s="32">
        <v>0</v>
      </c>
      <c r="AB189" s="32">
        <v>0</v>
      </c>
      <c r="AC189" s="37" t="s">
        <v>741</v>
      </c>
      <c r="AD189" s="32">
        <v>186.17888888888888</v>
      </c>
      <c r="AE189" s="32">
        <v>0</v>
      </c>
      <c r="AF189" s="37">
        <v>0</v>
      </c>
      <c r="AG189" s="32">
        <v>0</v>
      </c>
      <c r="AH189" s="32">
        <v>0</v>
      </c>
      <c r="AI189" s="37" t="s">
        <v>741</v>
      </c>
      <c r="AJ189" s="32">
        <v>0</v>
      </c>
      <c r="AK189" s="32">
        <v>0</v>
      </c>
      <c r="AL189" s="37" t="s">
        <v>741</v>
      </c>
      <c r="AM189" t="s">
        <v>169</v>
      </c>
      <c r="AN189" s="34">
        <v>6</v>
      </c>
      <c r="AX189"/>
      <c r="AY189"/>
    </row>
    <row r="190" spans="1:51" x14ac:dyDescent="0.25">
      <c r="A190" t="s">
        <v>607</v>
      </c>
      <c r="B190" t="s">
        <v>214</v>
      </c>
      <c r="C190" t="s">
        <v>429</v>
      </c>
      <c r="D190" t="s">
        <v>552</v>
      </c>
      <c r="E190" s="32">
        <v>112.75555555555556</v>
      </c>
      <c r="F190" s="32">
        <v>403.64777777777783</v>
      </c>
      <c r="G190" s="32">
        <v>0</v>
      </c>
      <c r="H190" s="37">
        <v>0</v>
      </c>
      <c r="I190" s="32">
        <v>380.10555555555561</v>
      </c>
      <c r="J190" s="32">
        <v>0</v>
      </c>
      <c r="K190" s="37">
        <v>0</v>
      </c>
      <c r="L190" s="32">
        <v>18.120000000000005</v>
      </c>
      <c r="M190" s="32">
        <v>0</v>
      </c>
      <c r="N190" s="37">
        <v>0</v>
      </c>
      <c r="O190" s="32">
        <v>11.645555555555559</v>
      </c>
      <c r="P190" s="32">
        <v>0</v>
      </c>
      <c r="Q190" s="37">
        <v>0</v>
      </c>
      <c r="R190" s="32">
        <v>1.3188888888888888</v>
      </c>
      <c r="S190" s="32">
        <v>0</v>
      </c>
      <c r="T190" s="37">
        <v>0</v>
      </c>
      <c r="U190" s="32">
        <v>5.1555555555555559</v>
      </c>
      <c r="V190" s="32">
        <v>0</v>
      </c>
      <c r="W190" s="37">
        <v>0</v>
      </c>
      <c r="X190" s="32">
        <v>104.33222222222224</v>
      </c>
      <c r="Y190" s="32">
        <v>0</v>
      </c>
      <c r="Z190" s="37">
        <v>0</v>
      </c>
      <c r="AA190" s="32">
        <v>17.067777777777774</v>
      </c>
      <c r="AB190" s="32">
        <v>0</v>
      </c>
      <c r="AC190" s="37">
        <v>0</v>
      </c>
      <c r="AD190" s="32">
        <v>205.52333333333337</v>
      </c>
      <c r="AE190" s="32">
        <v>0</v>
      </c>
      <c r="AF190" s="37">
        <v>0</v>
      </c>
      <c r="AG190" s="32">
        <v>58.604444444444418</v>
      </c>
      <c r="AH190" s="32">
        <v>0</v>
      </c>
      <c r="AI190" s="37">
        <v>0</v>
      </c>
      <c r="AJ190" s="32">
        <v>0</v>
      </c>
      <c r="AK190" s="32">
        <v>0</v>
      </c>
      <c r="AL190" s="37" t="s">
        <v>741</v>
      </c>
      <c r="AM190" t="s">
        <v>6</v>
      </c>
      <c r="AN190" s="34">
        <v>6</v>
      </c>
      <c r="AX190"/>
      <c r="AY190"/>
    </row>
    <row r="191" spans="1:51" x14ac:dyDescent="0.25">
      <c r="A191" t="s">
        <v>607</v>
      </c>
      <c r="B191" t="s">
        <v>340</v>
      </c>
      <c r="C191" t="s">
        <v>476</v>
      </c>
      <c r="D191" t="s">
        <v>533</v>
      </c>
      <c r="E191" s="32">
        <v>86.177777777777777</v>
      </c>
      <c r="F191" s="32">
        <v>241.34444444444446</v>
      </c>
      <c r="G191" s="32">
        <v>0</v>
      </c>
      <c r="H191" s="37">
        <v>0</v>
      </c>
      <c r="I191" s="32">
        <v>235.65555555555557</v>
      </c>
      <c r="J191" s="32">
        <v>0</v>
      </c>
      <c r="K191" s="37">
        <v>0</v>
      </c>
      <c r="L191" s="32">
        <v>22.233333333333334</v>
      </c>
      <c r="M191" s="32">
        <v>0</v>
      </c>
      <c r="N191" s="37">
        <v>0</v>
      </c>
      <c r="O191" s="32">
        <v>16.544444444444444</v>
      </c>
      <c r="P191" s="32">
        <v>0</v>
      </c>
      <c r="Q191" s="37">
        <v>0</v>
      </c>
      <c r="R191" s="32">
        <v>0</v>
      </c>
      <c r="S191" s="32">
        <v>0</v>
      </c>
      <c r="T191" s="37" t="s">
        <v>741</v>
      </c>
      <c r="U191" s="32">
        <v>5.6888888888888891</v>
      </c>
      <c r="V191" s="32">
        <v>0</v>
      </c>
      <c r="W191" s="37">
        <v>0</v>
      </c>
      <c r="X191" s="32">
        <v>52.363888888888887</v>
      </c>
      <c r="Y191" s="32">
        <v>0</v>
      </c>
      <c r="Z191" s="37">
        <v>0</v>
      </c>
      <c r="AA191" s="32">
        <v>0</v>
      </c>
      <c r="AB191" s="32">
        <v>0</v>
      </c>
      <c r="AC191" s="37" t="s">
        <v>741</v>
      </c>
      <c r="AD191" s="32">
        <v>166.74722222222223</v>
      </c>
      <c r="AE191" s="32">
        <v>0</v>
      </c>
      <c r="AF191" s="37">
        <v>0</v>
      </c>
      <c r="AG191" s="32">
        <v>0</v>
      </c>
      <c r="AH191" s="32">
        <v>0</v>
      </c>
      <c r="AI191" s="37" t="s">
        <v>741</v>
      </c>
      <c r="AJ191" s="32">
        <v>0</v>
      </c>
      <c r="AK191" s="32">
        <v>0</v>
      </c>
      <c r="AL191" s="37" t="s">
        <v>741</v>
      </c>
      <c r="AM191" t="s">
        <v>132</v>
      </c>
      <c r="AN191" s="34">
        <v>6</v>
      </c>
      <c r="AX191"/>
      <c r="AY191"/>
    </row>
    <row r="192" spans="1:51" x14ac:dyDescent="0.25">
      <c r="A192" t="s">
        <v>607</v>
      </c>
      <c r="B192" t="s">
        <v>230</v>
      </c>
      <c r="C192" t="s">
        <v>442</v>
      </c>
      <c r="D192" t="s">
        <v>562</v>
      </c>
      <c r="E192" s="32">
        <v>47.044444444444444</v>
      </c>
      <c r="F192" s="32">
        <v>200.81499999999997</v>
      </c>
      <c r="G192" s="32">
        <v>0.63888888888888884</v>
      </c>
      <c r="H192" s="37">
        <v>3.1814799137957271E-3</v>
      </c>
      <c r="I192" s="32">
        <v>183.66744444444438</v>
      </c>
      <c r="J192" s="32">
        <v>0</v>
      </c>
      <c r="K192" s="37">
        <v>0</v>
      </c>
      <c r="L192" s="32">
        <v>20.270888888888887</v>
      </c>
      <c r="M192" s="32">
        <v>0.63888888888888884</v>
      </c>
      <c r="N192" s="37">
        <v>3.1517556649382258E-2</v>
      </c>
      <c r="O192" s="32">
        <v>5.6094444444444447</v>
      </c>
      <c r="P192" s="32">
        <v>0</v>
      </c>
      <c r="Q192" s="37">
        <v>0</v>
      </c>
      <c r="R192" s="32">
        <v>9.6836666666666655</v>
      </c>
      <c r="S192" s="32">
        <v>0.63888888888888884</v>
      </c>
      <c r="T192" s="37">
        <v>6.5975927392057654E-2</v>
      </c>
      <c r="U192" s="32">
        <v>4.9777777777777779</v>
      </c>
      <c r="V192" s="32">
        <v>0</v>
      </c>
      <c r="W192" s="37">
        <v>0</v>
      </c>
      <c r="X192" s="32">
        <v>48.012222222222213</v>
      </c>
      <c r="Y192" s="32">
        <v>0</v>
      </c>
      <c r="Z192" s="37">
        <v>0</v>
      </c>
      <c r="AA192" s="32">
        <v>2.4861111111111112</v>
      </c>
      <c r="AB192" s="32">
        <v>0</v>
      </c>
      <c r="AC192" s="37">
        <v>0</v>
      </c>
      <c r="AD192" s="32">
        <v>127.4652222222222</v>
      </c>
      <c r="AE192" s="32">
        <v>0</v>
      </c>
      <c r="AF192" s="37">
        <v>0</v>
      </c>
      <c r="AG192" s="32">
        <v>2.5805555555555557</v>
      </c>
      <c r="AH192" s="32">
        <v>0</v>
      </c>
      <c r="AI192" s="37">
        <v>0</v>
      </c>
      <c r="AJ192" s="32">
        <v>0</v>
      </c>
      <c r="AK192" s="32">
        <v>0</v>
      </c>
      <c r="AL192" s="37" t="s">
        <v>741</v>
      </c>
      <c r="AM192" t="s">
        <v>22</v>
      </c>
      <c r="AN192" s="34">
        <v>6</v>
      </c>
      <c r="AX192"/>
      <c r="AY192"/>
    </row>
    <row r="193" spans="1:51" x14ac:dyDescent="0.25">
      <c r="A193" t="s">
        <v>607</v>
      </c>
      <c r="B193" t="s">
        <v>349</v>
      </c>
      <c r="C193" t="s">
        <v>509</v>
      </c>
      <c r="D193" t="s">
        <v>602</v>
      </c>
      <c r="E193" s="32">
        <v>93.777777777777771</v>
      </c>
      <c r="F193" s="32">
        <v>350.5623333333333</v>
      </c>
      <c r="G193" s="32">
        <v>12.688888888888885</v>
      </c>
      <c r="H193" s="37">
        <v>3.61958136467092E-2</v>
      </c>
      <c r="I193" s="32">
        <v>319.22466666666668</v>
      </c>
      <c r="J193" s="32">
        <v>12.688888888888885</v>
      </c>
      <c r="K193" s="37">
        <v>3.9749086501948111E-2</v>
      </c>
      <c r="L193" s="32">
        <v>25.733888888888892</v>
      </c>
      <c r="M193" s="32">
        <v>0</v>
      </c>
      <c r="N193" s="37">
        <v>0</v>
      </c>
      <c r="O193" s="32">
        <v>10.165111111111115</v>
      </c>
      <c r="P193" s="32">
        <v>0</v>
      </c>
      <c r="Q193" s="37">
        <v>0</v>
      </c>
      <c r="R193" s="32">
        <v>7.1563333333333343</v>
      </c>
      <c r="S193" s="32">
        <v>0</v>
      </c>
      <c r="T193" s="37">
        <v>0</v>
      </c>
      <c r="U193" s="32">
        <v>8.4124444444444446</v>
      </c>
      <c r="V193" s="32">
        <v>0</v>
      </c>
      <c r="W193" s="37">
        <v>0</v>
      </c>
      <c r="X193" s="32">
        <v>76.032999999999987</v>
      </c>
      <c r="Y193" s="32">
        <v>11.063333333333329</v>
      </c>
      <c r="Z193" s="37">
        <v>0.14550699476981482</v>
      </c>
      <c r="AA193" s="32">
        <v>15.76888888888889</v>
      </c>
      <c r="AB193" s="32">
        <v>0</v>
      </c>
      <c r="AC193" s="37">
        <v>0</v>
      </c>
      <c r="AD193" s="32">
        <v>229.49044444444445</v>
      </c>
      <c r="AE193" s="32">
        <v>1.6255555555555556</v>
      </c>
      <c r="AF193" s="37">
        <v>7.0833256673964642E-3</v>
      </c>
      <c r="AG193" s="32">
        <v>3.5361111111111119</v>
      </c>
      <c r="AH193" s="32">
        <v>0</v>
      </c>
      <c r="AI193" s="37">
        <v>0</v>
      </c>
      <c r="AJ193" s="32">
        <v>0</v>
      </c>
      <c r="AK193" s="32">
        <v>0</v>
      </c>
      <c r="AL193" s="37" t="s">
        <v>741</v>
      </c>
      <c r="AM193" t="s">
        <v>141</v>
      </c>
      <c r="AN193" s="34">
        <v>6</v>
      </c>
      <c r="AX193"/>
      <c r="AY193"/>
    </row>
    <row r="194" spans="1:51" x14ac:dyDescent="0.25">
      <c r="A194" t="s">
        <v>607</v>
      </c>
      <c r="B194" t="s">
        <v>367</v>
      </c>
      <c r="C194" t="s">
        <v>446</v>
      </c>
      <c r="D194" t="s">
        <v>565</v>
      </c>
      <c r="E194" s="32">
        <v>82.36666666666666</v>
      </c>
      <c r="F194" s="32">
        <v>334.9035555555555</v>
      </c>
      <c r="G194" s="32">
        <v>1.1419999999999999</v>
      </c>
      <c r="H194" s="37">
        <v>3.409936923797631E-3</v>
      </c>
      <c r="I194" s="32">
        <v>303.00277777777774</v>
      </c>
      <c r="J194" s="32">
        <v>0</v>
      </c>
      <c r="K194" s="37">
        <v>0</v>
      </c>
      <c r="L194" s="32">
        <v>30.963111111111104</v>
      </c>
      <c r="M194" s="32">
        <v>1.1419999999999999</v>
      </c>
      <c r="N194" s="37">
        <v>3.6882598647853364E-2</v>
      </c>
      <c r="O194" s="32">
        <v>11.354999999999999</v>
      </c>
      <c r="P194" s="32">
        <v>0</v>
      </c>
      <c r="Q194" s="37">
        <v>0</v>
      </c>
      <c r="R194" s="32">
        <v>14.185888888888881</v>
      </c>
      <c r="S194" s="32">
        <v>1.1419999999999999</v>
      </c>
      <c r="T194" s="37">
        <v>8.0502533816860303E-2</v>
      </c>
      <c r="U194" s="32">
        <v>5.4222222222222225</v>
      </c>
      <c r="V194" s="32">
        <v>0</v>
      </c>
      <c r="W194" s="37">
        <v>0</v>
      </c>
      <c r="X194" s="32">
        <v>74.603777777777779</v>
      </c>
      <c r="Y194" s="32">
        <v>0</v>
      </c>
      <c r="Z194" s="37">
        <v>0</v>
      </c>
      <c r="AA194" s="32">
        <v>12.292666666666664</v>
      </c>
      <c r="AB194" s="32">
        <v>0</v>
      </c>
      <c r="AC194" s="37">
        <v>0</v>
      </c>
      <c r="AD194" s="32">
        <v>215.02644444444442</v>
      </c>
      <c r="AE194" s="32">
        <v>0</v>
      </c>
      <c r="AF194" s="37">
        <v>0</v>
      </c>
      <c r="AG194" s="32">
        <v>2.0175555555555555</v>
      </c>
      <c r="AH194" s="32">
        <v>0</v>
      </c>
      <c r="AI194" s="37">
        <v>0</v>
      </c>
      <c r="AJ194" s="32">
        <v>0</v>
      </c>
      <c r="AK194" s="32">
        <v>0</v>
      </c>
      <c r="AL194" s="37" t="s">
        <v>741</v>
      </c>
      <c r="AM194" t="s">
        <v>159</v>
      </c>
      <c r="AN194" s="34">
        <v>6</v>
      </c>
      <c r="AX194"/>
      <c r="AY194"/>
    </row>
    <row r="195" spans="1:51" x14ac:dyDescent="0.25">
      <c r="A195" t="s">
        <v>607</v>
      </c>
      <c r="B195" t="s">
        <v>384</v>
      </c>
      <c r="C195" t="s">
        <v>476</v>
      </c>
      <c r="D195" t="s">
        <v>533</v>
      </c>
      <c r="E195" s="32">
        <v>85.3</v>
      </c>
      <c r="F195" s="32">
        <v>419.9</v>
      </c>
      <c r="G195" s="32">
        <v>0</v>
      </c>
      <c r="H195" s="37">
        <v>0</v>
      </c>
      <c r="I195" s="32">
        <v>404.43888888888887</v>
      </c>
      <c r="J195" s="32">
        <v>0</v>
      </c>
      <c r="K195" s="37">
        <v>0</v>
      </c>
      <c r="L195" s="32">
        <v>31.519444444444446</v>
      </c>
      <c r="M195" s="32">
        <v>0</v>
      </c>
      <c r="N195" s="37">
        <v>0</v>
      </c>
      <c r="O195" s="32">
        <v>16.058333333333334</v>
      </c>
      <c r="P195" s="32">
        <v>0</v>
      </c>
      <c r="Q195" s="37">
        <v>0</v>
      </c>
      <c r="R195" s="32">
        <v>6.0166666666666666</v>
      </c>
      <c r="S195" s="32">
        <v>0</v>
      </c>
      <c r="T195" s="37">
        <v>0</v>
      </c>
      <c r="U195" s="32">
        <v>9.4444444444444446</v>
      </c>
      <c r="V195" s="32">
        <v>0</v>
      </c>
      <c r="W195" s="37">
        <v>0</v>
      </c>
      <c r="X195" s="32">
        <v>119.325</v>
      </c>
      <c r="Y195" s="32">
        <v>0</v>
      </c>
      <c r="Z195" s="37">
        <v>0</v>
      </c>
      <c r="AA195" s="32">
        <v>0</v>
      </c>
      <c r="AB195" s="32">
        <v>0</v>
      </c>
      <c r="AC195" s="37" t="s">
        <v>741</v>
      </c>
      <c r="AD195" s="32">
        <v>269.05555555555554</v>
      </c>
      <c r="AE195" s="32">
        <v>0</v>
      </c>
      <c r="AF195" s="37">
        <v>0</v>
      </c>
      <c r="AG195" s="32">
        <v>0</v>
      </c>
      <c r="AH195" s="32">
        <v>0</v>
      </c>
      <c r="AI195" s="37" t="s">
        <v>741</v>
      </c>
      <c r="AJ195" s="32">
        <v>0</v>
      </c>
      <c r="AK195" s="32">
        <v>0</v>
      </c>
      <c r="AL195" s="37" t="s">
        <v>741</v>
      </c>
      <c r="AM195" t="s">
        <v>176</v>
      </c>
      <c r="AN195" s="34">
        <v>6</v>
      </c>
      <c r="AX195"/>
      <c r="AY195"/>
    </row>
    <row r="196" spans="1:51" x14ac:dyDescent="0.25">
      <c r="A196" t="s">
        <v>607</v>
      </c>
      <c r="B196" t="s">
        <v>285</v>
      </c>
      <c r="C196" t="s">
        <v>477</v>
      </c>
      <c r="D196" t="s">
        <v>543</v>
      </c>
      <c r="E196" s="32">
        <v>49.977777777777774</v>
      </c>
      <c r="F196" s="32">
        <v>158.14400000000003</v>
      </c>
      <c r="G196" s="32">
        <v>1.335</v>
      </c>
      <c r="H196" s="37">
        <v>8.4416734115742593E-3</v>
      </c>
      <c r="I196" s="32">
        <v>139.3306666666667</v>
      </c>
      <c r="J196" s="32">
        <v>0</v>
      </c>
      <c r="K196" s="37">
        <v>0</v>
      </c>
      <c r="L196" s="32">
        <v>11.685333333333332</v>
      </c>
      <c r="M196" s="32">
        <v>1.335</v>
      </c>
      <c r="N196" s="37">
        <v>0.11424577818347786</v>
      </c>
      <c r="O196" s="32">
        <v>3.7725555555555554</v>
      </c>
      <c r="P196" s="32">
        <v>0</v>
      </c>
      <c r="Q196" s="37">
        <v>0</v>
      </c>
      <c r="R196" s="32">
        <v>2.3127777777777783</v>
      </c>
      <c r="S196" s="32">
        <v>1.335</v>
      </c>
      <c r="T196" s="37">
        <v>0.57722796060533255</v>
      </c>
      <c r="U196" s="32">
        <v>5.6</v>
      </c>
      <c r="V196" s="32">
        <v>0</v>
      </c>
      <c r="W196" s="37">
        <v>0</v>
      </c>
      <c r="X196" s="32">
        <v>52.429888888888897</v>
      </c>
      <c r="Y196" s="32">
        <v>0</v>
      </c>
      <c r="Z196" s="37">
        <v>0</v>
      </c>
      <c r="AA196" s="32">
        <v>10.900555555555554</v>
      </c>
      <c r="AB196" s="32">
        <v>0</v>
      </c>
      <c r="AC196" s="37">
        <v>0</v>
      </c>
      <c r="AD196" s="32">
        <v>68.560555555555581</v>
      </c>
      <c r="AE196" s="32">
        <v>0</v>
      </c>
      <c r="AF196" s="37">
        <v>0</v>
      </c>
      <c r="AG196" s="32">
        <v>14.567666666666671</v>
      </c>
      <c r="AH196" s="32">
        <v>0</v>
      </c>
      <c r="AI196" s="37">
        <v>0</v>
      </c>
      <c r="AJ196" s="32">
        <v>0</v>
      </c>
      <c r="AK196" s="32">
        <v>0</v>
      </c>
      <c r="AL196" s="37" t="s">
        <v>741</v>
      </c>
      <c r="AM196" t="s">
        <v>77</v>
      </c>
      <c r="AN196" s="34">
        <v>6</v>
      </c>
      <c r="AX196"/>
      <c r="AY196"/>
    </row>
    <row r="197" spans="1:51" x14ac:dyDescent="0.25">
      <c r="A197" t="s">
        <v>607</v>
      </c>
      <c r="B197" t="s">
        <v>256</v>
      </c>
      <c r="C197" t="s">
        <v>459</v>
      </c>
      <c r="D197" t="s">
        <v>576</v>
      </c>
      <c r="E197" s="32">
        <v>66.277777777777771</v>
      </c>
      <c r="F197" s="32">
        <v>307.12566666666663</v>
      </c>
      <c r="G197" s="32">
        <v>0</v>
      </c>
      <c r="H197" s="37">
        <v>0</v>
      </c>
      <c r="I197" s="32">
        <v>275.63855555555551</v>
      </c>
      <c r="J197" s="32">
        <v>0</v>
      </c>
      <c r="K197" s="37">
        <v>0</v>
      </c>
      <c r="L197" s="32">
        <v>24.766444444444449</v>
      </c>
      <c r="M197" s="32">
        <v>0</v>
      </c>
      <c r="N197" s="37">
        <v>0</v>
      </c>
      <c r="O197" s="32">
        <v>12.095666666666668</v>
      </c>
      <c r="P197" s="32">
        <v>0</v>
      </c>
      <c r="Q197" s="37">
        <v>0</v>
      </c>
      <c r="R197" s="32">
        <v>7.6980000000000031</v>
      </c>
      <c r="S197" s="32">
        <v>0</v>
      </c>
      <c r="T197" s="37">
        <v>0</v>
      </c>
      <c r="U197" s="32">
        <v>4.972777777777778</v>
      </c>
      <c r="V197" s="32">
        <v>0</v>
      </c>
      <c r="W197" s="37">
        <v>0</v>
      </c>
      <c r="X197" s="32">
        <v>60.36022222222222</v>
      </c>
      <c r="Y197" s="32">
        <v>0</v>
      </c>
      <c r="Z197" s="37">
        <v>0</v>
      </c>
      <c r="AA197" s="32">
        <v>18.816333333333333</v>
      </c>
      <c r="AB197" s="32">
        <v>0</v>
      </c>
      <c r="AC197" s="37">
        <v>0</v>
      </c>
      <c r="AD197" s="32">
        <v>201.45266666666663</v>
      </c>
      <c r="AE197" s="32">
        <v>0</v>
      </c>
      <c r="AF197" s="37">
        <v>0</v>
      </c>
      <c r="AG197" s="32">
        <v>0</v>
      </c>
      <c r="AH197" s="32">
        <v>0</v>
      </c>
      <c r="AI197" s="37" t="s">
        <v>741</v>
      </c>
      <c r="AJ197" s="32">
        <v>1.73</v>
      </c>
      <c r="AK197" s="32">
        <v>0</v>
      </c>
      <c r="AL197" s="37">
        <v>0</v>
      </c>
      <c r="AM197" t="s">
        <v>48</v>
      </c>
      <c r="AN197" s="34">
        <v>6</v>
      </c>
      <c r="AX197"/>
      <c r="AY197"/>
    </row>
    <row r="198" spans="1:51" x14ac:dyDescent="0.25">
      <c r="A198" t="s">
        <v>607</v>
      </c>
      <c r="B198" t="s">
        <v>213</v>
      </c>
      <c r="C198" t="s">
        <v>428</v>
      </c>
      <c r="D198" t="s">
        <v>551</v>
      </c>
      <c r="E198" s="32">
        <v>80.74444444444444</v>
      </c>
      <c r="F198" s="32">
        <v>251.13499999999996</v>
      </c>
      <c r="G198" s="32">
        <v>2.4831111111111106</v>
      </c>
      <c r="H198" s="37">
        <v>9.8875549449941695E-3</v>
      </c>
      <c r="I198" s="32">
        <v>233.25377777777774</v>
      </c>
      <c r="J198" s="32">
        <v>1.9692222222222218</v>
      </c>
      <c r="K198" s="37">
        <v>8.4424022666775896E-3</v>
      </c>
      <c r="L198" s="32">
        <v>27.808555555555557</v>
      </c>
      <c r="M198" s="32">
        <v>0.51388888888888884</v>
      </c>
      <c r="N198" s="37">
        <v>1.8479524686647191E-2</v>
      </c>
      <c r="O198" s="32">
        <v>15.216888888888889</v>
      </c>
      <c r="P198" s="32">
        <v>0</v>
      </c>
      <c r="Q198" s="37">
        <v>0</v>
      </c>
      <c r="R198" s="32">
        <v>6.8138888888888891</v>
      </c>
      <c r="S198" s="32">
        <v>0.51388888888888884</v>
      </c>
      <c r="T198" s="37">
        <v>7.5417855686913976E-2</v>
      </c>
      <c r="U198" s="32">
        <v>5.7777777777777777</v>
      </c>
      <c r="V198" s="32">
        <v>0</v>
      </c>
      <c r="W198" s="37">
        <v>0</v>
      </c>
      <c r="X198" s="32">
        <v>60.716333333333338</v>
      </c>
      <c r="Y198" s="32">
        <v>0</v>
      </c>
      <c r="Z198" s="37">
        <v>0</v>
      </c>
      <c r="AA198" s="32">
        <v>5.2895555555555562</v>
      </c>
      <c r="AB198" s="32">
        <v>0</v>
      </c>
      <c r="AC198" s="37">
        <v>0</v>
      </c>
      <c r="AD198" s="32">
        <v>154.81533333333331</v>
      </c>
      <c r="AE198" s="32">
        <v>1.9692222222222218</v>
      </c>
      <c r="AF198" s="37">
        <v>1.2719813857082774E-2</v>
      </c>
      <c r="AG198" s="32">
        <v>2.5052222222222222</v>
      </c>
      <c r="AH198" s="32">
        <v>0</v>
      </c>
      <c r="AI198" s="37">
        <v>0</v>
      </c>
      <c r="AJ198" s="32">
        <v>0</v>
      </c>
      <c r="AK198" s="32">
        <v>0</v>
      </c>
      <c r="AL198" s="37" t="s">
        <v>741</v>
      </c>
      <c r="AM198" t="s">
        <v>5</v>
      </c>
      <c r="AN198" s="34">
        <v>6</v>
      </c>
      <c r="AX198"/>
      <c r="AY198"/>
    </row>
    <row r="199" spans="1:51" x14ac:dyDescent="0.25">
      <c r="A199" t="s">
        <v>607</v>
      </c>
      <c r="B199" t="s">
        <v>279</v>
      </c>
      <c r="C199" t="s">
        <v>428</v>
      </c>
      <c r="D199" t="s">
        <v>551</v>
      </c>
      <c r="E199" s="32">
        <v>94.011111111111106</v>
      </c>
      <c r="F199" s="32">
        <v>303.98599999999999</v>
      </c>
      <c r="G199" s="32">
        <v>18.756333333333334</v>
      </c>
      <c r="H199" s="37">
        <v>6.1701306419813196E-2</v>
      </c>
      <c r="I199" s="32">
        <v>292.86377777777778</v>
      </c>
      <c r="J199" s="32">
        <v>18.756333333333334</v>
      </c>
      <c r="K199" s="37">
        <v>6.4044565277599677E-2</v>
      </c>
      <c r="L199" s="32">
        <v>17.980555555555554</v>
      </c>
      <c r="M199" s="32">
        <v>1.3444444444444446</v>
      </c>
      <c r="N199" s="37">
        <v>7.4772130387764577E-2</v>
      </c>
      <c r="O199" s="32">
        <v>12.736111111111111</v>
      </c>
      <c r="P199" s="32">
        <v>1.3444444444444446</v>
      </c>
      <c r="Q199" s="37">
        <v>0.10556161395856054</v>
      </c>
      <c r="R199" s="32">
        <v>0</v>
      </c>
      <c r="S199" s="32">
        <v>0</v>
      </c>
      <c r="T199" s="37" t="s">
        <v>741</v>
      </c>
      <c r="U199" s="32">
        <v>5.2444444444444445</v>
      </c>
      <c r="V199" s="32">
        <v>0</v>
      </c>
      <c r="W199" s="37">
        <v>0</v>
      </c>
      <c r="X199" s="32">
        <v>79.48</v>
      </c>
      <c r="Y199" s="32">
        <v>13.76888888888889</v>
      </c>
      <c r="Z199" s="37">
        <v>0.17323715260303083</v>
      </c>
      <c r="AA199" s="32">
        <v>5.8777777777777782</v>
      </c>
      <c r="AB199" s="32">
        <v>0</v>
      </c>
      <c r="AC199" s="37">
        <v>0</v>
      </c>
      <c r="AD199" s="32">
        <v>199.01711111111112</v>
      </c>
      <c r="AE199" s="32">
        <v>3.6429999999999993</v>
      </c>
      <c r="AF199" s="37">
        <v>1.8304958702601782E-2</v>
      </c>
      <c r="AG199" s="32">
        <v>1.6305555555555555</v>
      </c>
      <c r="AH199" s="32">
        <v>0</v>
      </c>
      <c r="AI199" s="37">
        <v>0</v>
      </c>
      <c r="AJ199" s="32">
        <v>0</v>
      </c>
      <c r="AK199" s="32">
        <v>0</v>
      </c>
      <c r="AL199" s="37" t="s">
        <v>741</v>
      </c>
      <c r="AM199" t="s">
        <v>71</v>
      </c>
      <c r="AN199" s="34">
        <v>6</v>
      </c>
      <c r="AX199"/>
      <c r="AY199"/>
    </row>
    <row r="200" spans="1:51" x14ac:dyDescent="0.25">
      <c r="A200" t="s">
        <v>607</v>
      </c>
      <c r="B200" t="s">
        <v>275</v>
      </c>
      <c r="C200" t="s">
        <v>424</v>
      </c>
      <c r="D200" t="s">
        <v>548</v>
      </c>
      <c r="E200" s="32">
        <v>82.777777777777771</v>
      </c>
      <c r="F200" s="32">
        <v>322.85666666666668</v>
      </c>
      <c r="G200" s="32">
        <v>2.2348888888888894</v>
      </c>
      <c r="H200" s="37">
        <v>6.9222324320045714E-3</v>
      </c>
      <c r="I200" s="32">
        <v>286.48288888888897</v>
      </c>
      <c r="J200" s="32">
        <v>0</v>
      </c>
      <c r="K200" s="37">
        <v>0</v>
      </c>
      <c r="L200" s="32">
        <v>33.402222222222214</v>
      </c>
      <c r="M200" s="32">
        <v>2.2348888888888894</v>
      </c>
      <c r="N200" s="37">
        <v>6.6908389328720674E-2</v>
      </c>
      <c r="O200" s="32">
        <v>14.099555555555554</v>
      </c>
      <c r="P200" s="32">
        <v>0</v>
      </c>
      <c r="Q200" s="37">
        <v>0</v>
      </c>
      <c r="R200" s="32">
        <v>13.613777777777774</v>
      </c>
      <c r="S200" s="32">
        <v>2.2348888888888894</v>
      </c>
      <c r="T200" s="37">
        <v>0.16416375567235816</v>
      </c>
      <c r="U200" s="32">
        <v>5.6888888888888891</v>
      </c>
      <c r="V200" s="32">
        <v>0</v>
      </c>
      <c r="W200" s="37">
        <v>0</v>
      </c>
      <c r="X200" s="32">
        <v>59.585000000000015</v>
      </c>
      <c r="Y200" s="32">
        <v>0</v>
      </c>
      <c r="Z200" s="37">
        <v>0</v>
      </c>
      <c r="AA200" s="32">
        <v>17.071111111111115</v>
      </c>
      <c r="AB200" s="32">
        <v>0</v>
      </c>
      <c r="AC200" s="37">
        <v>0</v>
      </c>
      <c r="AD200" s="32">
        <v>211.12133333333335</v>
      </c>
      <c r="AE200" s="32">
        <v>0</v>
      </c>
      <c r="AF200" s="37">
        <v>0</v>
      </c>
      <c r="AG200" s="32">
        <v>1.6770000000000005</v>
      </c>
      <c r="AH200" s="32">
        <v>0</v>
      </c>
      <c r="AI200" s="37">
        <v>0</v>
      </c>
      <c r="AJ200" s="32">
        <v>0</v>
      </c>
      <c r="AK200" s="32">
        <v>0</v>
      </c>
      <c r="AL200" s="37" t="s">
        <v>741</v>
      </c>
      <c r="AM200" t="s">
        <v>67</v>
      </c>
      <c r="AN200" s="34">
        <v>6</v>
      </c>
      <c r="AX200"/>
      <c r="AY200"/>
    </row>
    <row r="201" spans="1:51" x14ac:dyDescent="0.25">
      <c r="A201" t="s">
        <v>607</v>
      </c>
      <c r="B201" t="s">
        <v>343</v>
      </c>
      <c r="C201" t="s">
        <v>507</v>
      </c>
      <c r="D201" t="s">
        <v>601</v>
      </c>
      <c r="E201" s="32">
        <v>55.56666666666667</v>
      </c>
      <c r="F201" s="32">
        <v>163.40000000000003</v>
      </c>
      <c r="G201" s="32">
        <v>0</v>
      </c>
      <c r="H201" s="37">
        <v>0</v>
      </c>
      <c r="I201" s="32">
        <v>138.10511111111114</v>
      </c>
      <c r="J201" s="32">
        <v>0</v>
      </c>
      <c r="K201" s="37">
        <v>0</v>
      </c>
      <c r="L201" s="32">
        <v>13.357111111111109</v>
      </c>
      <c r="M201" s="32">
        <v>0</v>
      </c>
      <c r="N201" s="37">
        <v>0</v>
      </c>
      <c r="O201" s="32">
        <v>5.0720000000000001</v>
      </c>
      <c r="P201" s="32">
        <v>0</v>
      </c>
      <c r="Q201" s="37">
        <v>0</v>
      </c>
      <c r="R201" s="32">
        <v>2.4184444444444444</v>
      </c>
      <c r="S201" s="32">
        <v>0</v>
      </c>
      <c r="T201" s="37">
        <v>0</v>
      </c>
      <c r="U201" s="32">
        <v>5.8666666666666663</v>
      </c>
      <c r="V201" s="32">
        <v>0</v>
      </c>
      <c r="W201" s="37">
        <v>0</v>
      </c>
      <c r="X201" s="32">
        <v>30.352666666666668</v>
      </c>
      <c r="Y201" s="32">
        <v>0</v>
      </c>
      <c r="Z201" s="37">
        <v>0</v>
      </c>
      <c r="AA201" s="32">
        <v>17.009777777777778</v>
      </c>
      <c r="AB201" s="32">
        <v>0</v>
      </c>
      <c r="AC201" s="37">
        <v>0</v>
      </c>
      <c r="AD201" s="32">
        <v>102.68044444444448</v>
      </c>
      <c r="AE201" s="32">
        <v>0</v>
      </c>
      <c r="AF201" s="37">
        <v>0</v>
      </c>
      <c r="AG201" s="32">
        <v>0</v>
      </c>
      <c r="AH201" s="32">
        <v>0</v>
      </c>
      <c r="AI201" s="37" t="s">
        <v>741</v>
      </c>
      <c r="AJ201" s="32">
        <v>0</v>
      </c>
      <c r="AK201" s="32">
        <v>0</v>
      </c>
      <c r="AL201" s="37" t="s">
        <v>741</v>
      </c>
      <c r="AM201" t="s">
        <v>135</v>
      </c>
      <c r="AN201" s="34">
        <v>6</v>
      </c>
      <c r="AX201"/>
      <c r="AY201"/>
    </row>
    <row r="202" spans="1:51" x14ac:dyDescent="0.25">
      <c r="A202" t="s">
        <v>607</v>
      </c>
      <c r="B202" t="s">
        <v>220</v>
      </c>
      <c r="C202" t="s">
        <v>434</v>
      </c>
      <c r="D202" t="s">
        <v>542</v>
      </c>
      <c r="E202" s="32">
        <v>47.455555555555556</v>
      </c>
      <c r="F202" s="32">
        <v>245.7667777777778</v>
      </c>
      <c r="G202" s="32">
        <v>2.5453333333333332</v>
      </c>
      <c r="H202" s="37">
        <v>1.0356702221301946E-2</v>
      </c>
      <c r="I202" s="32">
        <v>216.31511111111109</v>
      </c>
      <c r="J202" s="32">
        <v>0</v>
      </c>
      <c r="K202" s="37">
        <v>0</v>
      </c>
      <c r="L202" s="32">
        <v>24.378666666666664</v>
      </c>
      <c r="M202" s="32">
        <v>2.5453333333333332</v>
      </c>
      <c r="N202" s="37">
        <v>0.10440822577116605</v>
      </c>
      <c r="O202" s="32">
        <v>14.33611111111111</v>
      </c>
      <c r="P202" s="32">
        <v>0</v>
      </c>
      <c r="Q202" s="37">
        <v>0</v>
      </c>
      <c r="R202" s="32">
        <v>4.798111111111111</v>
      </c>
      <c r="S202" s="32">
        <v>2.5453333333333332</v>
      </c>
      <c r="T202" s="37">
        <v>0.53048653405275226</v>
      </c>
      <c r="U202" s="32">
        <v>5.2444444444444445</v>
      </c>
      <c r="V202" s="32">
        <v>0</v>
      </c>
      <c r="W202" s="37">
        <v>0</v>
      </c>
      <c r="X202" s="32">
        <v>42.314</v>
      </c>
      <c r="Y202" s="32">
        <v>0</v>
      </c>
      <c r="Z202" s="37">
        <v>0</v>
      </c>
      <c r="AA202" s="32">
        <v>19.409111111111113</v>
      </c>
      <c r="AB202" s="32">
        <v>0</v>
      </c>
      <c r="AC202" s="37">
        <v>0</v>
      </c>
      <c r="AD202" s="32">
        <v>121.24411111111112</v>
      </c>
      <c r="AE202" s="32">
        <v>0</v>
      </c>
      <c r="AF202" s="37">
        <v>0</v>
      </c>
      <c r="AG202" s="32">
        <v>38.420888888888882</v>
      </c>
      <c r="AH202" s="32">
        <v>0</v>
      </c>
      <c r="AI202" s="37">
        <v>0</v>
      </c>
      <c r="AJ202" s="32">
        <v>0</v>
      </c>
      <c r="AK202" s="32">
        <v>0</v>
      </c>
      <c r="AL202" s="37" t="s">
        <v>741</v>
      </c>
      <c r="AM202" t="s">
        <v>12</v>
      </c>
      <c r="AN202" s="34">
        <v>6</v>
      </c>
      <c r="AX202"/>
      <c r="AY202"/>
    </row>
    <row r="203" spans="1:51" x14ac:dyDescent="0.25">
      <c r="A203" t="s">
        <v>607</v>
      </c>
      <c r="B203" t="s">
        <v>333</v>
      </c>
      <c r="C203" t="s">
        <v>499</v>
      </c>
      <c r="D203" t="s">
        <v>539</v>
      </c>
      <c r="E203" s="32">
        <v>62.533333333333331</v>
      </c>
      <c r="F203" s="32">
        <v>218.87777777777777</v>
      </c>
      <c r="G203" s="32">
        <v>0.94233333333333325</v>
      </c>
      <c r="H203" s="37">
        <v>4.3052946850093915E-3</v>
      </c>
      <c r="I203" s="32">
        <v>192.21922222222219</v>
      </c>
      <c r="J203" s="32">
        <v>0</v>
      </c>
      <c r="K203" s="37">
        <v>0</v>
      </c>
      <c r="L203" s="32">
        <v>25.491</v>
      </c>
      <c r="M203" s="32">
        <v>0.94233333333333325</v>
      </c>
      <c r="N203" s="37">
        <v>3.6967295646829594E-2</v>
      </c>
      <c r="O203" s="32">
        <v>11.996666666666664</v>
      </c>
      <c r="P203" s="32">
        <v>0</v>
      </c>
      <c r="Q203" s="37">
        <v>0</v>
      </c>
      <c r="R203" s="32">
        <v>7.8054444444444444</v>
      </c>
      <c r="S203" s="32">
        <v>0.94233333333333325</v>
      </c>
      <c r="T203" s="37">
        <v>0.12072769719141908</v>
      </c>
      <c r="U203" s="32">
        <v>5.6888888888888891</v>
      </c>
      <c r="V203" s="32">
        <v>0</v>
      </c>
      <c r="W203" s="37">
        <v>0</v>
      </c>
      <c r="X203" s="32">
        <v>31.048444444444456</v>
      </c>
      <c r="Y203" s="32">
        <v>0</v>
      </c>
      <c r="Z203" s="37">
        <v>0</v>
      </c>
      <c r="AA203" s="32">
        <v>13.164222222222222</v>
      </c>
      <c r="AB203" s="32">
        <v>0</v>
      </c>
      <c r="AC203" s="37">
        <v>0</v>
      </c>
      <c r="AD203" s="32">
        <v>143.89122222222218</v>
      </c>
      <c r="AE203" s="32">
        <v>0</v>
      </c>
      <c r="AF203" s="37">
        <v>0</v>
      </c>
      <c r="AG203" s="32">
        <v>5.2828888888888903</v>
      </c>
      <c r="AH203" s="32">
        <v>0</v>
      </c>
      <c r="AI203" s="37">
        <v>0</v>
      </c>
      <c r="AJ203" s="32">
        <v>0</v>
      </c>
      <c r="AK203" s="32">
        <v>0</v>
      </c>
      <c r="AL203" s="37" t="s">
        <v>741</v>
      </c>
      <c r="AM203" t="s">
        <v>125</v>
      </c>
      <c r="AN203" s="34">
        <v>6</v>
      </c>
      <c r="AX203"/>
      <c r="AY203"/>
    </row>
    <row r="204" spans="1:51" x14ac:dyDescent="0.25">
      <c r="A204" t="s">
        <v>607</v>
      </c>
      <c r="B204" t="s">
        <v>363</v>
      </c>
      <c r="C204" t="s">
        <v>417</v>
      </c>
      <c r="D204" t="s">
        <v>570</v>
      </c>
      <c r="E204" s="32">
        <v>105.41111111111111</v>
      </c>
      <c r="F204" s="32">
        <v>354.31344444444454</v>
      </c>
      <c r="G204" s="32">
        <v>51.255000000000017</v>
      </c>
      <c r="H204" s="37">
        <v>0.14466004833761445</v>
      </c>
      <c r="I204" s="32">
        <v>327.67366666666675</v>
      </c>
      <c r="J204" s="32">
        <v>51.255000000000017</v>
      </c>
      <c r="K204" s="37">
        <v>0.15642086995089627</v>
      </c>
      <c r="L204" s="32">
        <v>13.135333333333332</v>
      </c>
      <c r="M204" s="32">
        <v>0</v>
      </c>
      <c r="N204" s="37">
        <v>0</v>
      </c>
      <c r="O204" s="32">
        <v>6.4764444444444429</v>
      </c>
      <c r="P204" s="32">
        <v>0</v>
      </c>
      <c r="Q204" s="37">
        <v>0</v>
      </c>
      <c r="R204" s="32">
        <v>8.8888888888888892E-2</v>
      </c>
      <c r="S204" s="32">
        <v>0</v>
      </c>
      <c r="T204" s="37">
        <v>0</v>
      </c>
      <c r="U204" s="32">
        <v>6.5700000000000012</v>
      </c>
      <c r="V204" s="32">
        <v>0</v>
      </c>
      <c r="W204" s="37">
        <v>0</v>
      </c>
      <c r="X204" s="32">
        <v>108.56266666666666</v>
      </c>
      <c r="Y204" s="32">
        <v>3.5659999999999998</v>
      </c>
      <c r="Z204" s="37">
        <v>3.2847387683918351E-2</v>
      </c>
      <c r="AA204" s="32">
        <v>19.980888888888884</v>
      </c>
      <c r="AB204" s="32">
        <v>0</v>
      </c>
      <c r="AC204" s="37">
        <v>0</v>
      </c>
      <c r="AD204" s="32">
        <v>208.29088888888901</v>
      </c>
      <c r="AE204" s="32">
        <v>47.689000000000014</v>
      </c>
      <c r="AF204" s="37">
        <v>0.22895384553012926</v>
      </c>
      <c r="AG204" s="32">
        <v>4.3436666666666657</v>
      </c>
      <c r="AH204" s="32">
        <v>0</v>
      </c>
      <c r="AI204" s="37">
        <v>0</v>
      </c>
      <c r="AJ204" s="32">
        <v>0</v>
      </c>
      <c r="AK204" s="32">
        <v>0</v>
      </c>
      <c r="AL204" s="37" t="s">
        <v>741</v>
      </c>
      <c r="AM204" t="s">
        <v>155</v>
      </c>
      <c r="AN204" s="34">
        <v>6</v>
      </c>
      <c r="AX204"/>
      <c r="AY204"/>
    </row>
    <row r="205" spans="1:51" x14ac:dyDescent="0.25">
      <c r="A205" t="s">
        <v>607</v>
      </c>
      <c r="B205" t="s">
        <v>330</v>
      </c>
      <c r="C205" t="s">
        <v>499</v>
      </c>
      <c r="D205" t="s">
        <v>539</v>
      </c>
      <c r="E205" s="32">
        <v>56.1</v>
      </c>
      <c r="F205" s="32">
        <v>223.7946666666667</v>
      </c>
      <c r="G205" s="32">
        <v>1.1134444444444445</v>
      </c>
      <c r="H205" s="37">
        <v>4.9752948138968647E-3</v>
      </c>
      <c r="I205" s="32">
        <v>192.42333333333337</v>
      </c>
      <c r="J205" s="32">
        <v>0</v>
      </c>
      <c r="K205" s="37">
        <v>0</v>
      </c>
      <c r="L205" s="32">
        <v>10.913222222222224</v>
      </c>
      <c r="M205" s="32">
        <v>1.1134444444444445</v>
      </c>
      <c r="N205" s="37">
        <v>0.10202710269907043</v>
      </c>
      <c r="O205" s="32">
        <v>0.52388888888888885</v>
      </c>
      <c r="P205" s="32">
        <v>0</v>
      </c>
      <c r="Q205" s="37">
        <v>0</v>
      </c>
      <c r="R205" s="32">
        <v>4.7004444444444449</v>
      </c>
      <c r="S205" s="32">
        <v>1.1134444444444445</v>
      </c>
      <c r="T205" s="37">
        <v>0.23688067322239029</v>
      </c>
      <c r="U205" s="32">
        <v>5.6888888888888891</v>
      </c>
      <c r="V205" s="32">
        <v>0</v>
      </c>
      <c r="W205" s="37">
        <v>0</v>
      </c>
      <c r="X205" s="32">
        <v>47.559555555555562</v>
      </c>
      <c r="Y205" s="32">
        <v>0</v>
      </c>
      <c r="Z205" s="37">
        <v>0</v>
      </c>
      <c r="AA205" s="32">
        <v>20.981999999999996</v>
      </c>
      <c r="AB205" s="32">
        <v>0</v>
      </c>
      <c r="AC205" s="37">
        <v>0</v>
      </c>
      <c r="AD205" s="32">
        <v>112.93188888888893</v>
      </c>
      <c r="AE205" s="32">
        <v>0</v>
      </c>
      <c r="AF205" s="37">
        <v>0</v>
      </c>
      <c r="AG205" s="32">
        <v>31.407999999999983</v>
      </c>
      <c r="AH205" s="32">
        <v>0</v>
      </c>
      <c r="AI205" s="37">
        <v>0</v>
      </c>
      <c r="AJ205" s="32">
        <v>0</v>
      </c>
      <c r="AK205" s="32">
        <v>0</v>
      </c>
      <c r="AL205" s="37" t="s">
        <v>741</v>
      </c>
      <c r="AM205" t="s">
        <v>122</v>
      </c>
      <c r="AN205" s="34">
        <v>6</v>
      </c>
      <c r="AX205"/>
      <c r="AY205"/>
    </row>
    <row r="206" spans="1:51" x14ac:dyDescent="0.25">
      <c r="A206" t="s">
        <v>607</v>
      </c>
      <c r="B206" t="s">
        <v>344</v>
      </c>
      <c r="C206" t="s">
        <v>508</v>
      </c>
      <c r="D206" t="s">
        <v>602</v>
      </c>
      <c r="E206" s="32">
        <v>63.388888888888886</v>
      </c>
      <c r="F206" s="32">
        <v>265.08333333333331</v>
      </c>
      <c r="G206" s="32">
        <v>0</v>
      </c>
      <c r="H206" s="37">
        <v>0</v>
      </c>
      <c r="I206" s="32">
        <v>248.92800000000003</v>
      </c>
      <c r="J206" s="32">
        <v>0</v>
      </c>
      <c r="K206" s="37">
        <v>0</v>
      </c>
      <c r="L206" s="32">
        <v>20.794333333333334</v>
      </c>
      <c r="M206" s="32">
        <v>0</v>
      </c>
      <c r="N206" s="37">
        <v>0</v>
      </c>
      <c r="O206" s="32">
        <v>6.6334444444444447</v>
      </c>
      <c r="P206" s="32">
        <v>0</v>
      </c>
      <c r="Q206" s="37">
        <v>0</v>
      </c>
      <c r="R206" s="32">
        <v>8.3803333333333327</v>
      </c>
      <c r="S206" s="32">
        <v>0</v>
      </c>
      <c r="T206" s="37">
        <v>0</v>
      </c>
      <c r="U206" s="32">
        <v>5.7805555555555559</v>
      </c>
      <c r="V206" s="32">
        <v>0</v>
      </c>
      <c r="W206" s="37">
        <v>0</v>
      </c>
      <c r="X206" s="32">
        <v>52.867888888888892</v>
      </c>
      <c r="Y206" s="32">
        <v>0</v>
      </c>
      <c r="Z206" s="37">
        <v>0</v>
      </c>
      <c r="AA206" s="32">
        <v>1.9944444444444445</v>
      </c>
      <c r="AB206" s="32">
        <v>0</v>
      </c>
      <c r="AC206" s="37">
        <v>0</v>
      </c>
      <c r="AD206" s="32">
        <v>180.63222222222223</v>
      </c>
      <c r="AE206" s="32">
        <v>0</v>
      </c>
      <c r="AF206" s="37">
        <v>0</v>
      </c>
      <c r="AG206" s="32">
        <v>8.7944444444444443</v>
      </c>
      <c r="AH206" s="32">
        <v>0</v>
      </c>
      <c r="AI206" s="37">
        <v>0</v>
      </c>
      <c r="AJ206" s="32">
        <v>0</v>
      </c>
      <c r="AK206" s="32">
        <v>0</v>
      </c>
      <c r="AL206" s="37" t="s">
        <v>741</v>
      </c>
      <c r="AM206" t="s">
        <v>136</v>
      </c>
      <c r="AN206" s="34">
        <v>6</v>
      </c>
      <c r="AX206"/>
      <c r="AY206"/>
    </row>
    <row r="207" spans="1:51" x14ac:dyDescent="0.25">
      <c r="A207" t="s">
        <v>607</v>
      </c>
      <c r="B207" t="s">
        <v>339</v>
      </c>
      <c r="C207" t="s">
        <v>505</v>
      </c>
      <c r="D207" t="s">
        <v>573</v>
      </c>
      <c r="E207" s="32">
        <v>54.244444444444447</v>
      </c>
      <c r="F207" s="32">
        <v>183.6466666666667</v>
      </c>
      <c r="G207" s="32">
        <v>0</v>
      </c>
      <c r="H207" s="37">
        <v>0</v>
      </c>
      <c r="I207" s="32">
        <v>160.8197777777778</v>
      </c>
      <c r="J207" s="32">
        <v>0</v>
      </c>
      <c r="K207" s="37">
        <v>0</v>
      </c>
      <c r="L207" s="32">
        <v>14.552777777777779</v>
      </c>
      <c r="M207" s="32">
        <v>0</v>
      </c>
      <c r="N207" s="37">
        <v>0</v>
      </c>
      <c r="O207" s="32">
        <v>4.6831111111111117</v>
      </c>
      <c r="P207" s="32">
        <v>0</v>
      </c>
      <c r="Q207" s="37">
        <v>0</v>
      </c>
      <c r="R207" s="32">
        <v>6.491888888888889</v>
      </c>
      <c r="S207" s="32">
        <v>0</v>
      </c>
      <c r="T207" s="37">
        <v>0</v>
      </c>
      <c r="U207" s="32">
        <v>3.3777777777777778</v>
      </c>
      <c r="V207" s="32">
        <v>0</v>
      </c>
      <c r="W207" s="37">
        <v>0</v>
      </c>
      <c r="X207" s="32">
        <v>41.949777777777783</v>
      </c>
      <c r="Y207" s="32">
        <v>0</v>
      </c>
      <c r="Z207" s="37">
        <v>0</v>
      </c>
      <c r="AA207" s="32">
        <v>12.957222222222221</v>
      </c>
      <c r="AB207" s="32">
        <v>0</v>
      </c>
      <c r="AC207" s="37">
        <v>0</v>
      </c>
      <c r="AD207" s="32">
        <v>106.80400000000003</v>
      </c>
      <c r="AE207" s="32">
        <v>0</v>
      </c>
      <c r="AF207" s="37">
        <v>0</v>
      </c>
      <c r="AG207" s="32">
        <v>7.3828888888888908</v>
      </c>
      <c r="AH207" s="32">
        <v>0</v>
      </c>
      <c r="AI207" s="37">
        <v>0</v>
      </c>
      <c r="AJ207" s="32">
        <v>0</v>
      </c>
      <c r="AK207" s="32">
        <v>0</v>
      </c>
      <c r="AL207" s="37" t="s">
        <v>741</v>
      </c>
      <c r="AM207" t="s">
        <v>131</v>
      </c>
      <c r="AN207" s="34">
        <v>6</v>
      </c>
      <c r="AX207"/>
      <c r="AY207"/>
    </row>
    <row r="208" spans="1:51" x14ac:dyDescent="0.25">
      <c r="A208" t="s">
        <v>607</v>
      </c>
      <c r="B208" t="s">
        <v>301</v>
      </c>
      <c r="C208" t="s">
        <v>457</v>
      </c>
      <c r="D208" t="s">
        <v>574</v>
      </c>
      <c r="E208" s="32">
        <v>98.277777777777771</v>
      </c>
      <c r="F208" s="32">
        <v>402.66622222222225</v>
      </c>
      <c r="G208" s="32">
        <v>0</v>
      </c>
      <c r="H208" s="37">
        <v>0</v>
      </c>
      <c r="I208" s="32">
        <v>392.35511111111111</v>
      </c>
      <c r="J208" s="32">
        <v>0</v>
      </c>
      <c r="K208" s="37">
        <v>0</v>
      </c>
      <c r="L208" s="32">
        <v>53.549555555555564</v>
      </c>
      <c r="M208" s="32">
        <v>0</v>
      </c>
      <c r="N208" s="37">
        <v>0</v>
      </c>
      <c r="O208" s="32">
        <v>43.238444444444447</v>
      </c>
      <c r="P208" s="32">
        <v>0</v>
      </c>
      <c r="Q208" s="37">
        <v>0</v>
      </c>
      <c r="R208" s="32">
        <v>4.8888888888888893</v>
      </c>
      <c r="S208" s="32">
        <v>0</v>
      </c>
      <c r="T208" s="37">
        <v>0</v>
      </c>
      <c r="U208" s="32">
        <v>5.4222222222222225</v>
      </c>
      <c r="V208" s="32">
        <v>0</v>
      </c>
      <c r="W208" s="37">
        <v>0</v>
      </c>
      <c r="X208" s="32">
        <v>116.51944444444445</v>
      </c>
      <c r="Y208" s="32">
        <v>0</v>
      </c>
      <c r="Z208" s="37">
        <v>0</v>
      </c>
      <c r="AA208" s="32">
        <v>0</v>
      </c>
      <c r="AB208" s="32">
        <v>0</v>
      </c>
      <c r="AC208" s="37" t="s">
        <v>741</v>
      </c>
      <c r="AD208" s="32">
        <v>232.50277777777777</v>
      </c>
      <c r="AE208" s="32">
        <v>0</v>
      </c>
      <c r="AF208" s="37">
        <v>0</v>
      </c>
      <c r="AG208" s="32">
        <v>9.4444444444444442E-2</v>
      </c>
      <c r="AH208" s="32">
        <v>0</v>
      </c>
      <c r="AI208" s="37">
        <v>0</v>
      </c>
      <c r="AJ208" s="32">
        <v>0</v>
      </c>
      <c r="AK208" s="32">
        <v>0</v>
      </c>
      <c r="AL208" s="37" t="s">
        <v>741</v>
      </c>
      <c r="AM208" t="s">
        <v>93</v>
      </c>
      <c r="AN208" s="34">
        <v>6</v>
      </c>
      <c r="AX208"/>
      <c r="AY208"/>
    </row>
    <row r="209" spans="1:51" x14ac:dyDescent="0.25">
      <c r="A209" t="s">
        <v>607</v>
      </c>
      <c r="B209" t="s">
        <v>261</v>
      </c>
      <c r="C209" t="s">
        <v>463</v>
      </c>
      <c r="D209" t="s">
        <v>580</v>
      </c>
      <c r="E209" s="32">
        <v>74.433333333333337</v>
      </c>
      <c r="F209" s="32">
        <v>289.2045555555556</v>
      </c>
      <c r="G209" s="32">
        <v>1.1147777777777779</v>
      </c>
      <c r="H209" s="37">
        <v>3.8546342246798784E-3</v>
      </c>
      <c r="I209" s="32">
        <v>274.46022222222223</v>
      </c>
      <c r="J209" s="32">
        <v>1.1147777777777779</v>
      </c>
      <c r="K209" s="37">
        <v>4.0617098126342534E-3</v>
      </c>
      <c r="L209" s="32">
        <v>35.923666666666676</v>
      </c>
      <c r="M209" s="32">
        <v>0</v>
      </c>
      <c r="N209" s="37">
        <v>0</v>
      </c>
      <c r="O209" s="32">
        <v>30.106333333333339</v>
      </c>
      <c r="P209" s="32">
        <v>0</v>
      </c>
      <c r="Q209" s="37">
        <v>0</v>
      </c>
      <c r="R209" s="32">
        <v>3.6111111111111108E-2</v>
      </c>
      <c r="S209" s="32">
        <v>0</v>
      </c>
      <c r="T209" s="37">
        <v>0</v>
      </c>
      <c r="U209" s="32">
        <v>5.7812222222222225</v>
      </c>
      <c r="V209" s="32">
        <v>0</v>
      </c>
      <c r="W209" s="37">
        <v>0</v>
      </c>
      <c r="X209" s="32">
        <v>55.314444444444433</v>
      </c>
      <c r="Y209" s="32">
        <v>0</v>
      </c>
      <c r="Z209" s="37">
        <v>0</v>
      </c>
      <c r="AA209" s="32">
        <v>8.9269999999999996</v>
      </c>
      <c r="AB209" s="32">
        <v>0</v>
      </c>
      <c r="AC209" s="37">
        <v>0</v>
      </c>
      <c r="AD209" s="32">
        <v>189.03944444444448</v>
      </c>
      <c r="AE209" s="32">
        <v>1.1147777777777779</v>
      </c>
      <c r="AF209" s="37">
        <v>5.8970643986704704E-3</v>
      </c>
      <c r="AG209" s="32">
        <v>0</v>
      </c>
      <c r="AH209" s="32">
        <v>0</v>
      </c>
      <c r="AI209" s="37" t="s">
        <v>741</v>
      </c>
      <c r="AJ209" s="32">
        <v>0</v>
      </c>
      <c r="AK209" s="32">
        <v>0</v>
      </c>
      <c r="AL209" s="37" t="s">
        <v>741</v>
      </c>
      <c r="AM209" t="s">
        <v>53</v>
      </c>
      <c r="AN209" s="34">
        <v>6</v>
      </c>
      <c r="AX209"/>
      <c r="AY209"/>
    </row>
    <row r="210" spans="1:51" x14ac:dyDescent="0.25">
      <c r="AY210"/>
    </row>
    <row r="211" spans="1:51" x14ac:dyDescent="0.25">
      <c r="AY211"/>
    </row>
    <row r="212" spans="1:51" x14ac:dyDescent="0.25">
      <c r="AY212"/>
    </row>
    <row r="213" spans="1:51" x14ac:dyDescent="0.25">
      <c r="AY213"/>
    </row>
    <row r="214" spans="1:51" x14ac:dyDescent="0.25">
      <c r="AY214"/>
    </row>
    <row r="215" spans="1:51" x14ac:dyDescent="0.25">
      <c r="AY215"/>
    </row>
    <row r="216" spans="1:51" x14ac:dyDescent="0.25">
      <c r="AY216"/>
    </row>
    <row r="217" spans="1:51" x14ac:dyDescent="0.25">
      <c r="AY217"/>
    </row>
    <row r="218" spans="1:51" x14ac:dyDescent="0.25">
      <c r="AY218"/>
    </row>
    <row r="219" spans="1:51" x14ac:dyDescent="0.25">
      <c r="AY219"/>
    </row>
    <row r="220" spans="1:51" x14ac:dyDescent="0.25">
      <c r="AY220"/>
    </row>
    <row r="221" spans="1:51" x14ac:dyDescent="0.25">
      <c r="AY221"/>
    </row>
    <row r="222" spans="1:51" x14ac:dyDescent="0.25">
      <c r="AY222"/>
    </row>
    <row r="223" spans="1:51" x14ac:dyDescent="0.25">
      <c r="AY223"/>
    </row>
    <row r="224" spans="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55" spans="51:51" x14ac:dyDescent="0.25">
      <c r="AY255"/>
    </row>
    <row r="256" spans="51:51" x14ac:dyDescent="0.25">
      <c r="AY256"/>
    </row>
    <row r="257" spans="51:51" x14ac:dyDescent="0.25">
      <c r="AY257"/>
    </row>
    <row r="258" spans="51:51" x14ac:dyDescent="0.25">
      <c r="AY258"/>
    </row>
    <row r="259" spans="51:51" x14ac:dyDescent="0.25">
      <c r="AY259"/>
    </row>
    <row r="260" spans="51:51" x14ac:dyDescent="0.25">
      <c r="AY260"/>
    </row>
    <row r="261" spans="51:51" x14ac:dyDescent="0.25">
      <c r="AY261"/>
    </row>
    <row r="262" spans="51:51" x14ac:dyDescent="0.25">
      <c r="AY262"/>
    </row>
    <row r="263" spans="51:51" x14ac:dyDescent="0.25">
      <c r="AY263"/>
    </row>
    <row r="264" spans="51:51" x14ac:dyDescent="0.25">
      <c r="AY264"/>
    </row>
    <row r="265" spans="51:51" x14ac:dyDescent="0.25">
      <c r="AY265"/>
    </row>
    <row r="266" spans="51:51" x14ac:dyDescent="0.25">
      <c r="AY266"/>
    </row>
    <row r="267" spans="51:51" x14ac:dyDescent="0.25">
      <c r="AY267"/>
    </row>
    <row r="268" spans="51:51" x14ac:dyDescent="0.25">
      <c r="AY268"/>
    </row>
    <row r="275" spans="51:51" x14ac:dyDescent="0.25">
      <c r="AY275"/>
    </row>
  </sheetData>
  <pageMargins left="0.7" right="0.7" top="0.75" bottom="0.75" header="0.3" footer="0.3"/>
  <pageSetup orientation="portrait" horizontalDpi="1200" verticalDpi="1200" r:id="rId1"/>
  <ignoredErrors>
    <ignoredError sqref="A2:D209" calculatedColumn="1"/>
    <ignoredError sqref="AM2:AM20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209"/>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661</v>
      </c>
      <c r="B1" s="29" t="s">
        <v>728</v>
      </c>
      <c r="C1" s="29" t="s">
        <v>729</v>
      </c>
      <c r="D1" s="29" t="s">
        <v>701</v>
      </c>
      <c r="E1" s="29" t="s">
        <v>702</v>
      </c>
      <c r="F1" s="29" t="s">
        <v>778</v>
      </c>
      <c r="G1" s="29" t="s">
        <v>779</v>
      </c>
      <c r="H1" s="29" t="s">
        <v>780</v>
      </c>
      <c r="I1" s="29" t="s">
        <v>781</v>
      </c>
      <c r="J1" s="29" t="s">
        <v>782</v>
      </c>
      <c r="K1" s="29" t="s">
        <v>783</v>
      </c>
      <c r="L1" s="29" t="s">
        <v>784</v>
      </c>
      <c r="M1" s="29" t="s">
        <v>785</v>
      </c>
      <c r="N1" s="29" t="s">
        <v>786</v>
      </c>
      <c r="O1" s="29" t="s">
        <v>787</v>
      </c>
      <c r="P1" s="29" t="s">
        <v>788</v>
      </c>
      <c r="Q1" s="29" t="s">
        <v>789</v>
      </c>
      <c r="R1" s="29" t="s">
        <v>790</v>
      </c>
      <c r="S1" s="29" t="s">
        <v>791</v>
      </c>
      <c r="T1" s="29" t="s">
        <v>792</v>
      </c>
      <c r="U1" s="29" t="s">
        <v>793</v>
      </c>
      <c r="V1" s="29" t="s">
        <v>794</v>
      </c>
      <c r="W1" s="29" t="s">
        <v>795</v>
      </c>
      <c r="X1" s="29" t="s">
        <v>796</v>
      </c>
      <c r="Y1" s="29" t="s">
        <v>797</v>
      </c>
      <c r="Z1" s="29" t="s">
        <v>798</v>
      </c>
      <c r="AA1" s="29" t="s">
        <v>799</v>
      </c>
      <c r="AB1" s="29" t="s">
        <v>800</v>
      </c>
      <c r="AC1" s="29" t="s">
        <v>801</v>
      </c>
      <c r="AD1" s="29" t="s">
        <v>802</v>
      </c>
      <c r="AE1" s="29" t="s">
        <v>803</v>
      </c>
      <c r="AF1" s="29" t="s">
        <v>804</v>
      </c>
      <c r="AG1" s="29" t="s">
        <v>805</v>
      </c>
      <c r="AH1" s="29" t="s">
        <v>727</v>
      </c>
      <c r="AI1" s="31" t="s">
        <v>655</v>
      </c>
    </row>
    <row r="2" spans="1:35" x14ac:dyDescent="0.25">
      <c r="A2" t="s">
        <v>607</v>
      </c>
      <c r="B2" t="s">
        <v>359</v>
      </c>
      <c r="C2" t="s">
        <v>454</v>
      </c>
      <c r="D2" t="s">
        <v>571</v>
      </c>
      <c r="E2" s="33">
        <v>58.12222222222222</v>
      </c>
      <c r="F2" s="33">
        <v>5.6888888888888891</v>
      </c>
      <c r="G2" s="33">
        <v>3.3333333333333333E-2</v>
      </c>
      <c r="H2" s="33">
        <v>0</v>
      </c>
      <c r="I2" s="33">
        <v>0.1</v>
      </c>
      <c r="J2" s="33">
        <v>0</v>
      </c>
      <c r="K2" s="33">
        <v>0</v>
      </c>
      <c r="L2" s="33">
        <v>1.1474444444444447</v>
      </c>
      <c r="M2" s="33">
        <v>0</v>
      </c>
      <c r="N2" s="33">
        <v>4.7048888888888918</v>
      </c>
      <c r="O2" s="33">
        <v>8.0948193462053203E-2</v>
      </c>
      <c r="P2" s="33">
        <v>0</v>
      </c>
      <c r="Q2" s="33">
        <v>4.7949999999999999</v>
      </c>
      <c r="R2" s="33">
        <v>8.2498566239724722E-2</v>
      </c>
      <c r="S2" s="33">
        <v>1.1107777777777779</v>
      </c>
      <c r="T2" s="33">
        <v>3.2792222222222236</v>
      </c>
      <c r="U2" s="33">
        <v>0</v>
      </c>
      <c r="V2" s="33">
        <v>7.5530491301854352E-2</v>
      </c>
      <c r="W2" s="33">
        <v>2.952222222222221</v>
      </c>
      <c r="X2" s="33">
        <v>1.4232222222222222</v>
      </c>
      <c r="Y2" s="33">
        <v>0</v>
      </c>
      <c r="Z2" s="33">
        <v>7.5280061173771728E-2</v>
      </c>
      <c r="AA2" s="33">
        <v>0</v>
      </c>
      <c r="AB2" s="33">
        <v>0</v>
      </c>
      <c r="AC2" s="33">
        <v>0</v>
      </c>
      <c r="AD2" s="33">
        <v>0</v>
      </c>
      <c r="AE2" s="33">
        <v>0</v>
      </c>
      <c r="AF2" s="33">
        <v>0</v>
      </c>
      <c r="AG2" s="33">
        <v>0</v>
      </c>
      <c r="AH2" t="s">
        <v>151</v>
      </c>
      <c r="AI2" s="34">
        <v>6</v>
      </c>
    </row>
    <row r="3" spans="1:35" x14ac:dyDescent="0.25">
      <c r="A3" t="s">
        <v>607</v>
      </c>
      <c r="B3" t="s">
        <v>332</v>
      </c>
      <c r="C3" t="s">
        <v>500</v>
      </c>
      <c r="D3" t="s">
        <v>551</v>
      </c>
      <c r="E3" s="33">
        <v>65.555555555555557</v>
      </c>
      <c r="F3" s="33">
        <v>9.6222222222222218</v>
      </c>
      <c r="G3" s="33">
        <v>0.14444444444444443</v>
      </c>
      <c r="H3" s="33">
        <v>0.26666666666666666</v>
      </c>
      <c r="I3" s="33">
        <v>8.9666666666666668</v>
      </c>
      <c r="J3" s="33">
        <v>0</v>
      </c>
      <c r="K3" s="33">
        <v>0</v>
      </c>
      <c r="L3" s="33">
        <v>2.3770000000000016</v>
      </c>
      <c r="M3" s="33">
        <v>5.291666666666667</v>
      </c>
      <c r="N3" s="33">
        <v>10.380555555555556</v>
      </c>
      <c r="O3" s="33">
        <v>0.23906779661016953</v>
      </c>
      <c r="P3" s="33">
        <v>7.9944444444444445</v>
      </c>
      <c r="Q3" s="33">
        <v>0</v>
      </c>
      <c r="R3" s="33">
        <v>0.12194915254237287</v>
      </c>
      <c r="S3" s="33">
        <v>0.76166666666666683</v>
      </c>
      <c r="T3" s="33">
        <v>3.2009999999999996</v>
      </c>
      <c r="U3" s="33">
        <v>0</v>
      </c>
      <c r="V3" s="33">
        <v>6.0447457627118638E-2</v>
      </c>
      <c r="W3" s="33">
        <v>0.63155555555555565</v>
      </c>
      <c r="X3" s="33">
        <v>3.468444444444446</v>
      </c>
      <c r="Y3" s="33">
        <v>0</v>
      </c>
      <c r="Z3" s="33">
        <v>6.2542372881355959E-2</v>
      </c>
      <c r="AA3" s="33">
        <v>0</v>
      </c>
      <c r="AB3" s="33">
        <v>0</v>
      </c>
      <c r="AC3" s="33">
        <v>0</v>
      </c>
      <c r="AD3" s="33">
        <v>0</v>
      </c>
      <c r="AE3" s="33">
        <v>0</v>
      </c>
      <c r="AF3" s="33">
        <v>0</v>
      </c>
      <c r="AG3" s="33">
        <v>0</v>
      </c>
      <c r="AH3" t="s">
        <v>124</v>
      </c>
      <c r="AI3" s="34">
        <v>6</v>
      </c>
    </row>
    <row r="4" spans="1:35" x14ac:dyDescent="0.25">
      <c r="A4" t="s">
        <v>607</v>
      </c>
      <c r="B4" t="s">
        <v>406</v>
      </c>
      <c r="C4" t="s">
        <v>454</v>
      </c>
      <c r="D4" t="s">
        <v>571</v>
      </c>
      <c r="E4" s="33">
        <v>92.855555555555554</v>
      </c>
      <c r="F4" s="33">
        <v>9.155555555555555</v>
      </c>
      <c r="G4" s="33">
        <v>0.35555555555555557</v>
      </c>
      <c r="H4" s="33">
        <v>0.34444444444444444</v>
      </c>
      <c r="I4" s="33">
        <v>0.4777777777777778</v>
      </c>
      <c r="J4" s="33">
        <v>0</v>
      </c>
      <c r="K4" s="33">
        <v>0</v>
      </c>
      <c r="L4" s="33">
        <v>2.1032222222222225</v>
      </c>
      <c r="M4" s="33">
        <v>0</v>
      </c>
      <c r="N4" s="33">
        <v>4.7807777777777787</v>
      </c>
      <c r="O4" s="33">
        <v>5.1486179250927376E-2</v>
      </c>
      <c r="P4" s="33">
        <v>0</v>
      </c>
      <c r="Q4" s="33">
        <v>5.205333333333332</v>
      </c>
      <c r="R4" s="33">
        <v>5.6058394160583926E-2</v>
      </c>
      <c r="S4" s="33">
        <v>4.3783333333333347</v>
      </c>
      <c r="T4" s="33">
        <v>4.232666666666665</v>
      </c>
      <c r="U4" s="33">
        <v>0</v>
      </c>
      <c r="V4" s="33">
        <v>9.2735431374895302E-2</v>
      </c>
      <c r="W4" s="33">
        <v>4.9181111111111129</v>
      </c>
      <c r="X4" s="33">
        <v>4.3563333333333327</v>
      </c>
      <c r="Y4" s="33">
        <v>0</v>
      </c>
      <c r="Z4" s="33">
        <v>9.9880339834868978E-2</v>
      </c>
      <c r="AA4" s="33">
        <v>0</v>
      </c>
      <c r="AB4" s="33">
        <v>0</v>
      </c>
      <c r="AC4" s="33">
        <v>0</v>
      </c>
      <c r="AD4" s="33">
        <v>0</v>
      </c>
      <c r="AE4" s="33">
        <v>0</v>
      </c>
      <c r="AF4" s="33">
        <v>0</v>
      </c>
      <c r="AG4" s="33">
        <v>0</v>
      </c>
      <c r="AH4" t="s">
        <v>198</v>
      </c>
      <c r="AI4" s="34">
        <v>6</v>
      </c>
    </row>
    <row r="5" spans="1:35" x14ac:dyDescent="0.25">
      <c r="A5" t="s">
        <v>607</v>
      </c>
      <c r="B5" t="s">
        <v>407</v>
      </c>
      <c r="C5" t="s">
        <v>530</v>
      </c>
      <c r="D5" t="s">
        <v>547</v>
      </c>
      <c r="E5" s="33">
        <v>76.2</v>
      </c>
      <c r="F5" s="33">
        <v>6.3777777777777782</v>
      </c>
      <c r="G5" s="33">
        <v>0.14444444444444443</v>
      </c>
      <c r="H5" s="33">
        <v>0.26666666666666666</v>
      </c>
      <c r="I5" s="33">
        <v>7.8555555555555552</v>
      </c>
      <c r="J5" s="33">
        <v>0</v>
      </c>
      <c r="K5" s="33">
        <v>0</v>
      </c>
      <c r="L5" s="33">
        <v>0.42688888888888893</v>
      </c>
      <c r="M5" s="33">
        <v>0</v>
      </c>
      <c r="N5" s="33">
        <v>1.9277777777777778</v>
      </c>
      <c r="O5" s="33">
        <v>2.5298920968212308E-2</v>
      </c>
      <c r="P5" s="33">
        <v>2.9722222222222223</v>
      </c>
      <c r="Q5" s="33">
        <v>0.76111111111111107</v>
      </c>
      <c r="R5" s="33">
        <v>4.8993875765529306E-2</v>
      </c>
      <c r="S5" s="33">
        <v>0.60155555555555562</v>
      </c>
      <c r="T5" s="33">
        <v>0.61366666666666658</v>
      </c>
      <c r="U5" s="33">
        <v>0</v>
      </c>
      <c r="V5" s="33">
        <v>1.5947798191892678E-2</v>
      </c>
      <c r="W5" s="33">
        <v>0.59444444444444444</v>
      </c>
      <c r="X5" s="33">
        <v>1.8872222222222221</v>
      </c>
      <c r="Y5" s="33">
        <v>0</v>
      </c>
      <c r="Z5" s="33">
        <v>3.2567804024496931E-2</v>
      </c>
      <c r="AA5" s="33">
        <v>0</v>
      </c>
      <c r="AB5" s="33">
        <v>0</v>
      </c>
      <c r="AC5" s="33">
        <v>0</v>
      </c>
      <c r="AD5" s="33">
        <v>0</v>
      </c>
      <c r="AE5" s="33">
        <v>0</v>
      </c>
      <c r="AF5" s="33">
        <v>0</v>
      </c>
      <c r="AG5" s="33">
        <v>0</v>
      </c>
      <c r="AH5" t="s">
        <v>199</v>
      </c>
      <c r="AI5" s="34">
        <v>6</v>
      </c>
    </row>
    <row r="6" spans="1:35" x14ac:dyDescent="0.25">
      <c r="A6" t="s">
        <v>607</v>
      </c>
      <c r="B6" t="s">
        <v>281</v>
      </c>
      <c r="C6" t="s">
        <v>475</v>
      </c>
      <c r="D6" t="s">
        <v>589</v>
      </c>
      <c r="E6" s="33">
        <v>62.266666666666666</v>
      </c>
      <c r="F6" s="33">
        <v>4.9777777777777779</v>
      </c>
      <c r="G6" s="33">
        <v>0.3888888888888889</v>
      </c>
      <c r="H6" s="33">
        <v>0.24255555555555552</v>
      </c>
      <c r="I6" s="33">
        <v>0.14444444444444443</v>
      </c>
      <c r="J6" s="33">
        <v>0</v>
      </c>
      <c r="K6" s="33">
        <v>0</v>
      </c>
      <c r="L6" s="33">
        <v>2.9414444444444454</v>
      </c>
      <c r="M6" s="33">
        <v>4.6448888888888895</v>
      </c>
      <c r="N6" s="33">
        <v>0</v>
      </c>
      <c r="O6" s="33">
        <v>7.4596716630977888E-2</v>
      </c>
      <c r="P6" s="33">
        <v>0</v>
      </c>
      <c r="Q6" s="33">
        <v>4.708333333333333</v>
      </c>
      <c r="R6" s="33">
        <v>7.5615631691648824E-2</v>
      </c>
      <c r="S6" s="33">
        <v>0.31699999999999995</v>
      </c>
      <c r="T6" s="33">
        <v>4.0283333333333333</v>
      </c>
      <c r="U6" s="33">
        <v>0</v>
      </c>
      <c r="V6" s="33">
        <v>6.9785867237687371E-2</v>
      </c>
      <c r="W6" s="33">
        <v>0.92377777777777759</v>
      </c>
      <c r="X6" s="33">
        <v>3.9298888888888897</v>
      </c>
      <c r="Y6" s="33">
        <v>0</v>
      </c>
      <c r="Z6" s="33">
        <v>7.7949678800856542E-2</v>
      </c>
      <c r="AA6" s="33">
        <v>0</v>
      </c>
      <c r="AB6" s="33">
        <v>0</v>
      </c>
      <c r="AC6" s="33">
        <v>0</v>
      </c>
      <c r="AD6" s="33">
        <v>0</v>
      </c>
      <c r="AE6" s="33">
        <v>0</v>
      </c>
      <c r="AF6" s="33">
        <v>0</v>
      </c>
      <c r="AG6" s="33">
        <v>0</v>
      </c>
      <c r="AH6" t="s">
        <v>73</v>
      </c>
      <c r="AI6" s="34">
        <v>6</v>
      </c>
    </row>
    <row r="7" spans="1:35" x14ac:dyDescent="0.25">
      <c r="A7" t="s">
        <v>607</v>
      </c>
      <c r="B7" t="s">
        <v>284</v>
      </c>
      <c r="C7" t="s">
        <v>476</v>
      </c>
      <c r="D7" t="s">
        <v>533</v>
      </c>
      <c r="E7" s="33">
        <v>59.666666666666664</v>
      </c>
      <c r="F7" s="33">
        <v>5.6888888888888891</v>
      </c>
      <c r="G7" s="33">
        <v>1.1111111111111112</v>
      </c>
      <c r="H7" s="33">
        <v>0.26666666666666666</v>
      </c>
      <c r="I7" s="33">
        <v>0.26666666666666666</v>
      </c>
      <c r="J7" s="33">
        <v>0</v>
      </c>
      <c r="K7" s="33">
        <v>0</v>
      </c>
      <c r="L7" s="33">
        <v>0.54911111111111111</v>
      </c>
      <c r="M7" s="33">
        <v>0</v>
      </c>
      <c r="N7" s="33">
        <v>0</v>
      </c>
      <c r="O7" s="33">
        <v>0</v>
      </c>
      <c r="P7" s="33">
        <v>0</v>
      </c>
      <c r="Q7" s="33">
        <v>0</v>
      </c>
      <c r="R7" s="33">
        <v>0</v>
      </c>
      <c r="S7" s="33">
        <v>0.39666666666666661</v>
      </c>
      <c r="T7" s="33">
        <v>3.2214444444444439</v>
      </c>
      <c r="U7" s="33">
        <v>0</v>
      </c>
      <c r="V7" s="33">
        <v>6.0638733705772802E-2</v>
      </c>
      <c r="W7" s="33">
        <v>2.9052222222222226</v>
      </c>
      <c r="X7" s="33">
        <v>2.1374444444444447</v>
      </c>
      <c r="Y7" s="33">
        <v>0.31111111111111112</v>
      </c>
      <c r="Z7" s="33">
        <v>8.9728119180633156E-2</v>
      </c>
      <c r="AA7" s="33">
        <v>0</v>
      </c>
      <c r="AB7" s="33">
        <v>0</v>
      </c>
      <c r="AC7" s="33">
        <v>0</v>
      </c>
      <c r="AD7" s="33">
        <v>0</v>
      </c>
      <c r="AE7" s="33">
        <v>0</v>
      </c>
      <c r="AF7" s="33">
        <v>0</v>
      </c>
      <c r="AG7" s="33">
        <v>0</v>
      </c>
      <c r="AH7" t="s">
        <v>76</v>
      </c>
      <c r="AI7" s="34">
        <v>6</v>
      </c>
    </row>
    <row r="8" spans="1:35" x14ac:dyDescent="0.25">
      <c r="A8" t="s">
        <v>607</v>
      </c>
      <c r="B8" t="s">
        <v>414</v>
      </c>
      <c r="C8" t="s">
        <v>454</v>
      </c>
      <c r="D8" t="s">
        <v>571</v>
      </c>
      <c r="E8" s="33">
        <v>186.66666666666666</v>
      </c>
      <c r="F8" s="33">
        <v>0</v>
      </c>
      <c r="G8" s="33">
        <v>3.5555555555555554</v>
      </c>
      <c r="H8" s="33">
        <v>0</v>
      </c>
      <c r="I8" s="33">
        <v>13.011111111111111</v>
      </c>
      <c r="J8" s="33">
        <v>0</v>
      </c>
      <c r="K8" s="33">
        <v>0</v>
      </c>
      <c r="L8" s="33">
        <v>6.9388888888888891</v>
      </c>
      <c r="M8" s="33">
        <v>22.005555555555556</v>
      </c>
      <c r="N8" s="33">
        <v>7.5916666666666668</v>
      </c>
      <c r="O8" s="33">
        <v>0.15855654761904761</v>
      </c>
      <c r="P8" s="33">
        <v>20.047222222222221</v>
      </c>
      <c r="Q8" s="33">
        <v>7.5888888888888886</v>
      </c>
      <c r="R8" s="33">
        <v>0.14805059523809525</v>
      </c>
      <c r="S8" s="33">
        <v>7.166555555555556</v>
      </c>
      <c r="T8" s="33">
        <v>3.1111111111111112</v>
      </c>
      <c r="U8" s="33">
        <v>0</v>
      </c>
      <c r="V8" s="33">
        <v>5.5058928571428571E-2</v>
      </c>
      <c r="W8" s="33">
        <v>4.9388888888888891</v>
      </c>
      <c r="X8" s="33">
        <v>4.7305555555555552</v>
      </c>
      <c r="Y8" s="33">
        <v>8.8333333333333339</v>
      </c>
      <c r="Z8" s="33">
        <v>9.9122023809523827E-2</v>
      </c>
      <c r="AA8" s="33">
        <v>4.4444444444444446</v>
      </c>
      <c r="AB8" s="33">
        <v>0</v>
      </c>
      <c r="AC8" s="33">
        <v>0</v>
      </c>
      <c r="AD8" s="33">
        <v>0</v>
      </c>
      <c r="AE8" s="33">
        <v>18.988888888888887</v>
      </c>
      <c r="AF8" s="33">
        <v>0</v>
      </c>
      <c r="AG8" s="33">
        <v>8.7111111111111104</v>
      </c>
      <c r="AH8" t="s">
        <v>206</v>
      </c>
      <c r="AI8" s="34">
        <v>6</v>
      </c>
    </row>
    <row r="9" spans="1:35" x14ac:dyDescent="0.25">
      <c r="A9" t="s">
        <v>607</v>
      </c>
      <c r="B9" t="s">
        <v>253</v>
      </c>
      <c r="C9" t="s">
        <v>452</v>
      </c>
      <c r="D9" t="s">
        <v>569</v>
      </c>
      <c r="E9" s="33">
        <v>87.288888888888891</v>
      </c>
      <c r="F9" s="33">
        <v>4.8</v>
      </c>
      <c r="G9" s="33">
        <v>0.57777777777777772</v>
      </c>
      <c r="H9" s="33">
        <v>0.26666666666666666</v>
      </c>
      <c r="I9" s="33">
        <v>0.26666666666666666</v>
      </c>
      <c r="J9" s="33">
        <v>0</v>
      </c>
      <c r="K9" s="33">
        <v>0</v>
      </c>
      <c r="L9" s="33">
        <v>4.2813333333333343</v>
      </c>
      <c r="M9" s="33">
        <v>5.7777777777777777</v>
      </c>
      <c r="N9" s="33">
        <v>0</v>
      </c>
      <c r="O9" s="33">
        <v>6.6191446028513234E-2</v>
      </c>
      <c r="P9" s="33">
        <v>10.472222222222221</v>
      </c>
      <c r="Q9" s="33">
        <v>0</v>
      </c>
      <c r="R9" s="33">
        <v>0.11997199592668023</v>
      </c>
      <c r="S9" s="33">
        <v>0.95199999999999996</v>
      </c>
      <c r="T9" s="33">
        <v>7.1360000000000001</v>
      </c>
      <c r="U9" s="33">
        <v>0</v>
      </c>
      <c r="V9" s="33">
        <v>9.2657841140529537E-2</v>
      </c>
      <c r="W9" s="33">
        <v>0.70133333333333336</v>
      </c>
      <c r="X9" s="33">
        <v>3.723777777777777</v>
      </c>
      <c r="Y9" s="33">
        <v>0</v>
      </c>
      <c r="Z9" s="33">
        <v>5.0695010183299381E-2</v>
      </c>
      <c r="AA9" s="33">
        <v>0</v>
      </c>
      <c r="AB9" s="33">
        <v>0</v>
      </c>
      <c r="AC9" s="33">
        <v>0</v>
      </c>
      <c r="AD9" s="33">
        <v>0</v>
      </c>
      <c r="AE9" s="33">
        <v>0</v>
      </c>
      <c r="AF9" s="33">
        <v>0</v>
      </c>
      <c r="AG9" s="33">
        <v>0</v>
      </c>
      <c r="AH9" t="s">
        <v>45</v>
      </c>
      <c r="AI9" s="34">
        <v>6</v>
      </c>
    </row>
    <row r="10" spans="1:35" x14ac:dyDescent="0.25">
      <c r="A10" t="s">
        <v>607</v>
      </c>
      <c r="B10" t="s">
        <v>404</v>
      </c>
      <c r="C10" t="s">
        <v>456</v>
      </c>
      <c r="D10" t="s">
        <v>573</v>
      </c>
      <c r="E10" s="33">
        <v>89.677777777777777</v>
      </c>
      <c r="F10" s="33">
        <v>5.6444444444444448</v>
      </c>
      <c r="G10" s="33">
        <v>0.97777777777777775</v>
      </c>
      <c r="H10" s="33">
        <v>0.35555555555555557</v>
      </c>
      <c r="I10" s="33">
        <v>4.9555555555555557</v>
      </c>
      <c r="J10" s="33">
        <v>0</v>
      </c>
      <c r="K10" s="33">
        <v>2.0444444444444443</v>
      </c>
      <c r="L10" s="33">
        <v>0.25111111111111112</v>
      </c>
      <c r="M10" s="33">
        <v>5.3724444444444446</v>
      </c>
      <c r="N10" s="33">
        <v>0</v>
      </c>
      <c r="O10" s="33">
        <v>5.9908313715772522E-2</v>
      </c>
      <c r="P10" s="33">
        <v>3.0055555555555555</v>
      </c>
      <c r="Q10" s="33">
        <v>0</v>
      </c>
      <c r="R10" s="33">
        <v>3.3515053896667077E-2</v>
      </c>
      <c r="S10" s="33">
        <v>0.40011111111111108</v>
      </c>
      <c r="T10" s="33">
        <v>1.1316666666666666</v>
      </c>
      <c r="U10" s="33">
        <v>0</v>
      </c>
      <c r="V10" s="33">
        <v>1.7080906950811547E-2</v>
      </c>
      <c r="W10" s="33">
        <v>0.6711111111111111</v>
      </c>
      <c r="X10" s="33">
        <v>4.6944444444444446</v>
      </c>
      <c r="Y10" s="33">
        <v>0</v>
      </c>
      <c r="Z10" s="33">
        <v>5.9831495477635985E-2</v>
      </c>
      <c r="AA10" s="33">
        <v>0</v>
      </c>
      <c r="AB10" s="33">
        <v>0</v>
      </c>
      <c r="AC10" s="33">
        <v>0</v>
      </c>
      <c r="AD10" s="33">
        <v>0</v>
      </c>
      <c r="AE10" s="33">
        <v>0</v>
      </c>
      <c r="AF10" s="33">
        <v>0</v>
      </c>
      <c r="AG10" s="33">
        <v>0</v>
      </c>
      <c r="AH10" t="s">
        <v>196</v>
      </c>
      <c r="AI10" s="34">
        <v>6</v>
      </c>
    </row>
    <row r="11" spans="1:35" x14ac:dyDescent="0.25">
      <c r="A11" t="s">
        <v>607</v>
      </c>
      <c r="B11" t="s">
        <v>368</v>
      </c>
      <c r="C11" t="s">
        <v>425</v>
      </c>
      <c r="D11" t="s">
        <v>539</v>
      </c>
      <c r="E11" s="33">
        <v>60.555555555555557</v>
      </c>
      <c r="F11" s="33">
        <v>0</v>
      </c>
      <c r="G11" s="33">
        <v>0.66666666666666663</v>
      </c>
      <c r="H11" s="33">
        <v>0.17777777777777778</v>
      </c>
      <c r="I11" s="33">
        <v>0.26666666666666666</v>
      </c>
      <c r="J11" s="33">
        <v>0</v>
      </c>
      <c r="K11" s="33">
        <v>0</v>
      </c>
      <c r="L11" s="33">
        <v>0.70833333333333337</v>
      </c>
      <c r="M11" s="33">
        <v>0</v>
      </c>
      <c r="N11" s="33">
        <v>0</v>
      </c>
      <c r="O11" s="33">
        <v>0</v>
      </c>
      <c r="P11" s="33">
        <v>0</v>
      </c>
      <c r="Q11" s="33">
        <v>0</v>
      </c>
      <c r="R11" s="33">
        <v>0</v>
      </c>
      <c r="S11" s="33">
        <v>3.3333333333333333E-2</v>
      </c>
      <c r="T11" s="33">
        <v>0.18888888888888888</v>
      </c>
      <c r="U11" s="33">
        <v>0</v>
      </c>
      <c r="V11" s="33">
        <v>3.6697247706422016E-3</v>
      </c>
      <c r="W11" s="33">
        <v>1.0944444444444446</v>
      </c>
      <c r="X11" s="33">
        <v>4.0111111111111111</v>
      </c>
      <c r="Y11" s="33">
        <v>0</v>
      </c>
      <c r="Z11" s="33">
        <v>8.43119266055046E-2</v>
      </c>
      <c r="AA11" s="33">
        <v>0</v>
      </c>
      <c r="AB11" s="33">
        <v>0</v>
      </c>
      <c r="AC11" s="33">
        <v>0</v>
      </c>
      <c r="AD11" s="33">
        <v>0</v>
      </c>
      <c r="AE11" s="33">
        <v>0</v>
      </c>
      <c r="AF11" s="33">
        <v>0</v>
      </c>
      <c r="AG11" s="33">
        <v>0</v>
      </c>
      <c r="AH11" t="s">
        <v>160</v>
      </c>
      <c r="AI11" s="34">
        <v>6</v>
      </c>
    </row>
    <row r="12" spans="1:35" x14ac:dyDescent="0.25">
      <c r="A12" t="s">
        <v>607</v>
      </c>
      <c r="B12" t="s">
        <v>222</v>
      </c>
      <c r="C12" t="s">
        <v>436</v>
      </c>
      <c r="D12" t="s">
        <v>555</v>
      </c>
      <c r="E12" s="33">
        <v>55.466666666666669</v>
      </c>
      <c r="F12" s="33">
        <v>5.177777777777778</v>
      </c>
      <c r="G12" s="33">
        <v>4.4444444444444446E-2</v>
      </c>
      <c r="H12" s="33">
        <v>0.25</v>
      </c>
      <c r="I12" s="33">
        <v>0.17777777777777778</v>
      </c>
      <c r="J12" s="33">
        <v>0</v>
      </c>
      <c r="K12" s="33">
        <v>0</v>
      </c>
      <c r="L12" s="33">
        <v>1.1659999999999999</v>
      </c>
      <c r="M12" s="33">
        <v>5.6581111111111113</v>
      </c>
      <c r="N12" s="33">
        <v>0</v>
      </c>
      <c r="O12" s="33">
        <v>0.10200921474358975</v>
      </c>
      <c r="P12" s="33">
        <v>5.1333333333333337</v>
      </c>
      <c r="Q12" s="33">
        <v>0</v>
      </c>
      <c r="R12" s="33">
        <v>9.2548076923076927E-2</v>
      </c>
      <c r="S12" s="33">
        <v>0.79222222222222216</v>
      </c>
      <c r="T12" s="33">
        <v>2.9027777777777777</v>
      </c>
      <c r="U12" s="33">
        <v>0</v>
      </c>
      <c r="V12" s="33">
        <v>6.6616586538461531E-2</v>
      </c>
      <c r="W12" s="33">
        <v>0.96611111111111114</v>
      </c>
      <c r="X12" s="33">
        <v>4.5660000000000016</v>
      </c>
      <c r="Y12" s="33">
        <v>0</v>
      </c>
      <c r="Z12" s="33">
        <v>9.9737580128205161E-2</v>
      </c>
      <c r="AA12" s="33">
        <v>0</v>
      </c>
      <c r="AB12" s="33">
        <v>0</v>
      </c>
      <c r="AC12" s="33">
        <v>0</v>
      </c>
      <c r="AD12" s="33">
        <v>0</v>
      </c>
      <c r="AE12" s="33">
        <v>0</v>
      </c>
      <c r="AF12" s="33">
        <v>0</v>
      </c>
      <c r="AG12" s="33">
        <v>0</v>
      </c>
      <c r="AH12" t="s">
        <v>14</v>
      </c>
      <c r="AI12" s="34">
        <v>6</v>
      </c>
    </row>
    <row r="13" spans="1:35" x14ac:dyDescent="0.25">
      <c r="A13" t="s">
        <v>607</v>
      </c>
      <c r="B13" t="s">
        <v>371</v>
      </c>
      <c r="C13" t="s">
        <v>423</v>
      </c>
      <c r="D13" t="s">
        <v>547</v>
      </c>
      <c r="E13" s="33">
        <v>58.466666666666669</v>
      </c>
      <c r="F13" s="33">
        <v>5.6888888888888891</v>
      </c>
      <c r="G13" s="33">
        <v>0.26666666666666666</v>
      </c>
      <c r="H13" s="33">
        <v>0.26666666666666666</v>
      </c>
      <c r="I13" s="33">
        <v>0.75555555555555554</v>
      </c>
      <c r="J13" s="33">
        <v>0</v>
      </c>
      <c r="K13" s="33">
        <v>1.4222222222222223</v>
      </c>
      <c r="L13" s="33">
        <v>2.7272222222222213</v>
      </c>
      <c r="M13" s="33">
        <v>5.2201111111111107</v>
      </c>
      <c r="N13" s="33">
        <v>0</v>
      </c>
      <c r="O13" s="33">
        <v>8.9283542379323441E-2</v>
      </c>
      <c r="P13" s="33">
        <v>0</v>
      </c>
      <c r="Q13" s="33">
        <v>5.4011111111111116</v>
      </c>
      <c r="R13" s="33">
        <v>9.2379323451159262E-2</v>
      </c>
      <c r="S13" s="33">
        <v>4.1626666666666674</v>
      </c>
      <c r="T13" s="33">
        <v>2.211666666666666</v>
      </c>
      <c r="U13" s="33">
        <v>0</v>
      </c>
      <c r="V13" s="33">
        <v>0.10902508551881414</v>
      </c>
      <c r="W13" s="33">
        <v>3.7751111111111109</v>
      </c>
      <c r="X13" s="33">
        <v>3.7786666666666666</v>
      </c>
      <c r="Y13" s="33">
        <v>0</v>
      </c>
      <c r="Z13" s="33">
        <v>0.12919802356518434</v>
      </c>
      <c r="AA13" s="33">
        <v>0</v>
      </c>
      <c r="AB13" s="33">
        <v>0</v>
      </c>
      <c r="AC13" s="33">
        <v>0</v>
      </c>
      <c r="AD13" s="33">
        <v>0</v>
      </c>
      <c r="AE13" s="33">
        <v>0</v>
      </c>
      <c r="AF13" s="33">
        <v>0</v>
      </c>
      <c r="AG13" s="33">
        <v>0.28888888888888886</v>
      </c>
      <c r="AH13" t="s">
        <v>163</v>
      </c>
      <c r="AI13" s="34">
        <v>6</v>
      </c>
    </row>
    <row r="14" spans="1:35" x14ac:dyDescent="0.25">
      <c r="A14" t="s">
        <v>607</v>
      </c>
      <c r="B14" t="s">
        <v>370</v>
      </c>
      <c r="C14" t="s">
        <v>518</v>
      </c>
      <c r="D14" t="s">
        <v>597</v>
      </c>
      <c r="E14" s="33">
        <v>96.87777777777778</v>
      </c>
      <c r="F14" s="33">
        <v>5.6888888888888891</v>
      </c>
      <c r="G14" s="33">
        <v>8.8888888888888892E-2</v>
      </c>
      <c r="H14" s="33">
        <v>0.26666666666666666</v>
      </c>
      <c r="I14" s="33">
        <v>12.011111111111111</v>
      </c>
      <c r="J14" s="33">
        <v>0</v>
      </c>
      <c r="K14" s="33">
        <v>0</v>
      </c>
      <c r="L14" s="33">
        <v>1.6582222222222216</v>
      </c>
      <c r="M14" s="33">
        <v>0</v>
      </c>
      <c r="N14" s="33">
        <v>9.0166666666666675</v>
      </c>
      <c r="O14" s="33">
        <v>9.3072600068815237E-2</v>
      </c>
      <c r="P14" s="33">
        <v>0</v>
      </c>
      <c r="Q14" s="33">
        <v>10.483333333333333</v>
      </c>
      <c r="R14" s="33">
        <v>0.1082119509118018</v>
      </c>
      <c r="S14" s="33">
        <v>1.8395555555555556</v>
      </c>
      <c r="T14" s="33">
        <v>8.489333333333331</v>
      </c>
      <c r="U14" s="33">
        <v>0</v>
      </c>
      <c r="V14" s="33">
        <v>0.10661773139121457</v>
      </c>
      <c r="W14" s="33">
        <v>1.960111111111112</v>
      </c>
      <c r="X14" s="33">
        <v>10.703222222222223</v>
      </c>
      <c r="Y14" s="33">
        <v>0</v>
      </c>
      <c r="Z14" s="33">
        <v>0.13071453148296824</v>
      </c>
      <c r="AA14" s="33">
        <v>0</v>
      </c>
      <c r="AB14" s="33">
        <v>0</v>
      </c>
      <c r="AC14" s="33">
        <v>0</v>
      </c>
      <c r="AD14" s="33">
        <v>0</v>
      </c>
      <c r="AE14" s="33">
        <v>0</v>
      </c>
      <c r="AF14" s="33">
        <v>0</v>
      </c>
      <c r="AG14" s="33">
        <v>0</v>
      </c>
      <c r="AH14" t="s">
        <v>162</v>
      </c>
      <c r="AI14" s="34">
        <v>6</v>
      </c>
    </row>
    <row r="15" spans="1:35" x14ac:dyDescent="0.25">
      <c r="A15" t="s">
        <v>607</v>
      </c>
      <c r="B15" t="s">
        <v>310</v>
      </c>
      <c r="C15" t="s">
        <v>492</v>
      </c>
      <c r="D15" t="s">
        <v>585</v>
      </c>
      <c r="E15" s="33">
        <v>54.133333333333333</v>
      </c>
      <c r="F15" s="33">
        <v>5.6888888888888891</v>
      </c>
      <c r="G15" s="33">
        <v>0.13333333333333333</v>
      </c>
      <c r="H15" s="33">
        <v>0.17777777777777778</v>
      </c>
      <c r="I15" s="33">
        <v>5.2222222222222223</v>
      </c>
      <c r="J15" s="33">
        <v>0</v>
      </c>
      <c r="K15" s="33">
        <v>0</v>
      </c>
      <c r="L15" s="33">
        <v>0.45133333333333325</v>
      </c>
      <c r="M15" s="33">
        <v>0</v>
      </c>
      <c r="N15" s="33">
        <v>4.9972222222222218</v>
      </c>
      <c r="O15" s="33">
        <v>9.2313218390804586E-2</v>
      </c>
      <c r="P15" s="33">
        <v>2.8666666666666667</v>
      </c>
      <c r="Q15" s="33">
        <v>0</v>
      </c>
      <c r="R15" s="33">
        <v>5.295566502463054E-2</v>
      </c>
      <c r="S15" s="33">
        <v>0.27555555555555555</v>
      </c>
      <c r="T15" s="33">
        <v>2.1016666666666666</v>
      </c>
      <c r="U15" s="33">
        <v>0</v>
      </c>
      <c r="V15" s="33">
        <v>4.3914203612479476E-2</v>
      </c>
      <c r="W15" s="33">
        <v>0.26966666666666667</v>
      </c>
      <c r="X15" s="33">
        <v>1.689444444444445</v>
      </c>
      <c r="Y15" s="33">
        <v>0</v>
      </c>
      <c r="Z15" s="33">
        <v>3.6190476190476203E-2</v>
      </c>
      <c r="AA15" s="33">
        <v>0</v>
      </c>
      <c r="AB15" s="33">
        <v>0</v>
      </c>
      <c r="AC15" s="33">
        <v>0</v>
      </c>
      <c r="AD15" s="33">
        <v>0</v>
      </c>
      <c r="AE15" s="33">
        <v>0</v>
      </c>
      <c r="AF15" s="33">
        <v>0</v>
      </c>
      <c r="AG15" s="33">
        <v>0</v>
      </c>
      <c r="AH15" t="s">
        <v>102</v>
      </c>
      <c r="AI15" s="34">
        <v>6</v>
      </c>
    </row>
    <row r="16" spans="1:35" x14ac:dyDescent="0.25">
      <c r="A16" t="s">
        <v>607</v>
      </c>
      <c r="B16" t="s">
        <v>266</v>
      </c>
      <c r="C16" t="s">
        <v>452</v>
      </c>
      <c r="D16" t="s">
        <v>569</v>
      </c>
      <c r="E16" s="33">
        <v>65.722222222222229</v>
      </c>
      <c r="F16" s="33">
        <v>5.6888888888888891</v>
      </c>
      <c r="G16" s="33">
        <v>0</v>
      </c>
      <c r="H16" s="33">
        <v>0.13333333333333333</v>
      </c>
      <c r="I16" s="33">
        <v>0.33333333333333331</v>
      </c>
      <c r="J16" s="33">
        <v>0</v>
      </c>
      <c r="K16" s="33">
        <v>0</v>
      </c>
      <c r="L16" s="33">
        <v>0.19</v>
      </c>
      <c r="M16" s="33">
        <v>0</v>
      </c>
      <c r="N16" s="33">
        <v>5.1187777777777779</v>
      </c>
      <c r="O16" s="33">
        <v>7.7885038038884191E-2</v>
      </c>
      <c r="P16" s="33">
        <v>0</v>
      </c>
      <c r="Q16" s="33">
        <v>5.9722222222222205</v>
      </c>
      <c r="R16" s="33">
        <v>9.0870667793744683E-2</v>
      </c>
      <c r="S16" s="33">
        <v>0.35988888888888887</v>
      </c>
      <c r="T16" s="33">
        <v>2.9931111111111113</v>
      </c>
      <c r="U16" s="33">
        <v>0</v>
      </c>
      <c r="V16" s="33">
        <v>5.1017751479289941E-2</v>
      </c>
      <c r="W16" s="33">
        <v>5.0248888888888903</v>
      </c>
      <c r="X16" s="33">
        <v>0.66066666666666685</v>
      </c>
      <c r="Y16" s="33">
        <v>0</v>
      </c>
      <c r="Z16" s="33">
        <v>8.6508875739644983E-2</v>
      </c>
      <c r="AA16" s="33">
        <v>0</v>
      </c>
      <c r="AB16" s="33">
        <v>0</v>
      </c>
      <c r="AC16" s="33">
        <v>0</v>
      </c>
      <c r="AD16" s="33">
        <v>0</v>
      </c>
      <c r="AE16" s="33">
        <v>0</v>
      </c>
      <c r="AF16" s="33">
        <v>0</v>
      </c>
      <c r="AG16" s="33">
        <v>0</v>
      </c>
      <c r="AH16" t="s">
        <v>58</v>
      </c>
      <c r="AI16" s="34">
        <v>6</v>
      </c>
    </row>
    <row r="17" spans="1:35" x14ac:dyDescent="0.25">
      <c r="A17" t="s">
        <v>607</v>
      </c>
      <c r="B17" t="s">
        <v>287</v>
      </c>
      <c r="C17" t="s">
        <v>479</v>
      </c>
      <c r="D17" t="s">
        <v>590</v>
      </c>
      <c r="E17" s="33">
        <v>30.788888888888888</v>
      </c>
      <c r="F17" s="33">
        <v>5.0333333333333332</v>
      </c>
      <c r="G17" s="33">
        <v>0.4</v>
      </c>
      <c r="H17" s="33">
        <v>0.28333333333333333</v>
      </c>
      <c r="I17" s="33">
        <v>0.26666666666666666</v>
      </c>
      <c r="J17" s="33">
        <v>0</v>
      </c>
      <c r="K17" s="33">
        <v>0</v>
      </c>
      <c r="L17" s="33">
        <v>0.65555555555555556</v>
      </c>
      <c r="M17" s="33">
        <v>0</v>
      </c>
      <c r="N17" s="33">
        <v>0</v>
      </c>
      <c r="O17" s="33">
        <v>0</v>
      </c>
      <c r="P17" s="33">
        <v>3.4301111111111116</v>
      </c>
      <c r="Q17" s="33">
        <v>0</v>
      </c>
      <c r="R17" s="33">
        <v>0.1114074341392999</v>
      </c>
      <c r="S17" s="33">
        <v>0</v>
      </c>
      <c r="T17" s="33">
        <v>7.4576666666666647</v>
      </c>
      <c r="U17" s="33">
        <v>0</v>
      </c>
      <c r="V17" s="33">
        <v>0.2422194153735113</v>
      </c>
      <c r="W17" s="33">
        <v>0.43611111111111112</v>
      </c>
      <c r="X17" s="33">
        <v>5.7</v>
      </c>
      <c r="Y17" s="33">
        <v>0</v>
      </c>
      <c r="Z17" s="33">
        <v>0.19929628293035007</v>
      </c>
      <c r="AA17" s="33">
        <v>0</v>
      </c>
      <c r="AB17" s="33">
        <v>0</v>
      </c>
      <c r="AC17" s="33">
        <v>0</v>
      </c>
      <c r="AD17" s="33">
        <v>0</v>
      </c>
      <c r="AE17" s="33">
        <v>0</v>
      </c>
      <c r="AF17" s="33">
        <v>0</v>
      </c>
      <c r="AG17" s="33">
        <v>0</v>
      </c>
      <c r="AH17" t="s">
        <v>79</v>
      </c>
      <c r="AI17" s="34">
        <v>6</v>
      </c>
    </row>
    <row r="18" spans="1:35" x14ac:dyDescent="0.25">
      <c r="A18" t="s">
        <v>607</v>
      </c>
      <c r="B18" t="s">
        <v>295</v>
      </c>
      <c r="C18" t="s">
        <v>485</v>
      </c>
      <c r="D18" t="s">
        <v>552</v>
      </c>
      <c r="E18" s="33">
        <v>70.177777777777777</v>
      </c>
      <c r="F18" s="33">
        <v>5.6888888888888891</v>
      </c>
      <c r="G18" s="33">
        <v>0.4</v>
      </c>
      <c r="H18" s="33">
        <v>0.27777777777777779</v>
      </c>
      <c r="I18" s="33">
        <v>1.1111111111111112</v>
      </c>
      <c r="J18" s="33">
        <v>0</v>
      </c>
      <c r="K18" s="33">
        <v>0</v>
      </c>
      <c r="L18" s="33">
        <v>1.2531111111111113</v>
      </c>
      <c r="M18" s="33">
        <v>4.7397777777777774</v>
      </c>
      <c r="N18" s="33">
        <v>0</v>
      </c>
      <c r="O18" s="33">
        <v>6.753958201393287E-2</v>
      </c>
      <c r="P18" s="33">
        <v>0</v>
      </c>
      <c r="Q18" s="33">
        <v>5.7672222222222231</v>
      </c>
      <c r="R18" s="33">
        <v>8.218017732742243E-2</v>
      </c>
      <c r="S18" s="33">
        <v>4.5685555555555561</v>
      </c>
      <c r="T18" s="33">
        <v>2.2200000000000002</v>
      </c>
      <c r="U18" s="33">
        <v>0</v>
      </c>
      <c r="V18" s="33">
        <v>9.6733692210259667E-2</v>
      </c>
      <c r="W18" s="33">
        <v>1.9091111111111108</v>
      </c>
      <c r="X18" s="33">
        <v>6.6132222222222214</v>
      </c>
      <c r="Y18" s="33">
        <v>0</v>
      </c>
      <c r="Z18" s="33">
        <v>0.12143920202659909</v>
      </c>
      <c r="AA18" s="33">
        <v>0</v>
      </c>
      <c r="AB18" s="33">
        <v>0</v>
      </c>
      <c r="AC18" s="33">
        <v>0</v>
      </c>
      <c r="AD18" s="33">
        <v>0</v>
      </c>
      <c r="AE18" s="33">
        <v>0</v>
      </c>
      <c r="AF18" s="33">
        <v>0</v>
      </c>
      <c r="AG18" s="33">
        <v>0</v>
      </c>
      <c r="AH18" t="s">
        <v>87</v>
      </c>
      <c r="AI18" s="34">
        <v>6</v>
      </c>
    </row>
    <row r="19" spans="1:35" x14ac:dyDescent="0.25">
      <c r="A19" t="s">
        <v>607</v>
      </c>
      <c r="B19" t="s">
        <v>265</v>
      </c>
      <c r="C19" t="s">
        <v>442</v>
      </c>
      <c r="D19" t="s">
        <v>562</v>
      </c>
      <c r="E19" s="33">
        <v>63.855555555555554</v>
      </c>
      <c r="F19" s="33">
        <v>5.6888888888888891</v>
      </c>
      <c r="G19" s="33">
        <v>0.1</v>
      </c>
      <c r="H19" s="33">
        <v>0.16666666666666666</v>
      </c>
      <c r="I19" s="33">
        <v>0.25555555555555554</v>
      </c>
      <c r="J19" s="33">
        <v>0</v>
      </c>
      <c r="K19" s="33">
        <v>0</v>
      </c>
      <c r="L19" s="33">
        <v>1.2964444444444445</v>
      </c>
      <c r="M19" s="33">
        <v>1.1555555555555554</v>
      </c>
      <c r="N19" s="33">
        <v>2.3027777777777776</v>
      </c>
      <c r="O19" s="33">
        <v>5.4158691491212801E-2</v>
      </c>
      <c r="P19" s="33">
        <v>1.2277777777777779</v>
      </c>
      <c r="Q19" s="33">
        <v>5.0916666666666668</v>
      </c>
      <c r="R19" s="33">
        <v>9.8964677222898909E-2</v>
      </c>
      <c r="S19" s="33">
        <v>4.5231111111111106</v>
      </c>
      <c r="T19" s="33">
        <v>4.746555555555557</v>
      </c>
      <c r="U19" s="33">
        <v>0</v>
      </c>
      <c r="V19" s="33">
        <v>0.14516617365582044</v>
      </c>
      <c r="W19" s="33">
        <v>4.7167777777777768</v>
      </c>
      <c r="X19" s="33">
        <v>4.4435555555555561</v>
      </c>
      <c r="Y19" s="33">
        <v>0</v>
      </c>
      <c r="Z19" s="33">
        <v>0.14345397598747173</v>
      </c>
      <c r="AA19" s="33">
        <v>0</v>
      </c>
      <c r="AB19" s="33">
        <v>0</v>
      </c>
      <c r="AC19" s="33">
        <v>0</v>
      </c>
      <c r="AD19" s="33">
        <v>0</v>
      </c>
      <c r="AE19" s="33">
        <v>0</v>
      </c>
      <c r="AF19" s="33">
        <v>0</v>
      </c>
      <c r="AG19" s="33">
        <v>0</v>
      </c>
      <c r="AH19" t="s">
        <v>57</v>
      </c>
      <c r="AI19" s="34">
        <v>6</v>
      </c>
    </row>
    <row r="20" spans="1:35" x14ac:dyDescent="0.25">
      <c r="A20" t="s">
        <v>607</v>
      </c>
      <c r="B20" t="s">
        <v>405</v>
      </c>
      <c r="C20" t="s">
        <v>424</v>
      </c>
      <c r="D20" t="s">
        <v>548</v>
      </c>
      <c r="E20" s="33">
        <v>70.155555555555551</v>
      </c>
      <c r="F20" s="33">
        <v>5.6888888888888891</v>
      </c>
      <c r="G20" s="33">
        <v>0</v>
      </c>
      <c r="H20" s="33">
        <v>0.17777777777777778</v>
      </c>
      <c r="I20" s="33">
        <v>0.17777777777777778</v>
      </c>
      <c r="J20" s="33">
        <v>0</v>
      </c>
      <c r="K20" s="33">
        <v>0</v>
      </c>
      <c r="L20" s="33">
        <v>3.5701111111111117</v>
      </c>
      <c r="M20" s="33">
        <v>6.3</v>
      </c>
      <c r="N20" s="33">
        <v>0</v>
      </c>
      <c r="O20" s="33">
        <v>8.9800443458980042E-2</v>
      </c>
      <c r="P20" s="33">
        <v>0</v>
      </c>
      <c r="Q20" s="33">
        <v>0</v>
      </c>
      <c r="R20" s="33">
        <v>0</v>
      </c>
      <c r="S20" s="33">
        <v>2.2005555555555549</v>
      </c>
      <c r="T20" s="33">
        <v>5.2033333333333331</v>
      </c>
      <c r="U20" s="33">
        <v>0</v>
      </c>
      <c r="V20" s="33">
        <v>0.10553531834019639</v>
      </c>
      <c r="W20" s="33">
        <v>3.1808888888888887</v>
      </c>
      <c r="X20" s="33">
        <v>3.2722222222222217</v>
      </c>
      <c r="Y20" s="33">
        <v>0</v>
      </c>
      <c r="Z20" s="33">
        <v>9.1982895153626856E-2</v>
      </c>
      <c r="AA20" s="33">
        <v>0</v>
      </c>
      <c r="AB20" s="33">
        <v>0</v>
      </c>
      <c r="AC20" s="33">
        <v>0</v>
      </c>
      <c r="AD20" s="33">
        <v>0</v>
      </c>
      <c r="AE20" s="33">
        <v>0</v>
      </c>
      <c r="AF20" s="33">
        <v>0</v>
      </c>
      <c r="AG20" s="33">
        <v>0</v>
      </c>
      <c r="AH20" t="s">
        <v>197</v>
      </c>
      <c r="AI20" s="34">
        <v>6</v>
      </c>
    </row>
    <row r="21" spans="1:35" x14ac:dyDescent="0.25">
      <c r="A21" t="s">
        <v>607</v>
      </c>
      <c r="B21" t="s">
        <v>242</v>
      </c>
      <c r="C21" t="s">
        <v>452</v>
      </c>
      <c r="D21" t="s">
        <v>569</v>
      </c>
      <c r="E21" s="33">
        <v>44.733333333333334</v>
      </c>
      <c r="F21" s="33">
        <v>5.0666666666666664</v>
      </c>
      <c r="G21" s="33">
        <v>4.4444444444444446E-2</v>
      </c>
      <c r="H21" s="33">
        <v>0.26666666666666666</v>
      </c>
      <c r="I21" s="33">
        <v>0.25555555555555554</v>
      </c>
      <c r="J21" s="33">
        <v>0</v>
      </c>
      <c r="K21" s="33">
        <v>0</v>
      </c>
      <c r="L21" s="33">
        <v>0.14377777777777778</v>
      </c>
      <c r="M21" s="33">
        <v>1.2027777777777777</v>
      </c>
      <c r="N21" s="33">
        <v>4.0068888888888896</v>
      </c>
      <c r="O21" s="33">
        <v>0.11646050670640835</v>
      </c>
      <c r="P21" s="33">
        <v>0</v>
      </c>
      <c r="Q21" s="33">
        <v>2.3537777777777777</v>
      </c>
      <c r="R21" s="33">
        <v>5.2617983109786388E-2</v>
      </c>
      <c r="S21" s="33">
        <v>2.9506666666666668</v>
      </c>
      <c r="T21" s="33">
        <v>1.115777777777778</v>
      </c>
      <c r="U21" s="33">
        <v>0</v>
      </c>
      <c r="V21" s="33">
        <v>9.090412319920517E-2</v>
      </c>
      <c r="W21" s="33">
        <v>3.2047777777777786</v>
      </c>
      <c r="X21" s="33">
        <v>2.492</v>
      </c>
      <c r="Y21" s="33">
        <v>0</v>
      </c>
      <c r="Z21" s="33">
        <v>0.12734972677595632</v>
      </c>
      <c r="AA21" s="33">
        <v>0</v>
      </c>
      <c r="AB21" s="33">
        <v>0</v>
      </c>
      <c r="AC21" s="33">
        <v>0</v>
      </c>
      <c r="AD21" s="33">
        <v>0</v>
      </c>
      <c r="AE21" s="33">
        <v>0</v>
      </c>
      <c r="AF21" s="33">
        <v>0</v>
      </c>
      <c r="AG21" s="33">
        <v>0</v>
      </c>
      <c r="AH21" t="s">
        <v>34</v>
      </c>
      <c r="AI21" s="34">
        <v>6</v>
      </c>
    </row>
    <row r="22" spans="1:35" x14ac:dyDescent="0.25">
      <c r="A22" t="s">
        <v>607</v>
      </c>
      <c r="B22" t="s">
        <v>335</v>
      </c>
      <c r="C22" t="s">
        <v>502</v>
      </c>
      <c r="D22" t="s">
        <v>547</v>
      </c>
      <c r="E22" s="33">
        <v>74.077777777777783</v>
      </c>
      <c r="F22" s="33">
        <v>5.6888888888888891</v>
      </c>
      <c r="G22" s="33">
        <v>0.14444444444444443</v>
      </c>
      <c r="H22" s="33">
        <v>0.26666666666666666</v>
      </c>
      <c r="I22" s="33">
        <v>6.7777777777777777</v>
      </c>
      <c r="J22" s="33">
        <v>0</v>
      </c>
      <c r="K22" s="33">
        <v>0</v>
      </c>
      <c r="L22" s="33">
        <v>0.33755555555555561</v>
      </c>
      <c r="M22" s="33">
        <v>0</v>
      </c>
      <c r="N22" s="33">
        <v>5.3611111111111107</v>
      </c>
      <c r="O22" s="33">
        <v>7.2371381430928444E-2</v>
      </c>
      <c r="P22" s="33">
        <v>5.2055555555555557</v>
      </c>
      <c r="Q22" s="33">
        <v>0</v>
      </c>
      <c r="R22" s="33">
        <v>7.0271486425678709E-2</v>
      </c>
      <c r="S22" s="33">
        <v>1.0952222222222221</v>
      </c>
      <c r="T22" s="33">
        <v>0.19800000000000001</v>
      </c>
      <c r="U22" s="33">
        <v>0</v>
      </c>
      <c r="V22" s="33">
        <v>1.7457627118644063E-2</v>
      </c>
      <c r="W22" s="33">
        <v>0.62222222222222234</v>
      </c>
      <c r="X22" s="33">
        <v>1.7284444444444451</v>
      </c>
      <c r="Y22" s="33">
        <v>0</v>
      </c>
      <c r="Z22" s="33">
        <v>3.1732413379331047E-2</v>
      </c>
      <c r="AA22" s="33">
        <v>0</v>
      </c>
      <c r="AB22" s="33">
        <v>0</v>
      </c>
      <c r="AC22" s="33">
        <v>0</v>
      </c>
      <c r="AD22" s="33">
        <v>0</v>
      </c>
      <c r="AE22" s="33">
        <v>0</v>
      </c>
      <c r="AF22" s="33">
        <v>0</v>
      </c>
      <c r="AG22" s="33">
        <v>0</v>
      </c>
      <c r="AH22" t="s">
        <v>127</v>
      </c>
      <c r="AI22" s="34">
        <v>6</v>
      </c>
    </row>
    <row r="23" spans="1:35" x14ac:dyDescent="0.25">
      <c r="A23" t="s">
        <v>607</v>
      </c>
      <c r="B23" t="s">
        <v>347</v>
      </c>
      <c r="C23" t="s">
        <v>472</v>
      </c>
      <c r="D23" t="s">
        <v>573</v>
      </c>
      <c r="E23" s="33">
        <v>92.74444444444444</v>
      </c>
      <c r="F23" s="33">
        <v>11.377777777777778</v>
      </c>
      <c r="G23" s="33">
        <v>0</v>
      </c>
      <c r="H23" s="33">
        <v>0</v>
      </c>
      <c r="I23" s="33">
        <v>7.0222222222222221</v>
      </c>
      <c r="J23" s="33">
        <v>0</v>
      </c>
      <c r="K23" s="33">
        <v>0</v>
      </c>
      <c r="L23" s="33">
        <v>5.0663333333333336</v>
      </c>
      <c r="M23" s="33">
        <v>4.9749999999999996</v>
      </c>
      <c r="N23" s="33">
        <v>0</v>
      </c>
      <c r="O23" s="33">
        <v>5.3642027075596024E-2</v>
      </c>
      <c r="P23" s="33">
        <v>5.0166666666666666</v>
      </c>
      <c r="Q23" s="33">
        <v>5.7527777777777782</v>
      </c>
      <c r="R23" s="33">
        <v>0.11611956391517912</v>
      </c>
      <c r="S23" s="33">
        <v>4.3131111111111116</v>
      </c>
      <c r="T23" s="33">
        <v>8.4861111111111143</v>
      </c>
      <c r="U23" s="33">
        <v>0</v>
      </c>
      <c r="V23" s="33">
        <v>0.13800527135497789</v>
      </c>
      <c r="W23" s="33">
        <v>4.9087777777777779</v>
      </c>
      <c r="X23" s="33">
        <v>9.7716666666666647</v>
      </c>
      <c r="Y23" s="33">
        <v>0</v>
      </c>
      <c r="Z23" s="33">
        <v>0.15828920570264765</v>
      </c>
      <c r="AA23" s="33">
        <v>0</v>
      </c>
      <c r="AB23" s="33">
        <v>0</v>
      </c>
      <c r="AC23" s="33">
        <v>0</v>
      </c>
      <c r="AD23" s="33">
        <v>0</v>
      </c>
      <c r="AE23" s="33">
        <v>0</v>
      </c>
      <c r="AF23" s="33">
        <v>0</v>
      </c>
      <c r="AG23" s="33">
        <v>0</v>
      </c>
      <c r="AH23" t="s">
        <v>139</v>
      </c>
      <c r="AI23" s="34">
        <v>6</v>
      </c>
    </row>
    <row r="24" spans="1:35" x14ac:dyDescent="0.25">
      <c r="A24" t="s">
        <v>607</v>
      </c>
      <c r="B24" t="s">
        <v>267</v>
      </c>
      <c r="C24" t="s">
        <v>467</v>
      </c>
      <c r="D24" t="s">
        <v>584</v>
      </c>
      <c r="E24" s="33">
        <v>22.333333333333332</v>
      </c>
      <c r="F24" s="33">
        <v>5.2444444444444445</v>
      </c>
      <c r="G24" s="33">
        <v>0.26666666666666666</v>
      </c>
      <c r="H24" s="33">
        <v>0.26666666666666666</v>
      </c>
      <c r="I24" s="33">
        <v>0.26666666666666666</v>
      </c>
      <c r="J24" s="33">
        <v>0</v>
      </c>
      <c r="K24" s="33">
        <v>0</v>
      </c>
      <c r="L24" s="33">
        <v>1.9333333333333334E-2</v>
      </c>
      <c r="M24" s="33">
        <v>0</v>
      </c>
      <c r="N24" s="33">
        <v>0</v>
      </c>
      <c r="O24" s="33">
        <v>0</v>
      </c>
      <c r="P24" s="33">
        <v>0</v>
      </c>
      <c r="Q24" s="33">
        <v>0</v>
      </c>
      <c r="R24" s="33">
        <v>0</v>
      </c>
      <c r="S24" s="33">
        <v>0.53222222222222226</v>
      </c>
      <c r="T24" s="33">
        <v>0</v>
      </c>
      <c r="U24" s="33">
        <v>0</v>
      </c>
      <c r="V24" s="33">
        <v>2.383084577114428E-2</v>
      </c>
      <c r="W24" s="33">
        <v>0.29988888888888893</v>
      </c>
      <c r="X24" s="33">
        <v>0.10311111111111113</v>
      </c>
      <c r="Y24" s="33">
        <v>0</v>
      </c>
      <c r="Z24" s="33">
        <v>1.8044776119402986E-2</v>
      </c>
      <c r="AA24" s="33">
        <v>0</v>
      </c>
      <c r="AB24" s="33">
        <v>0</v>
      </c>
      <c r="AC24" s="33">
        <v>0</v>
      </c>
      <c r="AD24" s="33">
        <v>0</v>
      </c>
      <c r="AE24" s="33">
        <v>0</v>
      </c>
      <c r="AF24" s="33">
        <v>0</v>
      </c>
      <c r="AG24" s="33">
        <v>0</v>
      </c>
      <c r="AH24" t="s">
        <v>59</v>
      </c>
      <c r="AI24" s="34">
        <v>6</v>
      </c>
    </row>
    <row r="25" spans="1:35" x14ac:dyDescent="0.25">
      <c r="A25" t="s">
        <v>607</v>
      </c>
      <c r="B25" t="s">
        <v>218</v>
      </c>
      <c r="C25" t="s">
        <v>432</v>
      </c>
      <c r="D25" t="s">
        <v>554</v>
      </c>
      <c r="E25" s="33">
        <v>102.65555555555555</v>
      </c>
      <c r="F25" s="33">
        <v>5.4222222222222225</v>
      </c>
      <c r="G25" s="33">
        <v>5.5555555555555552E-2</v>
      </c>
      <c r="H25" s="33">
        <v>0.23333333333333334</v>
      </c>
      <c r="I25" s="33">
        <v>0.31111111111111112</v>
      </c>
      <c r="J25" s="33">
        <v>0</v>
      </c>
      <c r="K25" s="33">
        <v>0</v>
      </c>
      <c r="L25" s="33">
        <v>1.891111111111111</v>
      </c>
      <c r="M25" s="33">
        <v>5.8583333333333334</v>
      </c>
      <c r="N25" s="33">
        <v>0</v>
      </c>
      <c r="O25" s="33">
        <v>5.7067864487498648E-2</v>
      </c>
      <c r="P25" s="33">
        <v>4.2138888888888886</v>
      </c>
      <c r="Q25" s="33">
        <v>0</v>
      </c>
      <c r="R25" s="33">
        <v>4.1048814806797271E-2</v>
      </c>
      <c r="S25" s="33">
        <v>4.1978888888888877</v>
      </c>
      <c r="T25" s="33">
        <v>4.2046666666666672</v>
      </c>
      <c r="U25" s="33">
        <v>0</v>
      </c>
      <c r="V25" s="33">
        <v>8.185193202727567E-2</v>
      </c>
      <c r="W25" s="33">
        <v>1.3765555555555558</v>
      </c>
      <c r="X25" s="33">
        <v>4.7666666666666657</v>
      </c>
      <c r="Y25" s="33">
        <v>0</v>
      </c>
      <c r="Z25" s="33">
        <v>5.9843056607857992E-2</v>
      </c>
      <c r="AA25" s="33">
        <v>0</v>
      </c>
      <c r="AB25" s="33">
        <v>0</v>
      </c>
      <c r="AC25" s="33">
        <v>0</v>
      </c>
      <c r="AD25" s="33">
        <v>0</v>
      </c>
      <c r="AE25" s="33">
        <v>0</v>
      </c>
      <c r="AF25" s="33">
        <v>0</v>
      </c>
      <c r="AG25" s="33">
        <v>0</v>
      </c>
      <c r="AH25" t="s">
        <v>10</v>
      </c>
      <c r="AI25" s="34">
        <v>6</v>
      </c>
    </row>
    <row r="26" spans="1:35" x14ac:dyDescent="0.25">
      <c r="A26" t="s">
        <v>607</v>
      </c>
      <c r="B26" t="s">
        <v>210</v>
      </c>
      <c r="C26" t="s">
        <v>425</v>
      </c>
      <c r="D26" t="s">
        <v>539</v>
      </c>
      <c r="E26" s="33">
        <v>42.333333333333336</v>
      </c>
      <c r="F26" s="33">
        <v>5.0666666666666664</v>
      </c>
      <c r="G26" s="33">
        <v>0</v>
      </c>
      <c r="H26" s="33">
        <v>0.16111111111111112</v>
      </c>
      <c r="I26" s="33">
        <v>0.55555555555555558</v>
      </c>
      <c r="J26" s="33">
        <v>0</v>
      </c>
      <c r="K26" s="33">
        <v>0</v>
      </c>
      <c r="L26" s="33">
        <v>2.6014444444444451</v>
      </c>
      <c r="M26" s="33">
        <v>11.022222222222222</v>
      </c>
      <c r="N26" s="33">
        <v>0</v>
      </c>
      <c r="O26" s="33">
        <v>0.26036745406824147</v>
      </c>
      <c r="P26" s="33">
        <v>5.0444444444444443</v>
      </c>
      <c r="Q26" s="33">
        <v>0</v>
      </c>
      <c r="R26" s="33">
        <v>0.11916010498687662</v>
      </c>
      <c r="S26" s="33">
        <v>3.9588888888888896</v>
      </c>
      <c r="T26" s="33">
        <v>0</v>
      </c>
      <c r="U26" s="33">
        <v>0</v>
      </c>
      <c r="V26" s="33">
        <v>9.351706036745408E-2</v>
      </c>
      <c r="W26" s="33">
        <v>3.4819999999999998</v>
      </c>
      <c r="X26" s="33">
        <v>4.8644444444444455</v>
      </c>
      <c r="Y26" s="33">
        <v>0</v>
      </c>
      <c r="Z26" s="33">
        <v>0.19716010498687667</v>
      </c>
      <c r="AA26" s="33">
        <v>0</v>
      </c>
      <c r="AB26" s="33">
        <v>0</v>
      </c>
      <c r="AC26" s="33">
        <v>0</v>
      </c>
      <c r="AD26" s="33">
        <v>0</v>
      </c>
      <c r="AE26" s="33">
        <v>0</v>
      </c>
      <c r="AF26" s="33">
        <v>0</v>
      </c>
      <c r="AG26" s="33">
        <v>0</v>
      </c>
      <c r="AH26" t="s">
        <v>2</v>
      </c>
      <c r="AI26" s="34">
        <v>6</v>
      </c>
    </row>
    <row r="27" spans="1:35" x14ac:dyDescent="0.25">
      <c r="A27" t="s">
        <v>607</v>
      </c>
      <c r="B27" t="s">
        <v>251</v>
      </c>
      <c r="C27" t="s">
        <v>458</v>
      </c>
      <c r="D27" t="s">
        <v>575</v>
      </c>
      <c r="E27" s="33">
        <v>70.599999999999994</v>
      </c>
      <c r="F27" s="33">
        <v>5.8666666666666663</v>
      </c>
      <c r="G27" s="33">
        <v>0.14444444444444443</v>
      </c>
      <c r="H27" s="33">
        <v>0.17777777777777778</v>
      </c>
      <c r="I27" s="33">
        <v>5.5777777777777775</v>
      </c>
      <c r="J27" s="33">
        <v>0</v>
      </c>
      <c r="K27" s="33">
        <v>0</v>
      </c>
      <c r="L27" s="33">
        <v>0.65188888888888896</v>
      </c>
      <c r="M27" s="33">
        <v>1.125</v>
      </c>
      <c r="N27" s="33">
        <v>4.072222222222222</v>
      </c>
      <c r="O27" s="33">
        <v>7.3615045640541388E-2</v>
      </c>
      <c r="P27" s="33">
        <v>5.2972222222222225</v>
      </c>
      <c r="Q27" s="33">
        <v>0</v>
      </c>
      <c r="R27" s="33">
        <v>7.5031476235442249E-2</v>
      </c>
      <c r="S27" s="33">
        <v>0.61344444444444457</v>
      </c>
      <c r="T27" s="33">
        <v>1.6236666666666664</v>
      </c>
      <c r="U27" s="33">
        <v>0</v>
      </c>
      <c r="V27" s="33">
        <v>3.1687126219704126E-2</v>
      </c>
      <c r="W27" s="33">
        <v>1.0274444444444444</v>
      </c>
      <c r="X27" s="33">
        <v>2.9126666666666652</v>
      </c>
      <c r="Y27" s="33">
        <v>0</v>
      </c>
      <c r="Z27" s="33">
        <v>5.580893925086558E-2</v>
      </c>
      <c r="AA27" s="33">
        <v>0</v>
      </c>
      <c r="AB27" s="33">
        <v>0</v>
      </c>
      <c r="AC27" s="33">
        <v>8.8888888888888892E-2</v>
      </c>
      <c r="AD27" s="33">
        <v>0</v>
      </c>
      <c r="AE27" s="33">
        <v>0</v>
      </c>
      <c r="AF27" s="33">
        <v>0</v>
      </c>
      <c r="AG27" s="33">
        <v>0</v>
      </c>
      <c r="AH27" t="s">
        <v>43</v>
      </c>
      <c r="AI27" s="34">
        <v>6</v>
      </c>
    </row>
    <row r="28" spans="1:35" x14ac:dyDescent="0.25">
      <c r="A28" t="s">
        <v>607</v>
      </c>
      <c r="B28" t="s">
        <v>318</v>
      </c>
      <c r="C28" t="s">
        <v>470</v>
      </c>
      <c r="D28" t="s">
        <v>577</v>
      </c>
      <c r="E28" s="33">
        <v>50.277777777777779</v>
      </c>
      <c r="F28" s="33">
        <v>5.6888888888888891</v>
      </c>
      <c r="G28" s="33">
        <v>2.2222222222222223E-2</v>
      </c>
      <c r="H28" s="33">
        <v>5.5555555555555552E-2</v>
      </c>
      <c r="I28" s="33">
        <v>0.2</v>
      </c>
      <c r="J28" s="33">
        <v>0</v>
      </c>
      <c r="K28" s="33">
        <v>0</v>
      </c>
      <c r="L28" s="33">
        <v>2.5777777777777781E-2</v>
      </c>
      <c r="M28" s="33">
        <v>5.2135555555555548</v>
      </c>
      <c r="N28" s="33">
        <v>0.50466666666666671</v>
      </c>
      <c r="O28" s="33">
        <v>0.11373259668508287</v>
      </c>
      <c r="P28" s="33">
        <v>0</v>
      </c>
      <c r="Q28" s="33">
        <v>4.7974444444444453</v>
      </c>
      <c r="R28" s="33">
        <v>9.5418784530386755E-2</v>
      </c>
      <c r="S28" s="33">
        <v>0.37744444444444442</v>
      </c>
      <c r="T28" s="33">
        <v>3.0490000000000004</v>
      </c>
      <c r="U28" s="33">
        <v>0</v>
      </c>
      <c r="V28" s="33">
        <v>6.815027624309393E-2</v>
      </c>
      <c r="W28" s="33">
        <v>1.5292222222222223</v>
      </c>
      <c r="X28" s="33">
        <v>1.3758888888888885</v>
      </c>
      <c r="Y28" s="33">
        <v>0</v>
      </c>
      <c r="Z28" s="33">
        <v>5.7781215469613255E-2</v>
      </c>
      <c r="AA28" s="33">
        <v>0</v>
      </c>
      <c r="AB28" s="33">
        <v>0</v>
      </c>
      <c r="AC28" s="33">
        <v>0</v>
      </c>
      <c r="AD28" s="33">
        <v>0</v>
      </c>
      <c r="AE28" s="33">
        <v>0</v>
      </c>
      <c r="AF28" s="33">
        <v>0</v>
      </c>
      <c r="AG28" s="33">
        <v>0</v>
      </c>
      <c r="AH28" t="s">
        <v>110</v>
      </c>
      <c r="AI28" s="34">
        <v>6</v>
      </c>
    </row>
    <row r="29" spans="1:35" x14ac:dyDescent="0.25">
      <c r="A29" t="s">
        <v>607</v>
      </c>
      <c r="B29" t="s">
        <v>388</v>
      </c>
      <c r="C29" t="s">
        <v>524</v>
      </c>
      <c r="D29" t="s">
        <v>575</v>
      </c>
      <c r="E29" s="33">
        <v>66.888888888888886</v>
      </c>
      <c r="F29" s="33">
        <v>0.91111111111111109</v>
      </c>
      <c r="G29" s="33">
        <v>0</v>
      </c>
      <c r="H29" s="33">
        <v>0.24444444444444444</v>
      </c>
      <c r="I29" s="33">
        <v>0.26666666666666666</v>
      </c>
      <c r="J29" s="33">
        <v>0</v>
      </c>
      <c r="K29" s="33">
        <v>0</v>
      </c>
      <c r="L29" s="33">
        <v>1.1232222222222223</v>
      </c>
      <c r="M29" s="33">
        <v>0</v>
      </c>
      <c r="N29" s="33">
        <v>0</v>
      </c>
      <c r="O29" s="33">
        <v>0</v>
      </c>
      <c r="P29" s="33">
        <v>5.65</v>
      </c>
      <c r="Q29" s="33">
        <v>5.2416666666666663</v>
      </c>
      <c r="R29" s="33">
        <v>0.16283222591362126</v>
      </c>
      <c r="S29" s="33">
        <v>1.4226666666666665</v>
      </c>
      <c r="T29" s="33">
        <v>0.41522222222222221</v>
      </c>
      <c r="U29" s="33">
        <v>0</v>
      </c>
      <c r="V29" s="33">
        <v>2.7476744186046509E-2</v>
      </c>
      <c r="W29" s="33">
        <v>5.0572222222222223</v>
      </c>
      <c r="X29" s="33">
        <v>3.5129999999999995</v>
      </c>
      <c r="Y29" s="33">
        <v>0</v>
      </c>
      <c r="Z29" s="33">
        <v>0.12812624584717608</v>
      </c>
      <c r="AA29" s="33">
        <v>0</v>
      </c>
      <c r="AB29" s="33">
        <v>0</v>
      </c>
      <c r="AC29" s="33">
        <v>0</v>
      </c>
      <c r="AD29" s="33">
        <v>0</v>
      </c>
      <c r="AE29" s="33">
        <v>0</v>
      </c>
      <c r="AF29" s="33">
        <v>0</v>
      </c>
      <c r="AG29" s="33">
        <v>0</v>
      </c>
      <c r="AH29" t="s">
        <v>180</v>
      </c>
      <c r="AI29" s="34">
        <v>6</v>
      </c>
    </row>
    <row r="30" spans="1:35" x14ac:dyDescent="0.25">
      <c r="A30" t="s">
        <v>607</v>
      </c>
      <c r="B30" t="s">
        <v>219</v>
      </c>
      <c r="C30" t="s">
        <v>433</v>
      </c>
      <c r="D30" t="s">
        <v>555</v>
      </c>
      <c r="E30" s="33">
        <v>66.86666666666666</v>
      </c>
      <c r="F30" s="33">
        <v>3.8222222222222224</v>
      </c>
      <c r="G30" s="33">
        <v>0</v>
      </c>
      <c r="H30" s="33">
        <v>0</v>
      </c>
      <c r="I30" s="33">
        <v>0</v>
      </c>
      <c r="J30" s="33">
        <v>0</v>
      </c>
      <c r="K30" s="33">
        <v>0</v>
      </c>
      <c r="L30" s="33">
        <v>1.3435555555555554</v>
      </c>
      <c r="M30" s="33">
        <v>5.2444444444444445</v>
      </c>
      <c r="N30" s="33">
        <v>0</v>
      </c>
      <c r="O30" s="33">
        <v>7.8431372549019621E-2</v>
      </c>
      <c r="P30" s="33">
        <v>6.1027777777777779</v>
      </c>
      <c r="Q30" s="33">
        <v>0</v>
      </c>
      <c r="R30" s="33">
        <v>9.1267863077434369E-2</v>
      </c>
      <c r="S30" s="33">
        <v>3.7458888888888877</v>
      </c>
      <c r="T30" s="33">
        <v>0.32744444444444443</v>
      </c>
      <c r="U30" s="33">
        <v>0</v>
      </c>
      <c r="V30" s="33">
        <v>6.0917248255234285E-2</v>
      </c>
      <c r="W30" s="33">
        <v>0.72733333333333328</v>
      </c>
      <c r="X30" s="33">
        <v>4.2514444444444441</v>
      </c>
      <c r="Y30" s="33">
        <v>0</v>
      </c>
      <c r="Z30" s="33">
        <v>7.4458291791292791E-2</v>
      </c>
      <c r="AA30" s="33">
        <v>0</v>
      </c>
      <c r="AB30" s="33">
        <v>0</v>
      </c>
      <c r="AC30" s="33">
        <v>0</v>
      </c>
      <c r="AD30" s="33">
        <v>0</v>
      </c>
      <c r="AE30" s="33">
        <v>0</v>
      </c>
      <c r="AF30" s="33">
        <v>0</v>
      </c>
      <c r="AG30" s="33">
        <v>0</v>
      </c>
      <c r="AH30" t="s">
        <v>11</v>
      </c>
      <c r="AI30" s="34">
        <v>6</v>
      </c>
    </row>
    <row r="31" spans="1:35" x14ac:dyDescent="0.25">
      <c r="A31" t="s">
        <v>607</v>
      </c>
      <c r="B31" t="s">
        <v>302</v>
      </c>
      <c r="C31" t="s">
        <v>488</v>
      </c>
      <c r="D31" t="s">
        <v>575</v>
      </c>
      <c r="E31" s="33">
        <v>54.633333333333333</v>
      </c>
      <c r="F31" s="33">
        <v>6.666666666666667</v>
      </c>
      <c r="G31" s="33">
        <v>0</v>
      </c>
      <c r="H31" s="33">
        <v>0</v>
      </c>
      <c r="I31" s="33">
        <v>28.288888888888888</v>
      </c>
      <c r="J31" s="33">
        <v>0</v>
      </c>
      <c r="K31" s="33">
        <v>0</v>
      </c>
      <c r="L31" s="33">
        <v>1.9275555555555557</v>
      </c>
      <c r="M31" s="33">
        <v>5.5611111111111109</v>
      </c>
      <c r="N31" s="33">
        <v>0</v>
      </c>
      <c r="O31" s="33">
        <v>0.1017897091722595</v>
      </c>
      <c r="P31" s="33">
        <v>0</v>
      </c>
      <c r="Q31" s="33">
        <v>0</v>
      </c>
      <c r="R31" s="33">
        <v>0</v>
      </c>
      <c r="S31" s="33">
        <v>0.74277777777777776</v>
      </c>
      <c r="T31" s="33">
        <v>3.7113333333333332</v>
      </c>
      <c r="U31" s="33">
        <v>0</v>
      </c>
      <c r="V31" s="33">
        <v>8.1527354077689643E-2</v>
      </c>
      <c r="W31" s="33">
        <v>2.7399999999999998</v>
      </c>
      <c r="X31" s="33">
        <v>1.0384444444444445</v>
      </c>
      <c r="Y31" s="33">
        <v>1.9555555555555555</v>
      </c>
      <c r="Z31" s="33">
        <v>0.104954240390482</v>
      </c>
      <c r="AA31" s="33">
        <v>0</v>
      </c>
      <c r="AB31" s="33">
        <v>0</v>
      </c>
      <c r="AC31" s="33">
        <v>0</v>
      </c>
      <c r="AD31" s="33">
        <v>0</v>
      </c>
      <c r="AE31" s="33">
        <v>0</v>
      </c>
      <c r="AF31" s="33">
        <v>0</v>
      </c>
      <c r="AG31" s="33">
        <v>0</v>
      </c>
      <c r="AH31" t="s">
        <v>94</v>
      </c>
      <c r="AI31" s="34">
        <v>6</v>
      </c>
    </row>
    <row r="32" spans="1:35" x14ac:dyDescent="0.25">
      <c r="A32" t="s">
        <v>607</v>
      </c>
      <c r="B32" t="s">
        <v>327</v>
      </c>
      <c r="C32" t="s">
        <v>493</v>
      </c>
      <c r="D32" t="s">
        <v>597</v>
      </c>
      <c r="E32" s="33">
        <v>83.555555555555557</v>
      </c>
      <c r="F32" s="33">
        <v>5.6888888888888891</v>
      </c>
      <c r="G32" s="33">
        <v>0.1</v>
      </c>
      <c r="H32" s="33">
        <v>0.26666666666666666</v>
      </c>
      <c r="I32" s="33">
        <v>2.9666666666666668</v>
      </c>
      <c r="J32" s="33">
        <v>0</v>
      </c>
      <c r="K32" s="33">
        <v>0</v>
      </c>
      <c r="L32" s="33">
        <v>0.98666666666666658</v>
      </c>
      <c r="M32" s="33">
        <v>0</v>
      </c>
      <c r="N32" s="33">
        <v>3.2666666666666666</v>
      </c>
      <c r="O32" s="33">
        <v>3.9095744680851065E-2</v>
      </c>
      <c r="P32" s="33">
        <v>3.0583333333333331</v>
      </c>
      <c r="Q32" s="33">
        <v>0</v>
      </c>
      <c r="R32" s="33">
        <v>3.6602393617021271E-2</v>
      </c>
      <c r="S32" s="33">
        <v>0.58888888888888902</v>
      </c>
      <c r="T32" s="33">
        <v>3.6504444444444415</v>
      </c>
      <c r="U32" s="33">
        <v>0</v>
      </c>
      <c r="V32" s="33">
        <v>5.0736702127659544E-2</v>
      </c>
      <c r="W32" s="33">
        <v>0.56644444444444442</v>
      </c>
      <c r="X32" s="33">
        <v>3.670555555555556</v>
      </c>
      <c r="Y32" s="33">
        <v>0</v>
      </c>
      <c r="Z32" s="33">
        <v>5.070877659574468E-2</v>
      </c>
      <c r="AA32" s="33">
        <v>0</v>
      </c>
      <c r="AB32" s="33">
        <v>0</v>
      </c>
      <c r="AC32" s="33">
        <v>0</v>
      </c>
      <c r="AD32" s="33">
        <v>0</v>
      </c>
      <c r="AE32" s="33">
        <v>0</v>
      </c>
      <c r="AF32" s="33">
        <v>0</v>
      </c>
      <c r="AG32" s="33">
        <v>0</v>
      </c>
      <c r="AH32" t="s">
        <v>119</v>
      </c>
      <c r="AI32" s="34">
        <v>6</v>
      </c>
    </row>
    <row r="33" spans="1:35" x14ac:dyDescent="0.25">
      <c r="A33" t="s">
        <v>607</v>
      </c>
      <c r="B33" t="s">
        <v>247</v>
      </c>
      <c r="C33" t="s">
        <v>455</v>
      </c>
      <c r="D33" t="s">
        <v>572</v>
      </c>
      <c r="E33" s="33">
        <v>71.933333333333337</v>
      </c>
      <c r="F33" s="33">
        <v>5.6888888888888891</v>
      </c>
      <c r="G33" s="33">
        <v>0</v>
      </c>
      <c r="H33" s="33">
        <v>0</v>
      </c>
      <c r="I33" s="33">
        <v>0</v>
      </c>
      <c r="J33" s="33">
        <v>0</v>
      </c>
      <c r="K33" s="33">
        <v>0</v>
      </c>
      <c r="L33" s="33">
        <v>0.9202222222222225</v>
      </c>
      <c r="M33" s="33">
        <v>5.628000000000001</v>
      </c>
      <c r="N33" s="33">
        <v>0</v>
      </c>
      <c r="O33" s="33">
        <v>7.8239110287303071E-2</v>
      </c>
      <c r="P33" s="33">
        <v>0</v>
      </c>
      <c r="Q33" s="33">
        <v>5.0333333333333323</v>
      </c>
      <c r="R33" s="33">
        <v>6.9972196478220561E-2</v>
      </c>
      <c r="S33" s="33">
        <v>1.976222222222223</v>
      </c>
      <c r="T33" s="33">
        <v>4.0421111111111117</v>
      </c>
      <c r="U33" s="33">
        <v>0</v>
      </c>
      <c r="V33" s="33">
        <v>8.3665430954587588E-2</v>
      </c>
      <c r="W33" s="33">
        <v>3.4096666666666673</v>
      </c>
      <c r="X33" s="33">
        <v>1.6566666666666665</v>
      </c>
      <c r="Y33" s="33">
        <v>0</v>
      </c>
      <c r="Z33" s="33">
        <v>7.0430954587581099E-2</v>
      </c>
      <c r="AA33" s="33">
        <v>0</v>
      </c>
      <c r="AB33" s="33">
        <v>0</v>
      </c>
      <c r="AC33" s="33">
        <v>0</v>
      </c>
      <c r="AD33" s="33">
        <v>0</v>
      </c>
      <c r="AE33" s="33">
        <v>0</v>
      </c>
      <c r="AF33" s="33">
        <v>0</v>
      </c>
      <c r="AG33" s="33">
        <v>0</v>
      </c>
      <c r="AH33" t="s">
        <v>39</v>
      </c>
      <c r="AI33" s="34">
        <v>6</v>
      </c>
    </row>
    <row r="34" spans="1:35" x14ac:dyDescent="0.25">
      <c r="A34" t="s">
        <v>607</v>
      </c>
      <c r="B34" t="s">
        <v>376</v>
      </c>
      <c r="C34" t="s">
        <v>520</v>
      </c>
      <c r="D34" t="s">
        <v>546</v>
      </c>
      <c r="E34" s="33">
        <v>46.988888888888887</v>
      </c>
      <c r="F34" s="33">
        <v>5.6888888888888891</v>
      </c>
      <c r="G34" s="33">
        <v>0</v>
      </c>
      <c r="H34" s="33">
        <v>0</v>
      </c>
      <c r="I34" s="33">
        <v>0</v>
      </c>
      <c r="J34" s="33">
        <v>0</v>
      </c>
      <c r="K34" s="33">
        <v>0</v>
      </c>
      <c r="L34" s="33">
        <v>0</v>
      </c>
      <c r="M34" s="33">
        <v>0</v>
      </c>
      <c r="N34" s="33">
        <v>5.302777777777778</v>
      </c>
      <c r="O34" s="33">
        <v>0.11285173799952708</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3">
        <v>0</v>
      </c>
      <c r="AH34" t="s">
        <v>168</v>
      </c>
      <c r="AI34" s="34">
        <v>6</v>
      </c>
    </row>
    <row r="35" spans="1:35" x14ac:dyDescent="0.25">
      <c r="A35" t="s">
        <v>607</v>
      </c>
      <c r="B35" t="s">
        <v>403</v>
      </c>
      <c r="C35" t="s">
        <v>472</v>
      </c>
      <c r="D35" t="s">
        <v>573</v>
      </c>
      <c r="E35" s="33">
        <v>89.077777777777783</v>
      </c>
      <c r="F35" s="33">
        <v>5.6888888888888891</v>
      </c>
      <c r="G35" s="33">
        <v>0</v>
      </c>
      <c r="H35" s="33">
        <v>0</v>
      </c>
      <c r="I35" s="33">
        <v>7.8777777777777782</v>
      </c>
      <c r="J35" s="33">
        <v>0</v>
      </c>
      <c r="K35" s="33">
        <v>0</v>
      </c>
      <c r="L35" s="33">
        <v>5.0283333333333333</v>
      </c>
      <c r="M35" s="33">
        <v>0</v>
      </c>
      <c r="N35" s="33">
        <v>6.65</v>
      </c>
      <c r="O35" s="33">
        <v>7.4653860546339032E-2</v>
      </c>
      <c r="P35" s="33">
        <v>1.5583333333333333</v>
      </c>
      <c r="Q35" s="33">
        <v>2.1416666666666666</v>
      </c>
      <c r="R35" s="33">
        <v>4.153673443931645E-2</v>
      </c>
      <c r="S35" s="33">
        <v>3.9917777777777759</v>
      </c>
      <c r="T35" s="33">
        <v>8.2128888888888891</v>
      </c>
      <c r="U35" s="33">
        <v>0</v>
      </c>
      <c r="V35" s="33">
        <v>0.13701135087938129</v>
      </c>
      <c r="W35" s="33">
        <v>4.5603333333333325</v>
      </c>
      <c r="X35" s="33">
        <v>8.8475555555555569</v>
      </c>
      <c r="Y35" s="33">
        <v>0</v>
      </c>
      <c r="Z35" s="33">
        <v>0.1505188973431458</v>
      </c>
      <c r="AA35" s="33">
        <v>0</v>
      </c>
      <c r="AB35" s="33">
        <v>0</v>
      </c>
      <c r="AC35" s="33">
        <v>0</v>
      </c>
      <c r="AD35" s="33">
        <v>0</v>
      </c>
      <c r="AE35" s="33">
        <v>0</v>
      </c>
      <c r="AF35" s="33">
        <v>0</v>
      </c>
      <c r="AG35" s="33">
        <v>0</v>
      </c>
      <c r="AH35" t="s">
        <v>195</v>
      </c>
      <c r="AI35" s="34">
        <v>6</v>
      </c>
    </row>
    <row r="36" spans="1:35" x14ac:dyDescent="0.25">
      <c r="A36" t="s">
        <v>607</v>
      </c>
      <c r="B36" t="s">
        <v>395</v>
      </c>
      <c r="C36" t="s">
        <v>527</v>
      </c>
      <c r="D36" t="s">
        <v>543</v>
      </c>
      <c r="E36" s="33">
        <v>57.5</v>
      </c>
      <c r="F36" s="33">
        <v>5.6888888888888891</v>
      </c>
      <c r="G36" s="33">
        <v>0.26666666666666666</v>
      </c>
      <c r="H36" s="33">
        <v>0.26666666666666666</v>
      </c>
      <c r="I36" s="33">
        <v>0.26666666666666666</v>
      </c>
      <c r="J36" s="33">
        <v>0</v>
      </c>
      <c r="K36" s="33">
        <v>0</v>
      </c>
      <c r="L36" s="33">
        <v>0.32566666666666672</v>
      </c>
      <c r="M36" s="33">
        <v>0</v>
      </c>
      <c r="N36" s="33">
        <v>4.8541111111111128</v>
      </c>
      <c r="O36" s="33">
        <v>8.4419323671497612E-2</v>
      </c>
      <c r="P36" s="33">
        <v>3.7122222222222216</v>
      </c>
      <c r="Q36" s="33">
        <v>0</v>
      </c>
      <c r="R36" s="33">
        <v>6.4560386473429945E-2</v>
      </c>
      <c r="S36" s="33">
        <v>1.7798888888888886</v>
      </c>
      <c r="T36" s="33">
        <v>7.1479999999999997</v>
      </c>
      <c r="U36" s="33">
        <v>0</v>
      </c>
      <c r="V36" s="33">
        <v>0.15526763285024156</v>
      </c>
      <c r="W36" s="33">
        <v>0.67766666666666664</v>
      </c>
      <c r="X36" s="33">
        <v>3.1974444444444448</v>
      </c>
      <c r="Y36" s="33">
        <v>0</v>
      </c>
      <c r="Z36" s="33">
        <v>6.7393236714975852E-2</v>
      </c>
      <c r="AA36" s="33">
        <v>0</v>
      </c>
      <c r="AB36" s="33">
        <v>0</v>
      </c>
      <c r="AC36" s="33">
        <v>0</v>
      </c>
      <c r="AD36" s="33">
        <v>0</v>
      </c>
      <c r="AE36" s="33">
        <v>0</v>
      </c>
      <c r="AF36" s="33">
        <v>0</v>
      </c>
      <c r="AG36" s="33">
        <v>0</v>
      </c>
      <c r="AH36" t="s">
        <v>187</v>
      </c>
      <c r="AI36" s="34">
        <v>6</v>
      </c>
    </row>
    <row r="37" spans="1:35" x14ac:dyDescent="0.25">
      <c r="A37" t="s">
        <v>607</v>
      </c>
      <c r="B37" t="s">
        <v>216</v>
      </c>
      <c r="C37" t="s">
        <v>430</v>
      </c>
      <c r="D37" t="s">
        <v>547</v>
      </c>
      <c r="E37" s="33">
        <v>33.799999999999997</v>
      </c>
      <c r="F37" s="33">
        <v>11.088888888888889</v>
      </c>
      <c r="G37" s="33">
        <v>0</v>
      </c>
      <c r="H37" s="33">
        <v>0.1</v>
      </c>
      <c r="I37" s="33">
        <v>0.1</v>
      </c>
      <c r="J37" s="33">
        <v>0</v>
      </c>
      <c r="K37" s="33">
        <v>0</v>
      </c>
      <c r="L37" s="33">
        <v>0.19288888888888892</v>
      </c>
      <c r="M37" s="33">
        <v>0</v>
      </c>
      <c r="N37" s="33">
        <v>7.8972222222222221</v>
      </c>
      <c r="O37" s="33">
        <v>0.23364562787639712</v>
      </c>
      <c r="P37" s="33">
        <v>0</v>
      </c>
      <c r="Q37" s="33">
        <v>0</v>
      </c>
      <c r="R37" s="33">
        <v>0</v>
      </c>
      <c r="S37" s="33">
        <v>0.2722222222222222</v>
      </c>
      <c r="T37" s="33">
        <v>0.60088888888888892</v>
      </c>
      <c r="U37" s="33">
        <v>0</v>
      </c>
      <c r="V37" s="33">
        <v>2.5831689677843529E-2</v>
      </c>
      <c r="W37" s="33">
        <v>0.2638888888888889</v>
      </c>
      <c r="X37" s="33">
        <v>0.92944444444444463</v>
      </c>
      <c r="Y37" s="33">
        <v>0</v>
      </c>
      <c r="Z37" s="33">
        <v>3.5305719921104546E-2</v>
      </c>
      <c r="AA37" s="33">
        <v>0</v>
      </c>
      <c r="AB37" s="33">
        <v>0</v>
      </c>
      <c r="AC37" s="33">
        <v>0</v>
      </c>
      <c r="AD37" s="33">
        <v>38.424999999999997</v>
      </c>
      <c r="AE37" s="33">
        <v>0</v>
      </c>
      <c r="AF37" s="33">
        <v>0</v>
      </c>
      <c r="AG37" s="33">
        <v>0</v>
      </c>
      <c r="AH37" t="s">
        <v>8</v>
      </c>
      <c r="AI37" s="34">
        <v>6</v>
      </c>
    </row>
    <row r="38" spans="1:35" x14ac:dyDescent="0.25">
      <c r="A38" t="s">
        <v>607</v>
      </c>
      <c r="B38" t="s">
        <v>270</v>
      </c>
      <c r="C38" t="s">
        <v>447</v>
      </c>
      <c r="D38" t="s">
        <v>566</v>
      </c>
      <c r="E38" s="33">
        <v>69.833333333333329</v>
      </c>
      <c r="F38" s="33">
        <v>5.0666666666666664</v>
      </c>
      <c r="G38" s="33">
        <v>0.37777777777777777</v>
      </c>
      <c r="H38" s="33">
        <v>0.25088888888888888</v>
      </c>
      <c r="I38" s="33">
        <v>0.28888888888888886</v>
      </c>
      <c r="J38" s="33">
        <v>0</v>
      </c>
      <c r="K38" s="33">
        <v>0</v>
      </c>
      <c r="L38" s="33">
        <v>0.78688888888888886</v>
      </c>
      <c r="M38" s="33">
        <v>4.5086666666666666</v>
      </c>
      <c r="N38" s="33">
        <v>0</v>
      </c>
      <c r="O38" s="33">
        <v>6.4563245823389029E-2</v>
      </c>
      <c r="P38" s="33">
        <v>1.1320000000000001</v>
      </c>
      <c r="Q38" s="33">
        <v>0</v>
      </c>
      <c r="R38" s="33">
        <v>1.6210023866348452E-2</v>
      </c>
      <c r="S38" s="33">
        <v>3.9408888888888898</v>
      </c>
      <c r="T38" s="33">
        <v>0.12333333333333332</v>
      </c>
      <c r="U38" s="33">
        <v>0</v>
      </c>
      <c r="V38" s="33">
        <v>5.8198886237072409E-2</v>
      </c>
      <c r="W38" s="33">
        <v>3.6188888888888879</v>
      </c>
      <c r="X38" s="33">
        <v>0.17188888888888887</v>
      </c>
      <c r="Y38" s="33">
        <v>0</v>
      </c>
      <c r="Z38" s="33">
        <v>5.4283214001591078E-2</v>
      </c>
      <c r="AA38" s="33">
        <v>0</v>
      </c>
      <c r="AB38" s="33">
        <v>0</v>
      </c>
      <c r="AC38" s="33">
        <v>0</v>
      </c>
      <c r="AD38" s="33">
        <v>0</v>
      </c>
      <c r="AE38" s="33">
        <v>0</v>
      </c>
      <c r="AF38" s="33">
        <v>0</v>
      </c>
      <c r="AG38" s="33">
        <v>0</v>
      </c>
      <c r="AH38" t="s">
        <v>62</v>
      </c>
      <c r="AI38" s="34">
        <v>6</v>
      </c>
    </row>
    <row r="39" spans="1:35" x14ac:dyDescent="0.25">
      <c r="A39" t="s">
        <v>607</v>
      </c>
      <c r="B39" t="s">
        <v>379</v>
      </c>
      <c r="C39" t="s">
        <v>521</v>
      </c>
      <c r="D39" t="s">
        <v>540</v>
      </c>
      <c r="E39" s="33">
        <v>47.911111111111111</v>
      </c>
      <c r="F39" s="33">
        <v>5.6</v>
      </c>
      <c r="G39" s="33">
        <v>3.3333333333333333E-2</v>
      </c>
      <c r="H39" s="33">
        <v>0.14444444444444443</v>
      </c>
      <c r="I39" s="33">
        <v>0.36666666666666664</v>
      </c>
      <c r="J39" s="33">
        <v>0</v>
      </c>
      <c r="K39" s="33">
        <v>0</v>
      </c>
      <c r="L39" s="33">
        <v>2.2787777777777776</v>
      </c>
      <c r="M39" s="33">
        <v>0</v>
      </c>
      <c r="N39" s="33">
        <v>0</v>
      </c>
      <c r="O39" s="33">
        <v>0</v>
      </c>
      <c r="P39" s="33">
        <v>0</v>
      </c>
      <c r="Q39" s="33">
        <v>5.1756666666666655</v>
      </c>
      <c r="R39" s="33">
        <v>0.10802643784786639</v>
      </c>
      <c r="S39" s="33">
        <v>0.40733333333333338</v>
      </c>
      <c r="T39" s="33">
        <v>2.1981111111111113</v>
      </c>
      <c r="U39" s="33">
        <v>0</v>
      </c>
      <c r="V39" s="33">
        <v>5.4380797773654919E-2</v>
      </c>
      <c r="W39" s="33">
        <v>0.4183333333333335</v>
      </c>
      <c r="X39" s="33">
        <v>2.8311111111111114</v>
      </c>
      <c r="Y39" s="33">
        <v>0</v>
      </c>
      <c r="Z39" s="33">
        <v>6.7822356215213361E-2</v>
      </c>
      <c r="AA39" s="33">
        <v>0</v>
      </c>
      <c r="AB39" s="33">
        <v>0</v>
      </c>
      <c r="AC39" s="33">
        <v>0</v>
      </c>
      <c r="AD39" s="33">
        <v>0</v>
      </c>
      <c r="AE39" s="33">
        <v>0</v>
      </c>
      <c r="AF39" s="33">
        <v>0</v>
      </c>
      <c r="AG39" s="33">
        <v>0</v>
      </c>
      <c r="AH39" t="s">
        <v>171</v>
      </c>
      <c r="AI39" s="34">
        <v>6</v>
      </c>
    </row>
    <row r="40" spans="1:35" x14ac:dyDescent="0.25">
      <c r="A40" t="s">
        <v>607</v>
      </c>
      <c r="B40" t="s">
        <v>402</v>
      </c>
      <c r="C40" t="s">
        <v>472</v>
      </c>
      <c r="D40" t="s">
        <v>573</v>
      </c>
      <c r="E40" s="33">
        <v>81.677777777777777</v>
      </c>
      <c r="F40" s="33">
        <v>5.6888888888888891</v>
      </c>
      <c r="G40" s="33">
        <v>0.16666666666666666</v>
      </c>
      <c r="H40" s="33">
        <v>0.19166666666666668</v>
      </c>
      <c r="I40" s="33">
        <v>0.4</v>
      </c>
      <c r="J40" s="33">
        <v>0</v>
      </c>
      <c r="K40" s="33">
        <v>0</v>
      </c>
      <c r="L40" s="33">
        <v>4.945555555555555</v>
      </c>
      <c r="M40" s="33">
        <v>6.3274444444444446</v>
      </c>
      <c r="N40" s="33">
        <v>0</v>
      </c>
      <c r="O40" s="33">
        <v>7.7468371650115636E-2</v>
      </c>
      <c r="P40" s="33">
        <v>17.733999999999998</v>
      </c>
      <c r="Q40" s="33">
        <v>0</v>
      </c>
      <c r="R40" s="33">
        <v>0.21712148007073864</v>
      </c>
      <c r="S40" s="33">
        <v>0.25688888888888889</v>
      </c>
      <c r="T40" s="33">
        <v>4.7330000000000005</v>
      </c>
      <c r="U40" s="33">
        <v>0</v>
      </c>
      <c r="V40" s="33">
        <v>6.1092368385253712E-2</v>
      </c>
      <c r="W40" s="33">
        <v>5.0961111111111119</v>
      </c>
      <c r="X40" s="33">
        <v>6.3444444444444442E-2</v>
      </c>
      <c r="Y40" s="33">
        <v>0</v>
      </c>
      <c r="Z40" s="33">
        <v>6.3169636784111013E-2</v>
      </c>
      <c r="AA40" s="33">
        <v>0</v>
      </c>
      <c r="AB40" s="33">
        <v>0</v>
      </c>
      <c r="AC40" s="33">
        <v>0.98888888888888893</v>
      </c>
      <c r="AD40" s="33">
        <v>0</v>
      </c>
      <c r="AE40" s="33">
        <v>0</v>
      </c>
      <c r="AF40" s="33">
        <v>0</v>
      </c>
      <c r="AG40" s="33">
        <v>0</v>
      </c>
      <c r="AH40" t="s">
        <v>194</v>
      </c>
      <c r="AI40" s="34">
        <v>6</v>
      </c>
    </row>
    <row r="41" spans="1:35" x14ac:dyDescent="0.25">
      <c r="A41" t="s">
        <v>607</v>
      </c>
      <c r="B41" t="s">
        <v>317</v>
      </c>
      <c r="C41" t="s">
        <v>459</v>
      </c>
      <c r="D41" t="s">
        <v>576</v>
      </c>
      <c r="E41" s="33">
        <v>70.3</v>
      </c>
      <c r="F41" s="33">
        <v>5.1555555555555559</v>
      </c>
      <c r="G41" s="33">
        <v>3.3333333333333333E-2</v>
      </c>
      <c r="H41" s="33">
        <v>0.27777777777777779</v>
      </c>
      <c r="I41" s="33">
        <v>0.15555555555555556</v>
      </c>
      <c r="J41" s="33">
        <v>0</v>
      </c>
      <c r="K41" s="33">
        <v>0</v>
      </c>
      <c r="L41" s="33">
        <v>1.1131111111111109</v>
      </c>
      <c r="M41" s="33">
        <v>5.3482222222222218</v>
      </c>
      <c r="N41" s="33">
        <v>0</v>
      </c>
      <c r="O41" s="33">
        <v>7.607712976134029E-2</v>
      </c>
      <c r="P41" s="33">
        <v>3.3970000000000002</v>
      </c>
      <c r="Q41" s="33">
        <v>1.2653333333333332</v>
      </c>
      <c r="R41" s="33">
        <v>6.6320531057373164E-2</v>
      </c>
      <c r="S41" s="33">
        <v>4.2120000000000006</v>
      </c>
      <c r="T41" s="33">
        <v>0.16288888888888889</v>
      </c>
      <c r="U41" s="33">
        <v>0</v>
      </c>
      <c r="V41" s="33">
        <v>6.2231705389600142E-2</v>
      </c>
      <c r="W41" s="33">
        <v>0.79700000000000015</v>
      </c>
      <c r="X41" s="33">
        <v>4.7362222222222226</v>
      </c>
      <c r="Y41" s="33">
        <v>0</v>
      </c>
      <c r="Z41" s="33">
        <v>7.8708708708708719E-2</v>
      </c>
      <c r="AA41" s="33">
        <v>0</v>
      </c>
      <c r="AB41" s="33">
        <v>0</v>
      </c>
      <c r="AC41" s="33">
        <v>0</v>
      </c>
      <c r="AD41" s="33">
        <v>0</v>
      </c>
      <c r="AE41" s="33">
        <v>0</v>
      </c>
      <c r="AF41" s="33">
        <v>0</v>
      </c>
      <c r="AG41" s="33">
        <v>0</v>
      </c>
      <c r="AH41" t="s">
        <v>109</v>
      </c>
      <c r="AI41" s="34">
        <v>6</v>
      </c>
    </row>
    <row r="42" spans="1:35" x14ac:dyDescent="0.25">
      <c r="A42" t="s">
        <v>607</v>
      </c>
      <c r="B42" t="s">
        <v>234</v>
      </c>
      <c r="C42" t="s">
        <v>446</v>
      </c>
      <c r="D42" t="s">
        <v>565</v>
      </c>
      <c r="E42" s="33">
        <v>64.822222222222223</v>
      </c>
      <c r="F42" s="33">
        <v>5.6</v>
      </c>
      <c r="G42" s="33">
        <v>0.62222222222222223</v>
      </c>
      <c r="H42" s="33">
        <v>0.25</v>
      </c>
      <c r="I42" s="33">
        <v>0.25555555555555554</v>
      </c>
      <c r="J42" s="33">
        <v>0</v>
      </c>
      <c r="K42" s="33">
        <v>0</v>
      </c>
      <c r="L42" s="33">
        <v>2.393444444444444</v>
      </c>
      <c r="M42" s="33">
        <v>4.1166666666666663</v>
      </c>
      <c r="N42" s="33">
        <v>0</v>
      </c>
      <c r="O42" s="33">
        <v>6.350702776825505E-2</v>
      </c>
      <c r="P42" s="33">
        <v>5.302777777777778</v>
      </c>
      <c r="Q42" s="33">
        <v>0</v>
      </c>
      <c r="R42" s="33">
        <v>8.1804936578676726E-2</v>
      </c>
      <c r="S42" s="33">
        <v>1.4921111111111109</v>
      </c>
      <c r="T42" s="33">
        <v>4.7831111111111104</v>
      </c>
      <c r="U42" s="33">
        <v>0</v>
      </c>
      <c r="V42" s="33">
        <v>9.6806650668495017E-2</v>
      </c>
      <c r="W42" s="33">
        <v>4.9543333333333326</v>
      </c>
      <c r="X42" s="33">
        <v>0.20222222222222222</v>
      </c>
      <c r="Y42" s="33">
        <v>0</v>
      </c>
      <c r="Z42" s="33">
        <v>7.9549194377785376E-2</v>
      </c>
      <c r="AA42" s="33">
        <v>0</v>
      </c>
      <c r="AB42" s="33">
        <v>0</v>
      </c>
      <c r="AC42" s="33">
        <v>0</v>
      </c>
      <c r="AD42" s="33">
        <v>0</v>
      </c>
      <c r="AE42" s="33">
        <v>0</v>
      </c>
      <c r="AF42" s="33">
        <v>0</v>
      </c>
      <c r="AG42" s="33">
        <v>0</v>
      </c>
      <c r="AH42" t="s">
        <v>26</v>
      </c>
      <c r="AI42" s="34">
        <v>6</v>
      </c>
    </row>
    <row r="43" spans="1:35" x14ac:dyDescent="0.25">
      <c r="A43" t="s">
        <v>607</v>
      </c>
      <c r="B43" t="s">
        <v>413</v>
      </c>
      <c r="C43" t="s">
        <v>426</v>
      </c>
      <c r="D43" t="s">
        <v>549</v>
      </c>
      <c r="E43" s="33">
        <v>73.74444444444444</v>
      </c>
      <c r="F43" s="33">
        <v>0</v>
      </c>
      <c r="G43" s="33">
        <v>0</v>
      </c>
      <c r="H43" s="33">
        <v>0</v>
      </c>
      <c r="I43" s="33">
        <v>0</v>
      </c>
      <c r="J43" s="33">
        <v>0</v>
      </c>
      <c r="K43" s="33">
        <v>0</v>
      </c>
      <c r="L43" s="33">
        <v>0</v>
      </c>
      <c r="M43" s="33">
        <v>3.1064444444444441</v>
      </c>
      <c r="N43" s="33">
        <v>0</v>
      </c>
      <c r="O43" s="33">
        <v>4.2124453819496761E-2</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c r="AF43" s="33">
        <v>0</v>
      </c>
      <c r="AG43" s="33">
        <v>0</v>
      </c>
      <c r="AH43" t="s">
        <v>205</v>
      </c>
      <c r="AI43" s="34">
        <v>6</v>
      </c>
    </row>
    <row r="44" spans="1:35" x14ac:dyDescent="0.25">
      <c r="A44" t="s">
        <v>607</v>
      </c>
      <c r="B44" t="s">
        <v>305</v>
      </c>
      <c r="C44" t="s">
        <v>428</v>
      </c>
      <c r="D44" t="s">
        <v>551</v>
      </c>
      <c r="E44" s="33">
        <v>65.766666666666666</v>
      </c>
      <c r="F44" s="33">
        <v>5.6888888888888891</v>
      </c>
      <c r="G44" s="33">
        <v>0.4</v>
      </c>
      <c r="H44" s="33">
        <v>0.35555555555555557</v>
      </c>
      <c r="I44" s="33">
        <v>0.17777777777777778</v>
      </c>
      <c r="J44" s="33">
        <v>0</v>
      </c>
      <c r="K44" s="33">
        <v>0.48888888888888887</v>
      </c>
      <c r="L44" s="33">
        <v>1.0923333333333334</v>
      </c>
      <c r="M44" s="33">
        <v>5.0702222222222213</v>
      </c>
      <c r="N44" s="33">
        <v>0</v>
      </c>
      <c r="O44" s="33">
        <v>7.7094103733738789E-2</v>
      </c>
      <c r="P44" s="33">
        <v>0</v>
      </c>
      <c r="Q44" s="33">
        <v>1.600888888888889</v>
      </c>
      <c r="R44" s="33">
        <v>2.4341949653657716E-2</v>
      </c>
      <c r="S44" s="33">
        <v>2.7653333333333334</v>
      </c>
      <c r="T44" s="33">
        <v>5.6906666666666679</v>
      </c>
      <c r="U44" s="33">
        <v>0</v>
      </c>
      <c r="V44" s="33">
        <v>0.12857577293461736</v>
      </c>
      <c r="W44" s="33">
        <v>1.7421111111111109</v>
      </c>
      <c r="X44" s="33">
        <v>9.0196666666666658</v>
      </c>
      <c r="Y44" s="33">
        <v>0</v>
      </c>
      <c r="Z44" s="33">
        <v>0.1636357492819733</v>
      </c>
      <c r="AA44" s="33">
        <v>0</v>
      </c>
      <c r="AB44" s="33">
        <v>0</v>
      </c>
      <c r="AC44" s="33">
        <v>0</v>
      </c>
      <c r="AD44" s="33">
        <v>0</v>
      </c>
      <c r="AE44" s="33">
        <v>0</v>
      </c>
      <c r="AF44" s="33">
        <v>0</v>
      </c>
      <c r="AG44" s="33">
        <v>0.4</v>
      </c>
      <c r="AH44" t="s">
        <v>97</v>
      </c>
      <c r="AI44" s="34">
        <v>6</v>
      </c>
    </row>
    <row r="45" spans="1:35" x14ac:dyDescent="0.25">
      <c r="A45" t="s">
        <v>607</v>
      </c>
      <c r="B45" t="s">
        <v>231</v>
      </c>
      <c r="C45" t="s">
        <v>443</v>
      </c>
      <c r="D45" t="s">
        <v>563</v>
      </c>
      <c r="E45" s="33">
        <v>41.81111111111111</v>
      </c>
      <c r="F45" s="33">
        <v>5.6888888888888891</v>
      </c>
      <c r="G45" s="33">
        <v>0.13333333333333333</v>
      </c>
      <c r="H45" s="33">
        <v>0.26666666666666666</v>
      </c>
      <c r="I45" s="33">
        <v>0.26666666666666666</v>
      </c>
      <c r="J45" s="33">
        <v>0</v>
      </c>
      <c r="K45" s="33">
        <v>0.13333333333333333</v>
      </c>
      <c r="L45" s="33">
        <v>0.98666666666666658</v>
      </c>
      <c r="M45" s="33">
        <v>0</v>
      </c>
      <c r="N45" s="33">
        <v>0</v>
      </c>
      <c r="O45" s="33">
        <v>0</v>
      </c>
      <c r="P45" s="33">
        <v>6.8083333333333336</v>
      </c>
      <c r="Q45" s="33">
        <v>0</v>
      </c>
      <c r="R45" s="33">
        <v>0.16283550358756313</v>
      </c>
      <c r="S45" s="33">
        <v>1.3830000000000002</v>
      </c>
      <c r="T45" s="33">
        <v>0</v>
      </c>
      <c r="U45" s="33">
        <v>0</v>
      </c>
      <c r="V45" s="33">
        <v>3.3077331916024452E-2</v>
      </c>
      <c r="W45" s="33">
        <v>0.129</v>
      </c>
      <c r="X45" s="33">
        <v>2.4544444444444449</v>
      </c>
      <c r="Y45" s="33">
        <v>0</v>
      </c>
      <c r="Z45" s="33">
        <v>6.1788466648950317E-2</v>
      </c>
      <c r="AA45" s="33">
        <v>0</v>
      </c>
      <c r="AB45" s="33">
        <v>0</v>
      </c>
      <c r="AC45" s="33">
        <v>0</v>
      </c>
      <c r="AD45" s="33">
        <v>3.4166666666666665</v>
      </c>
      <c r="AE45" s="33">
        <v>0</v>
      </c>
      <c r="AF45" s="33">
        <v>0</v>
      </c>
      <c r="AG45" s="33">
        <v>0.2</v>
      </c>
      <c r="AH45" t="s">
        <v>23</v>
      </c>
      <c r="AI45" s="34">
        <v>6</v>
      </c>
    </row>
    <row r="46" spans="1:35" x14ac:dyDescent="0.25">
      <c r="A46" t="s">
        <v>607</v>
      </c>
      <c r="B46" t="s">
        <v>259</v>
      </c>
      <c r="C46" t="s">
        <v>461</v>
      </c>
      <c r="D46" t="s">
        <v>578</v>
      </c>
      <c r="E46" s="33">
        <v>45.911111111111111</v>
      </c>
      <c r="F46" s="33">
        <v>5.9555555555555557</v>
      </c>
      <c r="G46" s="33">
        <v>0</v>
      </c>
      <c r="H46" s="33">
        <v>0.2</v>
      </c>
      <c r="I46" s="33">
        <v>7.2777777777777777</v>
      </c>
      <c r="J46" s="33">
        <v>0</v>
      </c>
      <c r="K46" s="33">
        <v>0</v>
      </c>
      <c r="L46" s="33">
        <v>0</v>
      </c>
      <c r="M46" s="33">
        <v>6.227555555555556</v>
      </c>
      <c r="N46" s="33">
        <v>0</v>
      </c>
      <c r="O46" s="33">
        <v>0.13564375605033882</v>
      </c>
      <c r="P46" s="33">
        <v>5.9805555555555552</v>
      </c>
      <c r="Q46" s="33">
        <v>4.3166666666666664</v>
      </c>
      <c r="R46" s="33">
        <v>0.22428606001936105</v>
      </c>
      <c r="S46" s="33">
        <v>0.32322222222222219</v>
      </c>
      <c r="T46" s="33">
        <v>0.8275555555555556</v>
      </c>
      <c r="U46" s="33">
        <v>0</v>
      </c>
      <c r="V46" s="33">
        <v>2.5065343659244919E-2</v>
      </c>
      <c r="W46" s="33">
        <v>0.112</v>
      </c>
      <c r="X46" s="33">
        <v>1.1388888888888888</v>
      </c>
      <c r="Y46" s="33">
        <v>0</v>
      </c>
      <c r="Z46" s="33">
        <v>2.7245885769603097E-2</v>
      </c>
      <c r="AA46" s="33">
        <v>0</v>
      </c>
      <c r="AB46" s="33">
        <v>0</v>
      </c>
      <c r="AC46" s="33">
        <v>0</v>
      </c>
      <c r="AD46" s="33">
        <v>31.135888888888886</v>
      </c>
      <c r="AE46" s="33">
        <v>0</v>
      </c>
      <c r="AF46" s="33">
        <v>0</v>
      </c>
      <c r="AG46" s="33">
        <v>0</v>
      </c>
      <c r="AH46" t="s">
        <v>51</v>
      </c>
      <c r="AI46" s="34">
        <v>6</v>
      </c>
    </row>
    <row r="47" spans="1:35" x14ac:dyDescent="0.25">
      <c r="A47" t="s">
        <v>607</v>
      </c>
      <c r="B47" t="s">
        <v>260</v>
      </c>
      <c r="C47" t="s">
        <v>462</v>
      </c>
      <c r="D47" t="s">
        <v>579</v>
      </c>
      <c r="E47" s="33">
        <v>41.777777777777779</v>
      </c>
      <c r="F47" s="33">
        <v>5.6888888888888891</v>
      </c>
      <c r="G47" s="33">
        <v>3.3333333333333333E-2</v>
      </c>
      <c r="H47" s="33">
        <v>0.13055555555555556</v>
      </c>
      <c r="I47" s="33">
        <v>0</v>
      </c>
      <c r="J47" s="33">
        <v>0</v>
      </c>
      <c r="K47" s="33">
        <v>0.62222222222222223</v>
      </c>
      <c r="L47" s="33">
        <v>0</v>
      </c>
      <c r="M47" s="33">
        <v>0</v>
      </c>
      <c r="N47" s="33">
        <v>0</v>
      </c>
      <c r="O47" s="33">
        <v>0</v>
      </c>
      <c r="P47" s="33">
        <v>0</v>
      </c>
      <c r="Q47" s="33">
        <v>7.1166666666666663</v>
      </c>
      <c r="R47" s="33">
        <v>0.17034574468085106</v>
      </c>
      <c r="S47" s="33">
        <v>0.22777777777777777</v>
      </c>
      <c r="T47" s="33">
        <v>0.46944444444444444</v>
      </c>
      <c r="U47" s="33">
        <v>0</v>
      </c>
      <c r="V47" s="33">
        <v>1.6688829787234041E-2</v>
      </c>
      <c r="W47" s="33">
        <v>2.2222222222222223E-2</v>
      </c>
      <c r="X47" s="33">
        <v>1.4638888888888888</v>
      </c>
      <c r="Y47" s="33">
        <v>0</v>
      </c>
      <c r="Z47" s="33">
        <v>3.5571808510638292E-2</v>
      </c>
      <c r="AA47" s="33">
        <v>0</v>
      </c>
      <c r="AB47" s="33">
        <v>0</v>
      </c>
      <c r="AC47" s="33">
        <v>0</v>
      </c>
      <c r="AD47" s="33">
        <v>42.619444444444447</v>
      </c>
      <c r="AE47" s="33">
        <v>0</v>
      </c>
      <c r="AF47" s="33">
        <v>0</v>
      </c>
      <c r="AG47" s="33">
        <v>0</v>
      </c>
      <c r="AH47" t="s">
        <v>52</v>
      </c>
      <c r="AI47" s="34">
        <v>6</v>
      </c>
    </row>
    <row r="48" spans="1:35" x14ac:dyDescent="0.25">
      <c r="A48" t="s">
        <v>607</v>
      </c>
      <c r="B48" t="s">
        <v>393</v>
      </c>
      <c r="C48" t="s">
        <v>526</v>
      </c>
      <c r="D48" t="s">
        <v>544</v>
      </c>
      <c r="E48" s="33">
        <v>41.211111111111109</v>
      </c>
      <c r="F48" s="33">
        <v>5.6888888888888891</v>
      </c>
      <c r="G48" s="33">
        <v>6.6666666666666666E-2</v>
      </c>
      <c r="H48" s="33">
        <v>0.24444444444444444</v>
      </c>
      <c r="I48" s="33">
        <v>0.14444444444444443</v>
      </c>
      <c r="J48" s="33">
        <v>0</v>
      </c>
      <c r="K48" s="33">
        <v>0</v>
      </c>
      <c r="L48" s="33">
        <v>0</v>
      </c>
      <c r="M48" s="33">
        <v>0</v>
      </c>
      <c r="N48" s="33">
        <v>0</v>
      </c>
      <c r="O48" s="33">
        <v>0</v>
      </c>
      <c r="P48" s="33">
        <v>0</v>
      </c>
      <c r="Q48" s="33">
        <v>3.4666666666666668</v>
      </c>
      <c r="R48" s="33">
        <v>8.4119708816392566E-2</v>
      </c>
      <c r="S48" s="33">
        <v>9.2666666666666661E-2</v>
      </c>
      <c r="T48" s="33">
        <v>0.60266666666666657</v>
      </c>
      <c r="U48" s="33">
        <v>0</v>
      </c>
      <c r="V48" s="33">
        <v>1.6872472364518738E-2</v>
      </c>
      <c r="W48" s="33">
        <v>5.7555555555555554E-2</v>
      </c>
      <c r="X48" s="33">
        <v>0.81588888888888933</v>
      </c>
      <c r="Y48" s="33">
        <v>0</v>
      </c>
      <c r="Z48" s="33">
        <v>2.1194392019412252E-2</v>
      </c>
      <c r="AA48" s="33">
        <v>0</v>
      </c>
      <c r="AB48" s="33">
        <v>0</v>
      </c>
      <c r="AC48" s="33">
        <v>0</v>
      </c>
      <c r="AD48" s="33">
        <v>39.483333333333334</v>
      </c>
      <c r="AE48" s="33">
        <v>0</v>
      </c>
      <c r="AF48" s="33">
        <v>0</v>
      </c>
      <c r="AG48" s="33">
        <v>0</v>
      </c>
      <c r="AH48" t="s">
        <v>185</v>
      </c>
      <c r="AI48" s="34">
        <v>6</v>
      </c>
    </row>
    <row r="49" spans="1:35" x14ac:dyDescent="0.25">
      <c r="A49" t="s">
        <v>607</v>
      </c>
      <c r="B49" t="s">
        <v>294</v>
      </c>
      <c r="C49" t="s">
        <v>484</v>
      </c>
      <c r="D49" t="s">
        <v>563</v>
      </c>
      <c r="E49" s="33">
        <v>56.944444444444443</v>
      </c>
      <c r="F49" s="33">
        <v>5.6888888888888891</v>
      </c>
      <c r="G49" s="33">
        <v>1.1222222222222222</v>
      </c>
      <c r="H49" s="33">
        <v>0.34111111111111114</v>
      </c>
      <c r="I49" s="33">
        <v>0.22222222222222221</v>
      </c>
      <c r="J49" s="33">
        <v>0</v>
      </c>
      <c r="K49" s="33">
        <v>0</v>
      </c>
      <c r="L49" s="33">
        <v>2.9935555555555555</v>
      </c>
      <c r="M49" s="33">
        <v>0</v>
      </c>
      <c r="N49" s="33">
        <v>0</v>
      </c>
      <c r="O49" s="33">
        <v>0</v>
      </c>
      <c r="P49" s="33">
        <v>0</v>
      </c>
      <c r="Q49" s="33">
        <v>0</v>
      </c>
      <c r="R49" s="33">
        <v>0</v>
      </c>
      <c r="S49" s="33">
        <v>2.9390000000000005</v>
      </c>
      <c r="T49" s="33">
        <v>0</v>
      </c>
      <c r="U49" s="33">
        <v>0</v>
      </c>
      <c r="V49" s="33">
        <v>5.161170731707318E-2</v>
      </c>
      <c r="W49" s="33">
        <v>0.48477777777777781</v>
      </c>
      <c r="X49" s="33">
        <v>3.7206666666666681</v>
      </c>
      <c r="Y49" s="33">
        <v>0</v>
      </c>
      <c r="Z49" s="33">
        <v>7.385170731707319E-2</v>
      </c>
      <c r="AA49" s="33">
        <v>0</v>
      </c>
      <c r="AB49" s="33">
        <v>0</v>
      </c>
      <c r="AC49" s="33">
        <v>0</v>
      </c>
      <c r="AD49" s="33">
        <v>0</v>
      </c>
      <c r="AE49" s="33">
        <v>0</v>
      </c>
      <c r="AF49" s="33">
        <v>0</v>
      </c>
      <c r="AG49" s="33">
        <v>0.8</v>
      </c>
      <c r="AH49" t="s">
        <v>86</v>
      </c>
      <c r="AI49" s="34">
        <v>6</v>
      </c>
    </row>
    <row r="50" spans="1:35" x14ac:dyDescent="0.25">
      <c r="A50" t="s">
        <v>607</v>
      </c>
      <c r="B50" t="s">
        <v>225</v>
      </c>
      <c r="C50" t="s">
        <v>437</v>
      </c>
      <c r="D50" t="s">
        <v>557</v>
      </c>
      <c r="E50" s="33">
        <v>36.633333333333333</v>
      </c>
      <c r="F50" s="33">
        <v>5.6888888888888891</v>
      </c>
      <c r="G50" s="33">
        <v>0</v>
      </c>
      <c r="H50" s="33">
        <v>0.12777777777777777</v>
      </c>
      <c r="I50" s="33">
        <v>8.8888888888888892E-2</v>
      </c>
      <c r="J50" s="33">
        <v>0</v>
      </c>
      <c r="K50" s="33">
        <v>0</v>
      </c>
      <c r="L50" s="33">
        <v>0</v>
      </c>
      <c r="M50" s="33">
        <v>0</v>
      </c>
      <c r="N50" s="33">
        <v>0</v>
      </c>
      <c r="O50" s="33">
        <v>0</v>
      </c>
      <c r="P50" s="33">
        <v>0</v>
      </c>
      <c r="Q50" s="33">
        <v>4.7777777777777777</v>
      </c>
      <c r="R50" s="33">
        <v>0.13042159538974826</v>
      </c>
      <c r="S50" s="33">
        <v>0.36511111111111111</v>
      </c>
      <c r="T50" s="33">
        <v>0.97622222222222221</v>
      </c>
      <c r="U50" s="33">
        <v>0</v>
      </c>
      <c r="V50" s="33">
        <v>3.6615104640582347E-2</v>
      </c>
      <c r="W50" s="33">
        <v>0.14044444444444448</v>
      </c>
      <c r="X50" s="33">
        <v>1.6361111111111115</v>
      </c>
      <c r="Y50" s="33">
        <v>0</v>
      </c>
      <c r="Z50" s="33">
        <v>4.8495602062481054E-2</v>
      </c>
      <c r="AA50" s="33">
        <v>0</v>
      </c>
      <c r="AB50" s="33">
        <v>0</v>
      </c>
      <c r="AC50" s="33">
        <v>0</v>
      </c>
      <c r="AD50" s="33">
        <v>34.483333333333334</v>
      </c>
      <c r="AE50" s="33">
        <v>0</v>
      </c>
      <c r="AF50" s="33">
        <v>0</v>
      </c>
      <c r="AG50" s="33">
        <v>5.5555555555555552E-2</v>
      </c>
      <c r="AH50" t="s">
        <v>17</v>
      </c>
      <c r="AI50" s="34">
        <v>6</v>
      </c>
    </row>
    <row r="51" spans="1:35" x14ac:dyDescent="0.25">
      <c r="A51" t="s">
        <v>607</v>
      </c>
      <c r="B51" t="s">
        <v>290</v>
      </c>
      <c r="C51" t="s">
        <v>481</v>
      </c>
      <c r="D51" t="s">
        <v>591</v>
      </c>
      <c r="E51" s="33">
        <v>88.422222222222217</v>
      </c>
      <c r="F51" s="33">
        <v>5.6888888888888891</v>
      </c>
      <c r="G51" s="33">
        <v>0.14444444444444443</v>
      </c>
      <c r="H51" s="33">
        <v>0.25555555555555554</v>
      </c>
      <c r="I51" s="33">
        <v>8.5777777777777775</v>
      </c>
      <c r="J51" s="33">
        <v>0</v>
      </c>
      <c r="K51" s="33">
        <v>0</v>
      </c>
      <c r="L51" s="33">
        <v>0.46822222222222215</v>
      </c>
      <c r="M51" s="33">
        <v>4.5194444444444448</v>
      </c>
      <c r="N51" s="33">
        <v>0</v>
      </c>
      <c r="O51" s="33">
        <v>5.1112088464438307E-2</v>
      </c>
      <c r="P51" s="33">
        <v>5.3083333333333336</v>
      </c>
      <c r="Q51" s="33">
        <v>0</v>
      </c>
      <c r="R51" s="33">
        <v>6.0033928122643888E-2</v>
      </c>
      <c r="S51" s="33">
        <v>3.7254444444444452</v>
      </c>
      <c r="T51" s="33">
        <v>7.8888888888888897E-2</v>
      </c>
      <c r="U51" s="33">
        <v>0</v>
      </c>
      <c r="V51" s="33">
        <v>4.3024629303845201E-2</v>
      </c>
      <c r="W51" s="33">
        <v>0.29911111111111111</v>
      </c>
      <c r="X51" s="33">
        <v>2.8523333333333323</v>
      </c>
      <c r="Y51" s="33">
        <v>0</v>
      </c>
      <c r="Z51" s="33">
        <v>3.5640864538828844E-2</v>
      </c>
      <c r="AA51" s="33">
        <v>0</v>
      </c>
      <c r="AB51" s="33">
        <v>0</v>
      </c>
      <c r="AC51" s="33">
        <v>2.6444444444444444</v>
      </c>
      <c r="AD51" s="33">
        <v>0</v>
      </c>
      <c r="AE51" s="33">
        <v>0</v>
      </c>
      <c r="AF51" s="33">
        <v>0</v>
      </c>
      <c r="AG51" s="33">
        <v>0</v>
      </c>
      <c r="AH51" t="s">
        <v>82</v>
      </c>
      <c r="AI51" s="34">
        <v>6</v>
      </c>
    </row>
    <row r="52" spans="1:35" x14ac:dyDescent="0.25">
      <c r="A52" t="s">
        <v>607</v>
      </c>
      <c r="B52" t="s">
        <v>228</v>
      </c>
      <c r="C52" t="s">
        <v>441</v>
      </c>
      <c r="D52" t="s">
        <v>560</v>
      </c>
      <c r="E52" s="33">
        <v>44.555555555555557</v>
      </c>
      <c r="F52" s="33">
        <v>5.6888888888888891</v>
      </c>
      <c r="G52" s="33">
        <v>4.4444444444444446E-2</v>
      </c>
      <c r="H52" s="33">
        <v>0</v>
      </c>
      <c r="I52" s="33">
        <v>0</v>
      </c>
      <c r="J52" s="33">
        <v>0</v>
      </c>
      <c r="K52" s="33">
        <v>0</v>
      </c>
      <c r="L52" s="33">
        <v>4.3640000000000008</v>
      </c>
      <c r="M52" s="33">
        <v>5.2972222222222225</v>
      </c>
      <c r="N52" s="33">
        <v>0</v>
      </c>
      <c r="O52" s="33">
        <v>0.11889027431421446</v>
      </c>
      <c r="P52" s="33">
        <v>0</v>
      </c>
      <c r="Q52" s="33">
        <v>3.9211111111111108</v>
      </c>
      <c r="R52" s="33">
        <v>8.8004987531172058E-2</v>
      </c>
      <c r="S52" s="33">
        <v>6.1111111111111134</v>
      </c>
      <c r="T52" s="33">
        <v>0</v>
      </c>
      <c r="U52" s="33">
        <v>0</v>
      </c>
      <c r="V52" s="33">
        <v>0.13715710723192023</v>
      </c>
      <c r="W52" s="33">
        <v>4.2938888888888878</v>
      </c>
      <c r="X52" s="33">
        <v>0</v>
      </c>
      <c r="Y52" s="33">
        <v>0</v>
      </c>
      <c r="Z52" s="33">
        <v>9.6371571072319168E-2</v>
      </c>
      <c r="AA52" s="33">
        <v>0</v>
      </c>
      <c r="AB52" s="33">
        <v>0</v>
      </c>
      <c r="AC52" s="33">
        <v>0</v>
      </c>
      <c r="AD52" s="33">
        <v>0</v>
      </c>
      <c r="AE52" s="33">
        <v>0</v>
      </c>
      <c r="AF52" s="33">
        <v>0</v>
      </c>
      <c r="AG52" s="33">
        <v>0</v>
      </c>
      <c r="AH52" t="s">
        <v>20</v>
      </c>
      <c r="AI52" s="34">
        <v>6</v>
      </c>
    </row>
    <row r="53" spans="1:35" x14ac:dyDescent="0.25">
      <c r="A53" t="s">
        <v>607</v>
      </c>
      <c r="B53" t="s">
        <v>264</v>
      </c>
      <c r="C53" t="s">
        <v>466</v>
      </c>
      <c r="D53" t="s">
        <v>583</v>
      </c>
      <c r="E53" s="33">
        <v>55.355555555555554</v>
      </c>
      <c r="F53" s="33">
        <v>5.6</v>
      </c>
      <c r="G53" s="33">
        <v>7.7777777777777779E-2</v>
      </c>
      <c r="H53" s="33">
        <v>0.25555555555555554</v>
      </c>
      <c r="I53" s="33">
        <v>0.25555555555555554</v>
      </c>
      <c r="J53" s="33">
        <v>0</v>
      </c>
      <c r="K53" s="33">
        <v>0</v>
      </c>
      <c r="L53" s="33">
        <v>0.30199999999999999</v>
      </c>
      <c r="M53" s="33">
        <v>5.427777777777778</v>
      </c>
      <c r="N53" s="33">
        <v>0</v>
      </c>
      <c r="O53" s="33">
        <v>9.8052990766760342E-2</v>
      </c>
      <c r="P53" s="33">
        <v>4.9833333333333334</v>
      </c>
      <c r="Q53" s="33">
        <v>0</v>
      </c>
      <c r="R53" s="33">
        <v>9.0024086712163789E-2</v>
      </c>
      <c r="S53" s="33">
        <v>5.1893333333333338</v>
      </c>
      <c r="T53" s="33">
        <v>0.18055555555555555</v>
      </c>
      <c r="U53" s="33">
        <v>0</v>
      </c>
      <c r="V53" s="33">
        <v>9.7007226013649139E-2</v>
      </c>
      <c r="W53" s="33">
        <v>4.4789999999999992</v>
      </c>
      <c r="X53" s="33">
        <v>8.8999999999999996E-2</v>
      </c>
      <c r="Y53" s="33">
        <v>0</v>
      </c>
      <c r="Z53" s="33">
        <v>8.2521075873143307E-2</v>
      </c>
      <c r="AA53" s="33">
        <v>0</v>
      </c>
      <c r="AB53" s="33">
        <v>0</v>
      </c>
      <c r="AC53" s="33">
        <v>0</v>
      </c>
      <c r="AD53" s="33">
        <v>0</v>
      </c>
      <c r="AE53" s="33">
        <v>0</v>
      </c>
      <c r="AF53" s="33">
        <v>0</v>
      </c>
      <c r="AG53" s="33">
        <v>0</v>
      </c>
      <c r="AH53" t="s">
        <v>56</v>
      </c>
      <c r="AI53" s="34">
        <v>6</v>
      </c>
    </row>
    <row r="54" spans="1:35" x14ac:dyDescent="0.25">
      <c r="A54" t="s">
        <v>607</v>
      </c>
      <c r="B54" t="s">
        <v>328</v>
      </c>
      <c r="C54" t="s">
        <v>443</v>
      </c>
      <c r="D54" t="s">
        <v>563</v>
      </c>
      <c r="E54" s="33">
        <v>28.344444444444445</v>
      </c>
      <c r="F54" s="33">
        <v>4.0888888888888886</v>
      </c>
      <c r="G54" s="33">
        <v>0.14444444444444443</v>
      </c>
      <c r="H54" s="33">
        <v>8.3333333333333329E-2</v>
      </c>
      <c r="I54" s="33">
        <v>0.12222222222222222</v>
      </c>
      <c r="J54" s="33">
        <v>0</v>
      </c>
      <c r="K54" s="33">
        <v>0</v>
      </c>
      <c r="L54" s="33">
        <v>0</v>
      </c>
      <c r="M54" s="33">
        <v>3.3333333333333333E-2</v>
      </c>
      <c r="N54" s="33">
        <v>3.0027777777777778</v>
      </c>
      <c r="O54" s="33">
        <v>0.10711485691885535</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c r="AF54" s="33">
        <v>0</v>
      </c>
      <c r="AG54" s="33">
        <v>0</v>
      </c>
      <c r="AH54" t="s">
        <v>120</v>
      </c>
      <c r="AI54" s="34">
        <v>6</v>
      </c>
    </row>
    <row r="55" spans="1:35" x14ac:dyDescent="0.25">
      <c r="A55" t="s">
        <v>607</v>
      </c>
      <c r="B55" t="s">
        <v>316</v>
      </c>
      <c r="C55" t="s">
        <v>494</v>
      </c>
      <c r="D55" t="s">
        <v>564</v>
      </c>
      <c r="E55" s="33">
        <v>55.977777777777774</v>
      </c>
      <c r="F55" s="33">
        <v>5.6888888888888891</v>
      </c>
      <c r="G55" s="33">
        <v>6.6666666666666666E-2</v>
      </c>
      <c r="H55" s="33">
        <v>0.2388888888888889</v>
      </c>
      <c r="I55" s="33">
        <v>0.27777777777777779</v>
      </c>
      <c r="J55" s="33">
        <v>0</v>
      </c>
      <c r="K55" s="33">
        <v>0.46666666666666667</v>
      </c>
      <c r="L55" s="33">
        <v>0.95911111111111103</v>
      </c>
      <c r="M55" s="33">
        <v>5.9207777777777792</v>
      </c>
      <c r="N55" s="33">
        <v>0</v>
      </c>
      <c r="O55" s="33">
        <v>0.10577014688368404</v>
      </c>
      <c r="P55" s="33">
        <v>0</v>
      </c>
      <c r="Q55" s="33">
        <v>5.7201111111111107</v>
      </c>
      <c r="R55" s="33">
        <v>0.10218539102818579</v>
      </c>
      <c r="S55" s="33">
        <v>0.23600000000000007</v>
      </c>
      <c r="T55" s="33">
        <v>4.2360000000000007</v>
      </c>
      <c r="U55" s="33">
        <v>0</v>
      </c>
      <c r="V55" s="33">
        <v>7.9888844779674492E-2</v>
      </c>
      <c r="W55" s="33">
        <v>1.2174444444444443</v>
      </c>
      <c r="X55" s="33">
        <v>2.5594444444444444</v>
      </c>
      <c r="Y55" s="33">
        <v>0</v>
      </c>
      <c r="Z55" s="33">
        <v>6.7471218737594291E-2</v>
      </c>
      <c r="AA55" s="33">
        <v>0</v>
      </c>
      <c r="AB55" s="33">
        <v>0</v>
      </c>
      <c r="AC55" s="33">
        <v>0</v>
      </c>
      <c r="AD55" s="33">
        <v>0</v>
      </c>
      <c r="AE55" s="33">
        <v>0</v>
      </c>
      <c r="AF55" s="33">
        <v>0</v>
      </c>
      <c r="AG55" s="33">
        <v>0</v>
      </c>
      <c r="AH55" t="s">
        <v>108</v>
      </c>
      <c r="AI55" s="34">
        <v>6</v>
      </c>
    </row>
    <row r="56" spans="1:35" x14ac:dyDescent="0.25">
      <c r="A56" t="s">
        <v>607</v>
      </c>
      <c r="B56" t="s">
        <v>319</v>
      </c>
      <c r="C56" t="s">
        <v>436</v>
      </c>
      <c r="D56" t="s">
        <v>555</v>
      </c>
      <c r="E56" s="33">
        <v>73.155555555555551</v>
      </c>
      <c r="F56" s="33">
        <v>5.6888888888888891</v>
      </c>
      <c r="G56" s="33">
        <v>0.28888888888888886</v>
      </c>
      <c r="H56" s="33">
        <v>0.17222222222222222</v>
      </c>
      <c r="I56" s="33">
        <v>0.24444444444444444</v>
      </c>
      <c r="J56" s="33">
        <v>0</v>
      </c>
      <c r="K56" s="33">
        <v>0</v>
      </c>
      <c r="L56" s="33">
        <v>1.5938888888888885</v>
      </c>
      <c r="M56" s="33">
        <v>5.6330000000000009</v>
      </c>
      <c r="N56" s="33">
        <v>0</v>
      </c>
      <c r="O56" s="33">
        <v>7.700030376670719E-2</v>
      </c>
      <c r="P56" s="33">
        <v>0</v>
      </c>
      <c r="Q56" s="33">
        <v>5.6386666666666665</v>
      </c>
      <c r="R56" s="33">
        <v>7.7077764277035235E-2</v>
      </c>
      <c r="S56" s="33">
        <v>0.43599999999999994</v>
      </c>
      <c r="T56" s="33">
        <v>2.5782222222222226</v>
      </c>
      <c r="U56" s="33">
        <v>0</v>
      </c>
      <c r="V56" s="33">
        <v>4.1202916160388826E-2</v>
      </c>
      <c r="W56" s="33">
        <v>0.80044444444444451</v>
      </c>
      <c r="X56" s="33">
        <v>4.2655555555555562</v>
      </c>
      <c r="Y56" s="33">
        <v>0</v>
      </c>
      <c r="Z56" s="33">
        <v>6.9249696233292843E-2</v>
      </c>
      <c r="AA56" s="33">
        <v>0</v>
      </c>
      <c r="AB56" s="33">
        <v>0</v>
      </c>
      <c r="AC56" s="33">
        <v>0</v>
      </c>
      <c r="AD56" s="33">
        <v>0</v>
      </c>
      <c r="AE56" s="33">
        <v>0</v>
      </c>
      <c r="AF56" s="33">
        <v>0</v>
      </c>
      <c r="AG56" s="33">
        <v>0</v>
      </c>
      <c r="AH56" t="s">
        <v>111</v>
      </c>
      <c r="AI56" s="34">
        <v>6</v>
      </c>
    </row>
    <row r="57" spans="1:35" x14ac:dyDescent="0.25">
      <c r="A57" t="s">
        <v>607</v>
      </c>
      <c r="B57" t="s">
        <v>410</v>
      </c>
      <c r="C57" t="s">
        <v>474</v>
      </c>
      <c r="D57" t="s">
        <v>588</v>
      </c>
      <c r="E57" s="33">
        <v>46.31111111111111</v>
      </c>
      <c r="F57" s="33">
        <v>5.6888888888888891</v>
      </c>
      <c r="G57" s="33">
        <v>0.13333333333333333</v>
      </c>
      <c r="H57" s="33">
        <v>0.16666666666666666</v>
      </c>
      <c r="I57" s="33">
        <v>0.33333333333333331</v>
      </c>
      <c r="J57" s="33">
        <v>0</v>
      </c>
      <c r="K57" s="33">
        <v>0</v>
      </c>
      <c r="L57" s="33">
        <v>2.286</v>
      </c>
      <c r="M57" s="33">
        <v>0</v>
      </c>
      <c r="N57" s="33">
        <v>0</v>
      </c>
      <c r="O57" s="33">
        <v>0</v>
      </c>
      <c r="P57" s="33">
        <v>0</v>
      </c>
      <c r="Q57" s="33">
        <v>0</v>
      </c>
      <c r="R57" s="33">
        <v>0</v>
      </c>
      <c r="S57" s="33">
        <v>0.65966666666666673</v>
      </c>
      <c r="T57" s="33">
        <v>7.0475555555555562</v>
      </c>
      <c r="U57" s="33">
        <v>0</v>
      </c>
      <c r="V57" s="33">
        <v>0.16642274472168908</v>
      </c>
      <c r="W57" s="33">
        <v>3.0612222222222227</v>
      </c>
      <c r="X57" s="33">
        <v>3.3818888888888883</v>
      </c>
      <c r="Y57" s="33">
        <v>0</v>
      </c>
      <c r="Z57" s="33">
        <v>0.13912667946257198</v>
      </c>
      <c r="AA57" s="33">
        <v>0</v>
      </c>
      <c r="AB57" s="33">
        <v>0</v>
      </c>
      <c r="AC57" s="33">
        <v>0.74444444444444446</v>
      </c>
      <c r="AD57" s="33">
        <v>0</v>
      </c>
      <c r="AE57" s="33">
        <v>0</v>
      </c>
      <c r="AF57" s="33">
        <v>0</v>
      </c>
      <c r="AG57" s="33">
        <v>0</v>
      </c>
      <c r="AH57" t="s">
        <v>202</v>
      </c>
      <c r="AI57" s="34">
        <v>6</v>
      </c>
    </row>
    <row r="58" spans="1:35" x14ac:dyDescent="0.25">
      <c r="A58" t="s">
        <v>607</v>
      </c>
      <c r="B58" t="s">
        <v>375</v>
      </c>
      <c r="C58" t="s">
        <v>499</v>
      </c>
      <c r="D58" t="s">
        <v>539</v>
      </c>
      <c r="E58" s="33">
        <v>78.36666666666666</v>
      </c>
      <c r="F58" s="33">
        <v>5.6888888888888891</v>
      </c>
      <c r="G58" s="33">
        <v>0</v>
      </c>
      <c r="H58" s="33">
        <v>0</v>
      </c>
      <c r="I58" s="33">
        <v>0</v>
      </c>
      <c r="J58" s="33">
        <v>0</v>
      </c>
      <c r="K58" s="33">
        <v>0</v>
      </c>
      <c r="L58" s="33">
        <v>1.9273333333333338</v>
      </c>
      <c r="M58" s="33">
        <v>0</v>
      </c>
      <c r="N58" s="33">
        <v>3.952999999999999</v>
      </c>
      <c r="O58" s="33">
        <v>5.0442364951084638E-2</v>
      </c>
      <c r="P58" s="33">
        <v>0</v>
      </c>
      <c r="Q58" s="33">
        <v>4.9728888888888889</v>
      </c>
      <c r="R58" s="33">
        <v>6.3456685098539634E-2</v>
      </c>
      <c r="S58" s="33">
        <v>1.3541111111111113</v>
      </c>
      <c r="T58" s="33">
        <v>3.3606666666666665</v>
      </c>
      <c r="U58" s="33">
        <v>0</v>
      </c>
      <c r="V58" s="33">
        <v>6.0163051183893389E-2</v>
      </c>
      <c r="W58" s="33">
        <v>2.2455555555555549</v>
      </c>
      <c r="X58" s="33">
        <v>4.2733333333333334</v>
      </c>
      <c r="Y58" s="33">
        <v>0</v>
      </c>
      <c r="Z58" s="33">
        <v>8.3184460513256772E-2</v>
      </c>
      <c r="AA58" s="33">
        <v>0</v>
      </c>
      <c r="AB58" s="33">
        <v>0</v>
      </c>
      <c r="AC58" s="33">
        <v>0</v>
      </c>
      <c r="AD58" s="33">
        <v>0</v>
      </c>
      <c r="AE58" s="33">
        <v>0</v>
      </c>
      <c r="AF58" s="33">
        <v>0</v>
      </c>
      <c r="AG58" s="33">
        <v>0</v>
      </c>
      <c r="AH58" t="s">
        <v>167</v>
      </c>
      <c r="AI58" s="34">
        <v>6</v>
      </c>
    </row>
    <row r="59" spans="1:35" x14ac:dyDescent="0.25">
      <c r="A59" t="s">
        <v>607</v>
      </c>
      <c r="B59" t="s">
        <v>351</v>
      </c>
      <c r="C59" t="s">
        <v>475</v>
      </c>
      <c r="D59" t="s">
        <v>589</v>
      </c>
      <c r="E59" s="33">
        <v>82.477777777777774</v>
      </c>
      <c r="F59" s="33">
        <v>7.9777777777777779</v>
      </c>
      <c r="G59" s="33">
        <v>0.26666666666666666</v>
      </c>
      <c r="H59" s="33">
        <v>0.26666666666666666</v>
      </c>
      <c r="I59" s="33">
        <v>0.26666666666666666</v>
      </c>
      <c r="J59" s="33">
        <v>0</v>
      </c>
      <c r="K59" s="33">
        <v>0</v>
      </c>
      <c r="L59" s="33">
        <v>5.0194444444444448</v>
      </c>
      <c r="M59" s="33">
        <v>11.681888888888889</v>
      </c>
      <c r="N59" s="33">
        <v>0.99444444444444446</v>
      </c>
      <c r="O59" s="33">
        <v>0.15369392428937087</v>
      </c>
      <c r="P59" s="33">
        <v>4.8772222222222217</v>
      </c>
      <c r="Q59" s="33">
        <v>0</v>
      </c>
      <c r="R59" s="33">
        <v>5.9133773406978306E-2</v>
      </c>
      <c r="S59" s="33">
        <v>5.8175555555555549</v>
      </c>
      <c r="T59" s="33">
        <v>0</v>
      </c>
      <c r="U59" s="33">
        <v>0</v>
      </c>
      <c r="V59" s="33">
        <v>7.0534824195069373E-2</v>
      </c>
      <c r="W59" s="33">
        <v>2.669</v>
      </c>
      <c r="X59" s="33">
        <v>6.3018888888888887</v>
      </c>
      <c r="Y59" s="33">
        <v>0</v>
      </c>
      <c r="Z59" s="33">
        <v>0.10876734473932372</v>
      </c>
      <c r="AA59" s="33">
        <v>0</v>
      </c>
      <c r="AB59" s="33">
        <v>0</v>
      </c>
      <c r="AC59" s="33">
        <v>0</v>
      </c>
      <c r="AD59" s="33">
        <v>0</v>
      </c>
      <c r="AE59" s="33">
        <v>0</v>
      </c>
      <c r="AF59" s="33">
        <v>0</v>
      </c>
      <c r="AG59" s="33">
        <v>0</v>
      </c>
      <c r="AH59" t="s">
        <v>143</v>
      </c>
      <c r="AI59" s="34">
        <v>6</v>
      </c>
    </row>
    <row r="60" spans="1:35" x14ac:dyDescent="0.25">
      <c r="A60" t="s">
        <v>607</v>
      </c>
      <c r="B60" t="s">
        <v>348</v>
      </c>
      <c r="C60" t="s">
        <v>472</v>
      </c>
      <c r="D60" t="s">
        <v>573</v>
      </c>
      <c r="E60" s="33">
        <v>83.033333333333331</v>
      </c>
      <c r="F60" s="33">
        <v>3.9555555555555557</v>
      </c>
      <c r="G60" s="33">
        <v>0.26666666666666666</v>
      </c>
      <c r="H60" s="33">
        <v>0.26666666666666666</v>
      </c>
      <c r="I60" s="33">
        <v>0.26666666666666666</v>
      </c>
      <c r="J60" s="33">
        <v>0</v>
      </c>
      <c r="K60" s="33">
        <v>0</v>
      </c>
      <c r="L60" s="33">
        <v>0</v>
      </c>
      <c r="M60" s="33">
        <v>5.3947777777777777</v>
      </c>
      <c r="N60" s="33">
        <v>1.2027777777777777</v>
      </c>
      <c r="O60" s="33">
        <v>7.945671082563896E-2</v>
      </c>
      <c r="P60" s="33">
        <v>5.6753333333333327</v>
      </c>
      <c r="Q60" s="33">
        <v>0</v>
      </c>
      <c r="R60" s="33">
        <v>6.8350060216780403E-2</v>
      </c>
      <c r="S60" s="33">
        <v>4.5956666666666681</v>
      </c>
      <c r="T60" s="33">
        <v>0</v>
      </c>
      <c r="U60" s="33">
        <v>0</v>
      </c>
      <c r="V60" s="33">
        <v>5.5347250100361317E-2</v>
      </c>
      <c r="W60" s="33">
        <v>1.7616666666666667</v>
      </c>
      <c r="X60" s="33">
        <v>2.1739999999999995</v>
      </c>
      <c r="Y60" s="33">
        <v>0</v>
      </c>
      <c r="Z60" s="33">
        <v>4.7398635086310717E-2</v>
      </c>
      <c r="AA60" s="33">
        <v>0</v>
      </c>
      <c r="AB60" s="33">
        <v>0</v>
      </c>
      <c r="AC60" s="33">
        <v>0</v>
      </c>
      <c r="AD60" s="33">
        <v>0</v>
      </c>
      <c r="AE60" s="33">
        <v>0</v>
      </c>
      <c r="AF60" s="33">
        <v>0</v>
      </c>
      <c r="AG60" s="33">
        <v>0</v>
      </c>
      <c r="AH60" t="s">
        <v>140</v>
      </c>
      <c r="AI60" s="34">
        <v>6</v>
      </c>
    </row>
    <row r="61" spans="1:35" x14ac:dyDescent="0.25">
      <c r="A61" t="s">
        <v>607</v>
      </c>
      <c r="B61" t="s">
        <v>401</v>
      </c>
      <c r="C61" t="s">
        <v>486</v>
      </c>
      <c r="D61" t="s">
        <v>571</v>
      </c>
      <c r="E61" s="33">
        <v>80.12222222222222</v>
      </c>
      <c r="F61" s="33">
        <v>9.4222222222222225</v>
      </c>
      <c r="G61" s="33">
        <v>0.66666666666666663</v>
      </c>
      <c r="H61" s="33">
        <v>0.33333333333333331</v>
      </c>
      <c r="I61" s="33">
        <v>0.76666666666666672</v>
      </c>
      <c r="J61" s="33">
        <v>0</v>
      </c>
      <c r="K61" s="33">
        <v>0.96666666666666667</v>
      </c>
      <c r="L61" s="33">
        <v>1.0856666666666666</v>
      </c>
      <c r="M61" s="33">
        <v>0</v>
      </c>
      <c r="N61" s="33">
        <v>5.8331111111111111</v>
      </c>
      <c r="O61" s="33">
        <v>7.2802662598807383E-2</v>
      </c>
      <c r="P61" s="33">
        <v>0</v>
      </c>
      <c r="Q61" s="33">
        <v>6.0433333333333321</v>
      </c>
      <c r="R61" s="33">
        <v>7.5426431840244057E-2</v>
      </c>
      <c r="S61" s="33">
        <v>2.9766666666666666</v>
      </c>
      <c r="T61" s="33">
        <v>0.29444444444444451</v>
      </c>
      <c r="U61" s="33">
        <v>0</v>
      </c>
      <c r="V61" s="33">
        <v>4.0826515046456797E-2</v>
      </c>
      <c r="W61" s="33">
        <v>0.77922222222222215</v>
      </c>
      <c r="X61" s="33">
        <v>3.8601111111111108</v>
      </c>
      <c r="Y61" s="33">
        <v>0</v>
      </c>
      <c r="Z61" s="33">
        <v>5.7903203439190122E-2</v>
      </c>
      <c r="AA61" s="33">
        <v>0</v>
      </c>
      <c r="AB61" s="33">
        <v>0</v>
      </c>
      <c r="AC61" s="33">
        <v>0</v>
      </c>
      <c r="AD61" s="33">
        <v>0</v>
      </c>
      <c r="AE61" s="33">
        <v>0</v>
      </c>
      <c r="AF61" s="33">
        <v>0</v>
      </c>
      <c r="AG61" s="33">
        <v>0</v>
      </c>
      <c r="AH61" t="s">
        <v>193</v>
      </c>
      <c r="AI61" s="34">
        <v>6</v>
      </c>
    </row>
    <row r="62" spans="1:35" x14ac:dyDescent="0.25">
      <c r="A62" t="s">
        <v>607</v>
      </c>
      <c r="B62" t="s">
        <v>321</v>
      </c>
      <c r="C62" t="s">
        <v>493</v>
      </c>
      <c r="D62" t="s">
        <v>597</v>
      </c>
      <c r="E62" s="33">
        <v>81.644444444444446</v>
      </c>
      <c r="F62" s="33">
        <v>5.4888888888888889</v>
      </c>
      <c r="G62" s="33">
        <v>0</v>
      </c>
      <c r="H62" s="33">
        <v>0.26666666666666666</v>
      </c>
      <c r="I62" s="33">
        <v>1.1333333333333333</v>
      </c>
      <c r="J62" s="33">
        <v>0</v>
      </c>
      <c r="K62" s="33">
        <v>0</v>
      </c>
      <c r="L62" s="33">
        <v>5.375222222222221</v>
      </c>
      <c r="M62" s="33">
        <v>5.7295555555555548</v>
      </c>
      <c r="N62" s="33">
        <v>0</v>
      </c>
      <c r="O62" s="33">
        <v>7.0176918889493733E-2</v>
      </c>
      <c r="P62" s="33">
        <v>5.2651111111111124</v>
      </c>
      <c r="Q62" s="33">
        <v>0</v>
      </c>
      <c r="R62" s="33">
        <v>6.4488296135002732E-2</v>
      </c>
      <c r="S62" s="33">
        <v>3.7663333333333329</v>
      </c>
      <c r="T62" s="33">
        <v>13.710888888888887</v>
      </c>
      <c r="U62" s="33">
        <v>0</v>
      </c>
      <c r="V62" s="33">
        <v>0.21406505171475229</v>
      </c>
      <c r="W62" s="33">
        <v>3.5423333333333322</v>
      </c>
      <c r="X62" s="33">
        <v>16.833555555555556</v>
      </c>
      <c r="Y62" s="33">
        <v>0</v>
      </c>
      <c r="Z62" s="33">
        <v>0.24956859009254218</v>
      </c>
      <c r="AA62" s="33">
        <v>0</v>
      </c>
      <c r="AB62" s="33">
        <v>0</v>
      </c>
      <c r="AC62" s="33">
        <v>0</v>
      </c>
      <c r="AD62" s="33">
        <v>0</v>
      </c>
      <c r="AE62" s="33">
        <v>0</v>
      </c>
      <c r="AF62" s="33">
        <v>0</v>
      </c>
      <c r="AG62" s="33">
        <v>0</v>
      </c>
      <c r="AH62" t="s">
        <v>113</v>
      </c>
      <c r="AI62" s="34">
        <v>6</v>
      </c>
    </row>
    <row r="63" spans="1:35" x14ac:dyDescent="0.25">
      <c r="A63" t="s">
        <v>607</v>
      </c>
      <c r="B63" t="s">
        <v>280</v>
      </c>
      <c r="C63" t="s">
        <v>474</v>
      </c>
      <c r="D63" t="s">
        <v>588</v>
      </c>
      <c r="E63" s="33">
        <v>50.766666666666666</v>
      </c>
      <c r="F63" s="33">
        <v>5.6888888888888891</v>
      </c>
      <c r="G63" s="33">
        <v>0</v>
      </c>
      <c r="H63" s="33">
        <v>0.49444444444444446</v>
      </c>
      <c r="I63" s="33">
        <v>19.322222222222223</v>
      </c>
      <c r="J63" s="33">
        <v>0</v>
      </c>
      <c r="K63" s="33">
        <v>0</v>
      </c>
      <c r="L63" s="33">
        <v>0.66166666666666651</v>
      </c>
      <c r="M63" s="33">
        <v>5.3135555555555571</v>
      </c>
      <c r="N63" s="33">
        <v>0</v>
      </c>
      <c r="O63" s="33">
        <v>0.10466622893412128</v>
      </c>
      <c r="P63" s="33">
        <v>0</v>
      </c>
      <c r="Q63" s="33">
        <v>0</v>
      </c>
      <c r="R63" s="33">
        <v>0</v>
      </c>
      <c r="S63" s="33">
        <v>0.7901111111111111</v>
      </c>
      <c r="T63" s="33">
        <v>12.773000000000005</v>
      </c>
      <c r="U63" s="33">
        <v>0</v>
      </c>
      <c r="V63" s="33">
        <v>0.26716568176843958</v>
      </c>
      <c r="W63" s="33">
        <v>0.57077777777777772</v>
      </c>
      <c r="X63" s="33">
        <v>7.5346666666666664</v>
      </c>
      <c r="Y63" s="33">
        <v>0</v>
      </c>
      <c r="Z63" s="33">
        <v>0.15966075727730356</v>
      </c>
      <c r="AA63" s="33">
        <v>0</v>
      </c>
      <c r="AB63" s="33">
        <v>0</v>
      </c>
      <c r="AC63" s="33">
        <v>0.73333333333333328</v>
      </c>
      <c r="AD63" s="33">
        <v>0</v>
      </c>
      <c r="AE63" s="33">
        <v>0</v>
      </c>
      <c r="AF63" s="33">
        <v>0</v>
      </c>
      <c r="AG63" s="33">
        <v>0</v>
      </c>
      <c r="AH63" t="s">
        <v>72</v>
      </c>
      <c r="AI63" s="34">
        <v>6</v>
      </c>
    </row>
    <row r="64" spans="1:35" x14ac:dyDescent="0.25">
      <c r="A64" t="s">
        <v>607</v>
      </c>
      <c r="B64" t="s">
        <v>258</v>
      </c>
      <c r="C64" t="s">
        <v>460</v>
      </c>
      <c r="D64" t="s">
        <v>577</v>
      </c>
      <c r="E64" s="33">
        <v>56.011111111111113</v>
      </c>
      <c r="F64" s="33">
        <v>5.6888888888888891</v>
      </c>
      <c r="G64" s="33">
        <v>0</v>
      </c>
      <c r="H64" s="33">
        <v>0.1111111111111111</v>
      </c>
      <c r="I64" s="33">
        <v>0.51111111111111107</v>
      </c>
      <c r="J64" s="33">
        <v>0</v>
      </c>
      <c r="K64" s="33">
        <v>0</v>
      </c>
      <c r="L64" s="33">
        <v>6.455555555555556E-2</v>
      </c>
      <c r="M64" s="33">
        <v>1.9084444444444446</v>
      </c>
      <c r="N64" s="33">
        <v>0</v>
      </c>
      <c r="O64" s="33">
        <v>3.4072604641936129E-2</v>
      </c>
      <c r="P64" s="33">
        <v>0</v>
      </c>
      <c r="Q64" s="33">
        <v>2.3052222222222221</v>
      </c>
      <c r="R64" s="33">
        <v>4.1156516564173774E-2</v>
      </c>
      <c r="S64" s="33">
        <v>0.21511111111111114</v>
      </c>
      <c r="T64" s="33">
        <v>2.6198888888888883</v>
      </c>
      <c r="U64" s="33">
        <v>0</v>
      </c>
      <c r="V64" s="33">
        <v>5.0614957349732183E-2</v>
      </c>
      <c r="W64" s="33">
        <v>0.4665555555555555</v>
      </c>
      <c r="X64" s="33">
        <v>1.8625555555555555</v>
      </c>
      <c r="Y64" s="33">
        <v>0</v>
      </c>
      <c r="Z64" s="33">
        <v>4.1583019242213845E-2</v>
      </c>
      <c r="AA64" s="33">
        <v>0</v>
      </c>
      <c r="AB64" s="33">
        <v>0</v>
      </c>
      <c r="AC64" s="33">
        <v>0</v>
      </c>
      <c r="AD64" s="33">
        <v>0</v>
      </c>
      <c r="AE64" s="33">
        <v>0</v>
      </c>
      <c r="AF64" s="33">
        <v>0</v>
      </c>
      <c r="AG64" s="33">
        <v>0</v>
      </c>
      <c r="AH64" t="s">
        <v>50</v>
      </c>
      <c r="AI64" s="34">
        <v>6</v>
      </c>
    </row>
    <row r="65" spans="1:35" x14ac:dyDescent="0.25">
      <c r="A65" t="s">
        <v>607</v>
      </c>
      <c r="B65" t="s">
        <v>232</v>
      </c>
      <c r="C65" t="s">
        <v>444</v>
      </c>
      <c r="D65" t="s">
        <v>540</v>
      </c>
      <c r="E65" s="33">
        <v>33.855555555555554</v>
      </c>
      <c r="F65" s="33">
        <v>0</v>
      </c>
      <c r="G65" s="33">
        <v>0</v>
      </c>
      <c r="H65" s="33">
        <v>0</v>
      </c>
      <c r="I65" s="33">
        <v>0</v>
      </c>
      <c r="J65" s="33">
        <v>0</v>
      </c>
      <c r="K65" s="33">
        <v>0</v>
      </c>
      <c r="L65" s="33">
        <v>0</v>
      </c>
      <c r="M65" s="33">
        <v>0</v>
      </c>
      <c r="N65" s="33">
        <v>5.7166666666666668</v>
      </c>
      <c r="O65" s="33">
        <v>0.16885461109287825</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c r="AF65" s="33">
        <v>0</v>
      </c>
      <c r="AG65" s="33">
        <v>0</v>
      </c>
      <c r="AH65" t="s">
        <v>24</v>
      </c>
      <c r="AI65" s="34">
        <v>6</v>
      </c>
    </row>
    <row r="66" spans="1:35" x14ac:dyDescent="0.25">
      <c r="A66" t="s">
        <v>607</v>
      </c>
      <c r="B66" t="s">
        <v>240</v>
      </c>
      <c r="C66" t="s">
        <v>450</v>
      </c>
      <c r="D66" t="s">
        <v>548</v>
      </c>
      <c r="E66" s="33">
        <v>27.577777777777779</v>
      </c>
      <c r="F66" s="33">
        <v>3.4333333333333331</v>
      </c>
      <c r="G66" s="33">
        <v>0.31111111111111112</v>
      </c>
      <c r="H66" s="33">
        <v>0.15555555555555556</v>
      </c>
      <c r="I66" s="33">
        <v>8.8888888888888892E-2</v>
      </c>
      <c r="J66" s="33">
        <v>0</v>
      </c>
      <c r="K66" s="33">
        <v>0</v>
      </c>
      <c r="L66" s="33">
        <v>7.7176666666666671</v>
      </c>
      <c r="M66" s="33">
        <v>0</v>
      </c>
      <c r="N66" s="33">
        <v>0</v>
      </c>
      <c r="O66" s="33">
        <v>0</v>
      </c>
      <c r="P66" s="33">
        <v>3.9850000000000017</v>
      </c>
      <c r="Q66" s="33">
        <v>1.6666666666666666E-2</v>
      </c>
      <c r="R66" s="33">
        <v>0.14510475423045938</v>
      </c>
      <c r="S66" s="33">
        <v>3.3153333333333332</v>
      </c>
      <c r="T66" s="33">
        <v>0.38699999999999996</v>
      </c>
      <c r="U66" s="33">
        <v>0</v>
      </c>
      <c r="V66" s="33">
        <v>0.13425060435132957</v>
      </c>
      <c r="W66" s="33">
        <v>3.2382222222222237</v>
      </c>
      <c r="X66" s="33">
        <v>7.0256666666666661</v>
      </c>
      <c r="Y66" s="33">
        <v>0</v>
      </c>
      <c r="Z66" s="33">
        <v>0.37217969379532634</v>
      </c>
      <c r="AA66" s="33">
        <v>0</v>
      </c>
      <c r="AB66" s="33">
        <v>0</v>
      </c>
      <c r="AC66" s="33">
        <v>0</v>
      </c>
      <c r="AD66" s="33">
        <v>0</v>
      </c>
      <c r="AE66" s="33">
        <v>0</v>
      </c>
      <c r="AF66" s="33">
        <v>0</v>
      </c>
      <c r="AG66" s="33">
        <v>0</v>
      </c>
      <c r="AH66" t="s">
        <v>32</v>
      </c>
      <c r="AI66" s="34">
        <v>6</v>
      </c>
    </row>
    <row r="67" spans="1:35" x14ac:dyDescent="0.25">
      <c r="A67" t="s">
        <v>607</v>
      </c>
      <c r="B67" t="s">
        <v>274</v>
      </c>
      <c r="C67" t="s">
        <v>470</v>
      </c>
      <c r="D67" t="s">
        <v>577</v>
      </c>
      <c r="E67" s="33">
        <v>34.277777777777779</v>
      </c>
      <c r="F67" s="33">
        <v>4.166666666666667</v>
      </c>
      <c r="G67" s="33">
        <v>0.55555555555555558</v>
      </c>
      <c r="H67" s="33">
        <v>0.45</v>
      </c>
      <c r="I67" s="33">
        <v>0.48888888888888887</v>
      </c>
      <c r="J67" s="33">
        <v>0</v>
      </c>
      <c r="K67" s="33">
        <v>0</v>
      </c>
      <c r="L67" s="33">
        <v>1.9647777777777782</v>
      </c>
      <c r="M67" s="33">
        <v>0</v>
      </c>
      <c r="N67" s="33">
        <v>4.7188888888888885</v>
      </c>
      <c r="O67" s="33">
        <v>0.13766612641815235</v>
      </c>
      <c r="P67" s="33">
        <v>4.1516666666666655</v>
      </c>
      <c r="Q67" s="33">
        <v>0</v>
      </c>
      <c r="R67" s="33">
        <v>0.12111831442463529</v>
      </c>
      <c r="S67" s="33">
        <v>0.69433333333333336</v>
      </c>
      <c r="T67" s="33">
        <v>3.844333333333334</v>
      </c>
      <c r="U67" s="33">
        <v>0</v>
      </c>
      <c r="V67" s="33">
        <v>0.13240842787682336</v>
      </c>
      <c r="W67" s="33">
        <v>2.5475555555555562</v>
      </c>
      <c r="X67" s="33">
        <v>2.9593333333333343</v>
      </c>
      <c r="Y67" s="33">
        <v>0</v>
      </c>
      <c r="Z67" s="33">
        <v>0.16065478119935175</v>
      </c>
      <c r="AA67" s="33">
        <v>0</v>
      </c>
      <c r="AB67" s="33">
        <v>0</v>
      </c>
      <c r="AC67" s="33">
        <v>0</v>
      </c>
      <c r="AD67" s="33">
        <v>0</v>
      </c>
      <c r="AE67" s="33">
        <v>0</v>
      </c>
      <c r="AF67" s="33">
        <v>0</v>
      </c>
      <c r="AG67" s="33">
        <v>0</v>
      </c>
      <c r="AH67" t="s">
        <v>66</v>
      </c>
      <c r="AI67" s="34">
        <v>6</v>
      </c>
    </row>
    <row r="68" spans="1:35" x14ac:dyDescent="0.25">
      <c r="A68" t="s">
        <v>607</v>
      </c>
      <c r="B68" t="s">
        <v>385</v>
      </c>
      <c r="C68" t="s">
        <v>522</v>
      </c>
      <c r="D68" t="s">
        <v>592</v>
      </c>
      <c r="E68" s="33">
        <v>57.944444444444443</v>
      </c>
      <c r="F68" s="33">
        <v>4.677777777777778</v>
      </c>
      <c r="G68" s="33">
        <v>7.7777777777777779E-2</v>
      </c>
      <c r="H68" s="33">
        <v>7.7777777777777779E-2</v>
      </c>
      <c r="I68" s="33">
        <v>0.3888888888888889</v>
      </c>
      <c r="J68" s="33">
        <v>0</v>
      </c>
      <c r="K68" s="33">
        <v>0</v>
      </c>
      <c r="L68" s="33">
        <v>1.8048888888888892</v>
      </c>
      <c r="M68" s="33">
        <v>0</v>
      </c>
      <c r="N68" s="33">
        <v>1.3536666666666668</v>
      </c>
      <c r="O68" s="33">
        <v>2.3361457334611702E-2</v>
      </c>
      <c r="P68" s="33">
        <v>0</v>
      </c>
      <c r="Q68" s="33">
        <v>3.0403333333333333</v>
      </c>
      <c r="R68" s="33">
        <v>5.2469798657718121E-2</v>
      </c>
      <c r="S68" s="33">
        <v>1.1175555555555556</v>
      </c>
      <c r="T68" s="33">
        <v>2.5848888888888886</v>
      </c>
      <c r="U68" s="33">
        <v>0</v>
      </c>
      <c r="V68" s="33">
        <v>6.3896452540747842E-2</v>
      </c>
      <c r="W68" s="33">
        <v>0.94944444444444442</v>
      </c>
      <c r="X68" s="33">
        <v>3.7318888888888888</v>
      </c>
      <c r="Y68" s="33">
        <v>0</v>
      </c>
      <c r="Z68" s="33">
        <v>8.0790028763183114E-2</v>
      </c>
      <c r="AA68" s="33">
        <v>0</v>
      </c>
      <c r="AB68" s="33">
        <v>0</v>
      </c>
      <c r="AC68" s="33">
        <v>0</v>
      </c>
      <c r="AD68" s="33">
        <v>0</v>
      </c>
      <c r="AE68" s="33">
        <v>0</v>
      </c>
      <c r="AF68" s="33">
        <v>0</v>
      </c>
      <c r="AG68" s="33">
        <v>0</v>
      </c>
      <c r="AH68" t="s">
        <v>177</v>
      </c>
      <c r="AI68" s="34">
        <v>6</v>
      </c>
    </row>
    <row r="69" spans="1:35" x14ac:dyDescent="0.25">
      <c r="A69" t="s">
        <v>607</v>
      </c>
      <c r="B69" t="s">
        <v>342</v>
      </c>
      <c r="C69" t="s">
        <v>506</v>
      </c>
      <c r="D69" t="s">
        <v>566</v>
      </c>
      <c r="E69" s="33">
        <v>67.077777777777783</v>
      </c>
      <c r="F69" s="33">
        <v>5.6888888888888891</v>
      </c>
      <c r="G69" s="33">
        <v>0.55555555555555558</v>
      </c>
      <c r="H69" s="33">
        <v>0.26666666666666666</v>
      </c>
      <c r="I69" s="33">
        <v>8.6999999999999993</v>
      </c>
      <c r="J69" s="33">
        <v>0</v>
      </c>
      <c r="K69" s="33">
        <v>0</v>
      </c>
      <c r="L69" s="33">
        <v>1.9836666666666667</v>
      </c>
      <c r="M69" s="33">
        <v>5.9027777777777777</v>
      </c>
      <c r="N69" s="33">
        <v>0</v>
      </c>
      <c r="O69" s="33">
        <v>8.7999006128871946E-2</v>
      </c>
      <c r="P69" s="33">
        <v>5.1083333333333334</v>
      </c>
      <c r="Q69" s="33">
        <v>0</v>
      </c>
      <c r="R69" s="33">
        <v>7.6155375186350835E-2</v>
      </c>
      <c r="S69" s="33">
        <v>3.8854444444444458</v>
      </c>
      <c r="T69" s="33">
        <v>2.8555555555555553E-2</v>
      </c>
      <c r="U69" s="33">
        <v>0</v>
      </c>
      <c r="V69" s="33">
        <v>5.8350173927447423E-2</v>
      </c>
      <c r="W69" s="33">
        <v>0.51233333333333331</v>
      </c>
      <c r="X69" s="33">
        <v>2.939222222222222</v>
      </c>
      <c r="Y69" s="33">
        <v>0</v>
      </c>
      <c r="Z69" s="33">
        <v>5.1456021202584058E-2</v>
      </c>
      <c r="AA69" s="33">
        <v>0</v>
      </c>
      <c r="AB69" s="33">
        <v>0</v>
      </c>
      <c r="AC69" s="33">
        <v>0</v>
      </c>
      <c r="AD69" s="33">
        <v>0</v>
      </c>
      <c r="AE69" s="33">
        <v>0</v>
      </c>
      <c r="AF69" s="33">
        <v>0</v>
      </c>
      <c r="AG69" s="33">
        <v>0</v>
      </c>
      <c r="AH69" t="s">
        <v>134</v>
      </c>
      <c r="AI69" s="34">
        <v>6</v>
      </c>
    </row>
    <row r="70" spans="1:35" x14ac:dyDescent="0.25">
      <c r="A70" t="s">
        <v>607</v>
      </c>
      <c r="B70" t="s">
        <v>373</v>
      </c>
      <c r="C70" t="s">
        <v>440</v>
      </c>
      <c r="D70" t="s">
        <v>559</v>
      </c>
      <c r="E70" s="33">
        <v>94.644444444444446</v>
      </c>
      <c r="F70" s="33">
        <v>0</v>
      </c>
      <c r="G70" s="33">
        <v>0</v>
      </c>
      <c r="H70" s="33">
        <v>0</v>
      </c>
      <c r="I70" s="33">
        <v>0</v>
      </c>
      <c r="J70" s="33">
        <v>0</v>
      </c>
      <c r="K70" s="33">
        <v>0</v>
      </c>
      <c r="L70" s="33">
        <v>4.6303333333333327</v>
      </c>
      <c r="M70" s="33">
        <v>0</v>
      </c>
      <c r="N70" s="33">
        <v>0</v>
      </c>
      <c r="O70" s="33">
        <v>0</v>
      </c>
      <c r="P70" s="33">
        <v>0</v>
      </c>
      <c r="Q70" s="33">
        <v>0</v>
      </c>
      <c r="R70" s="33">
        <v>0</v>
      </c>
      <c r="S70" s="33">
        <v>1.1572222222222224</v>
      </c>
      <c r="T70" s="33">
        <v>3.2084444444444444</v>
      </c>
      <c r="U70" s="33">
        <v>0</v>
      </c>
      <c r="V70" s="33">
        <v>4.6127025123268377E-2</v>
      </c>
      <c r="W70" s="33">
        <v>0.42377777777777781</v>
      </c>
      <c r="X70" s="33">
        <v>3.5548888888888888</v>
      </c>
      <c r="Y70" s="33">
        <v>0</v>
      </c>
      <c r="Z70" s="33">
        <v>4.2038037097910305E-2</v>
      </c>
      <c r="AA70" s="33">
        <v>0</v>
      </c>
      <c r="AB70" s="33">
        <v>0</v>
      </c>
      <c r="AC70" s="33">
        <v>0</v>
      </c>
      <c r="AD70" s="33">
        <v>0</v>
      </c>
      <c r="AE70" s="33">
        <v>0</v>
      </c>
      <c r="AF70" s="33">
        <v>0</v>
      </c>
      <c r="AG70" s="33">
        <v>0</v>
      </c>
      <c r="AH70" t="s">
        <v>165</v>
      </c>
      <c r="AI70" s="34">
        <v>6</v>
      </c>
    </row>
    <row r="71" spans="1:35" x14ac:dyDescent="0.25">
      <c r="A71" t="s">
        <v>607</v>
      </c>
      <c r="B71" t="s">
        <v>392</v>
      </c>
      <c r="C71" t="s">
        <v>525</v>
      </c>
      <c r="D71" t="s">
        <v>531</v>
      </c>
      <c r="E71" s="33">
        <v>89.544444444444451</v>
      </c>
      <c r="F71" s="33">
        <v>0</v>
      </c>
      <c r="G71" s="33">
        <v>0</v>
      </c>
      <c r="H71" s="33">
        <v>0</v>
      </c>
      <c r="I71" s="33">
        <v>5.6888888888888891</v>
      </c>
      <c r="J71" s="33">
        <v>0</v>
      </c>
      <c r="K71" s="33">
        <v>0</v>
      </c>
      <c r="L71" s="33">
        <v>0.36888888888888899</v>
      </c>
      <c r="M71" s="33">
        <v>4.7888888888888888</v>
      </c>
      <c r="N71" s="33">
        <v>0</v>
      </c>
      <c r="O71" s="33">
        <v>5.3480580717210568E-2</v>
      </c>
      <c r="P71" s="33">
        <v>0</v>
      </c>
      <c r="Q71" s="33">
        <v>0</v>
      </c>
      <c r="R71" s="33">
        <v>0</v>
      </c>
      <c r="S71" s="33">
        <v>6.5277777777777777</v>
      </c>
      <c r="T71" s="33">
        <v>0</v>
      </c>
      <c r="U71" s="33">
        <v>0</v>
      </c>
      <c r="V71" s="33">
        <v>7.2899863506638532E-2</v>
      </c>
      <c r="W71" s="33">
        <v>0.56666666666666665</v>
      </c>
      <c r="X71" s="33">
        <v>6.4694444444444441</v>
      </c>
      <c r="Y71" s="33">
        <v>0</v>
      </c>
      <c r="Z71" s="33">
        <v>7.8576746494602293E-2</v>
      </c>
      <c r="AA71" s="33">
        <v>0</v>
      </c>
      <c r="AB71" s="33">
        <v>0</v>
      </c>
      <c r="AC71" s="33">
        <v>0</v>
      </c>
      <c r="AD71" s="33">
        <v>0</v>
      </c>
      <c r="AE71" s="33">
        <v>0</v>
      </c>
      <c r="AF71" s="33">
        <v>0</v>
      </c>
      <c r="AG71" s="33">
        <v>0</v>
      </c>
      <c r="AH71" t="s">
        <v>184</v>
      </c>
      <c r="AI71" s="34">
        <v>6</v>
      </c>
    </row>
    <row r="72" spans="1:35" x14ac:dyDescent="0.25">
      <c r="A72" t="s">
        <v>607</v>
      </c>
      <c r="B72" t="s">
        <v>397</v>
      </c>
      <c r="C72" t="s">
        <v>458</v>
      </c>
      <c r="D72" t="s">
        <v>575</v>
      </c>
      <c r="E72" s="33">
        <v>69.611111111111114</v>
      </c>
      <c r="F72" s="33">
        <v>5.6888888888888891</v>
      </c>
      <c r="G72" s="33">
        <v>0.13333333333333333</v>
      </c>
      <c r="H72" s="33">
        <v>0.17777777777777778</v>
      </c>
      <c r="I72" s="33">
        <v>6.7</v>
      </c>
      <c r="J72" s="33">
        <v>0</v>
      </c>
      <c r="K72" s="33">
        <v>0</v>
      </c>
      <c r="L72" s="33">
        <v>1.4978888888888888</v>
      </c>
      <c r="M72" s="33">
        <v>0</v>
      </c>
      <c r="N72" s="33">
        <v>4.9861111111111107</v>
      </c>
      <c r="O72" s="33">
        <v>7.1628092577813246E-2</v>
      </c>
      <c r="P72" s="33">
        <v>4.958333333333333</v>
      </c>
      <c r="Q72" s="33">
        <v>0</v>
      </c>
      <c r="R72" s="33">
        <v>7.1229050279329603E-2</v>
      </c>
      <c r="S72" s="33">
        <v>0.69000000000000006</v>
      </c>
      <c r="T72" s="33">
        <v>3.6585555555555564</v>
      </c>
      <c r="U72" s="33">
        <v>0</v>
      </c>
      <c r="V72" s="33">
        <v>6.2469273743016772E-2</v>
      </c>
      <c r="W72" s="33">
        <v>3.5745555555555555</v>
      </c>
      <c r="X72" s="33">
        <v>1.748666666666667</v>
      </c>
      <c r="Y72" s="33">
        <v>0</v>
      </c>
      <c r="Z72" s="33">
        <v>7.6470869912210693E-2</v>
      </c>
      <c r="AA72" s="33">
        <v>0</v>
      </c>
      <c r="AB72" s="33">
        <v>0</v>
      </c>
      <c r="AC72" s="33">
        <v>0</v>
      </c>
      <c r="AD72" s="33">
        <v>0</v>
      </c>
      <c r="AE72" s="33">
        <v>0</v>
      </c>
      <c r="AF72" s="33">
        <v>0</v>
      </c>
      <c r="AG72" s="33">
        <v>0</v>
      </c>
      <c r="AH72" t="s">
        <v>189</v>
      </c>
      <c r="AI72" s="34">
        <v>6</v>
      </c>
    </row>
    <row r="73" spans="1:35" x14ac:dyDescent="0.25">
      <c r="A73" t="s">
        <v>607</v>
      </c>
      <c r="B73" t="s">
        <v>386</v>
      </c>
      <c r="C73" t="s">
        <v>523</v>
      </c>
      <c r="D73" t="s">
        <v>592</v>
      </c>
      <c r="E73" s="33">
        <v>53.244444444444447</v>
      </c>
      <c r="F73" s="33">
        <v>5.6888888888888891</v>
      </c>
      <c r="G73" s="33">
        <v>0.2</v>
      </c>
      <c r="H73" s="33">
        <v>2.5000000000000001E-2</v>
      </c>
      <c r="I73" s="33">
        <v>0.45555555555555555</v>
      </c>
      <c r="J73" s="33">
        <v>0</v>
      </c>
      <c r="K73" s="33">
        <v>0</v>
      </c>
      <c r="L73" s="33">
        <v>1.1127777777777776</v>
      </c>
      <c r="M73" s="33">
        <v>0</v>
      </c>
      <c r="N73" s="33">
        <v>0</v>
      </c>
      <c r="O73" s="33">
        <v>0</v>
      </c>
      <c r="P73" s="33">
        <v>0</v>
      </c>
      <c r="Q73" s="33">
        <v>5.5488888888888903</v>
      </c>
      <c r="R73" s="33">
        <v>0.10421535893155261</v>
      </c>
      <c r="S73" s="33">
        <v>0.67688888888888887</v>
      </c>
      <c r="T73" s="33">
        <v>1.4923333333333331</v>
      </c>
      <c r="U73" s="33">
        <v>0</v>
      </c>
      <c r="V73" s="33">
        <v>4.0740818030050079E-2</v>
      </c>
      <c r="W73" s="33">
        <v>0.9622222222222222</v>
      </c>
      <c r="X73" s="33">
        <v>0.95399999999999996</v>
      </c>
      <c r="Y73" s="33">
        <v>0</v>
      </c>
      <c r="Z73" s="33">
        <v>3.5989148580968279E-2</v>
      </c>
      <c r="AA73" s="33">
        <v>0</v>
      </c>
      <c r="AB73" s="33">
        <v>0</v>
      </c>
      <c r="AC73" s="33">
        <v>0</v>
      </c>
      <c r="AD73" s="33">
        <v>0</v>
      </c>
      <c r="AE73" s="33">
        <v>0</v>
      </c>
      <c r="AF73" s="33">
        <v>0</v>
      </c>
      <c r="AG73" s="33">
        <v>0</v>
      </c>
      <c r="AH73" t="s">
        <v>178</v>
      </c>
      <c r="AI73" s="34">
        <v>6</v>
      </c>
    </row>
    <row r="74" spans="1:35" x14ac:dyDescent="0.25">
      <c r="A74" t="s">
        <v>607</v>
      </c>
      <c r="B74" t="s">
        <v>246</v>
      </c>
      <c r="C74" t="s">
        <v>454</v>
      </c>
      <c r="D74" t="s">
        <v>571</v>
      </c>
      <c r="E74" s="33">
        <v>68.62222222222222</v>
      </c>
      <c r="F74" s="33">
        <v>4.9111111111111114</v>
      </c>
      <c r="G74" s="33">
        <v>0.37777777777777777</v>
      </c>
      <c r="H74" s="33">
        <v>0.19444444444444445</v>
      </c>
      <c r="I74" s="33">
        <v>0.3</v>
      </c>
      <c r="J74" s="33">
        <v>0</v>
      </c>
      <c r="K74" s="33">
        <v>0</v>
      </c>
      <c r="L74" s="33">
        <v>2.2148888888888885</v>
      </c>
      <c r="M74" s="33">
        <v>0</v>
      </c>
      <c r="N74" s="33">
        <v>6.7746666666666666</v>
      </c>
      <c r="O74" s="33">
        <v>9.8724093264248705E-2</v>
      </c>
      <c r="P74" s="33">
        <v>1.697888888888889</v>
      </c>
      <c r="Q74" s="33">
        <v>3.036111111111111</v>
      </c>
      <c r="R74" s="33">
        <v>6.8986398963730572E-2</v>
      </c>
      <c r="S74" s="33">
        <v>4.5852222222222228</v>
      </c>
      <c r="T74" s="33">
        <v>5.1111111111111107E-2</v>
      </c>
      <c r="U74" s="33">
        <v>0</v>
      </c>
      <c r="V74" s="33">
        <v>6.7563147668393789E-2</v>
      </c>
      <c r="W74" s="33">
        <v>4.4716666666666649</v>
      </c>
      <c r="X74" s="33">
        <v>0.19311111111111115</v>
      </c>
      <c r="Y74" s="33">
        <v>0</v>
      </c>
      <c r="Z74" s="33">
        <v>6.7977655440414494E-2</v>
      </c>
      <c r="AA74" s="33">
        <v>0</v>
      </c>
      <c r="AB74" s="33">
        <v>0</v>
      </c>
      <c r="AC74" s="33">
        <v>0</v>
      </c>
      <c r="AD74" s="33">
        <v>0</v>
      </c>
      <c r="AE74" s="33">
        <v>0</v>
      </c>
      <c r="AF74" s="33">
        <v>0</v>
      </c>
      <c r="AG74" s="33">
        <v>0</v>
      </c>
      <c r="AH74" t="s">
        <v>38</v>
      </c>
      <c r="AI74" s="34">
        <v>6</v>
      </c>
    </row>
    <row r="75" spans="1:35" x14ac:dyDescent="0.25">
      <c r="A75" t="s">
        <v>607</v>
      </c>
      <c r="B75" t="s">
        <v>308</v>
      </c>
      <c r="C75" t="s">
        <v>491</v>
      </c>
      <c r="D75" t="s">
        <v>596</v>
      </c>
      <c r="E75" s="33">
        <v>85.2</v>
      </c>
      <c r="F75" s="33">
        <v>5.333333333333333</v>
      </c>
      <c r="G75" s="33">
        <v>0.13333333333333333</v>
      </c>
      <c r="H75" s="33">
        <v>0.26666666666666666</v>
      </c>
      <c r="I75" s="33">
        <v>8.1888888888888882</v>
      </c>
      <c r="J75" s="33">
        <v>0</v>
      </c>
      <c r="K75" s="33">
        <v>0</v>
      </c>
      <c r="L75" s="33">
        <v>0.36155555555555563</v>
      </c>
      <c r="M75" s="33">
        <v>0</v>
      </c>
      <c r="N75" s="33">
        <v>6.333333333333333</v>
      </c>
      <c r="O75" s="33">
        <v>7.4334898278560241E-2</v>
      </c>
      <c r="P75" s="33">
        <v>5.4333333333333336</v>
      </c>
      <c r="Q75" s="33">
        <v>0</v>
      </c>
      <c r="R75" s="33">
        <v>6.3771517996870114E-2</v>
      </c>
      <c r="S75" s="33">
        <v>8.588888888888889E-2</v>
      </c>
      <c r="T75" s="33">
        <v>1.4823333333333331</v>
      </c>
      <c r="U75" s="33">
        <v>0</v>
      </c>
      <c r="V75" s="33">
        <v>1.8406364110589459E-2</v>
      </c>
      <c r="W75" s="33">
        <v>0.26933333333333337</v>
      </c>
      <c r="X75" s="33">
        <v>2.3733333333333326</v>
      </c>
      <c r="Y75" s="33">
        <v>0</v>
      </c>
      <c r="Z75" s="33">
        <v>3.1017214397496079E-2</v>
      </c>
      <c r="AA75" s="33">
        <v>0</v>
      </c>
      <c r="AB75" s="33">
        <v>0</v>
      </c>
      <c r="AC75" s="33">
        <v>0</v>
      </c>
      <c r="AD75" s="33">
        <v>0</v>
      </c>
      <c r="AE75" s="33">
        <v>0</v>
      </c>
      <c r="AF75" s="33">
        <v>0</v>
      </c>
      <c r="AG75" s="33">
        <v>0</v>
      </c>
      <c r="AH75" t="s">
        <v>100</v>
      </c>
      <c r="AI75" s="34">
        <v>6</v>
      </c>
    </row>
    <row r="76" spans="1:35" x14ac:dyDescent="0.25">
      <c r="A76" t="s">
        <v>607</v>
      </c>
      <c r="B76" t="s">
        <v>298</v>
      </c>
      <c r="C76" t="s">
        <v>447</v>
      </c>
      <c r="D76" t="s">
        <v>566</v>
      </c>
      <c r="E76" s="33">
        <v>125.27777777777777</v>
      </c>
      <c r="F76" s="33">
        <v>11.377777777777778</v>
      </c>
      <c r="G76" s="33">
        <v>0</v>
      </c>
      <c r="H76" s="33">
        <v>0.15555555555555556</v>
      </c>
      <c r="I76" s="33">
        <v>0.3</v>
      </c>
      <c r="J76" s="33">
        <v>0</v>
      </c>
      <c r="K76" s="33">
        <v>0</v>
      </c>
      <c r="L76" s="33">
        <v>11.048444444444444</v>
      </c>
      <c r="M76" s="33">
        <v>0</v>
      </c>
      <c r="N76" s="33">
        <v>9.4584444444444475</v>
      </c>
      <c r="O76" s="33">
        <v>7.5499778270510007E-2</v>
      </c>
      <c r="P76" s="33">
        <v>0</v>
      </c>
      <c r="Q76" s="33">
        <v>0</v>
      </c>
      <c r="R76" s="33">
        <v>0</v>
      </c>
      <c r="S76" s="33">
        <v>5.4317777777777776</v>
      </c>
      <c r="T76" s="33">
        <v>9.6658888888888885</v>
      </c>
      <c r="U76" s="33">
        <v>0</v>
      </c>
      <c r="V76" s="33">
        <v>0.12051352549889134</v>
      </c>
      <c r="W76" s="33">
        <v>9.0495555555555569</v>
      </c>
      <c r="X76" s="33">
        <v>6.7004444444444449</v>
      </c>
      <c r="Y76" s="33">
        <v>0</v>
      </c>
      <c r="Z76" s="33">
        <v>0.12572062084257207</v>
      </c>
      <c r="AA76" s="33">
        <v>0</v>
      </c>
      <c r="AB76" s="33">
        <v>0</v>
      </c>
      <c r="AC76" s="33">
        <v>0</v>
      </c>
      <c r="AD76" s="33">
        <v>0</v>
      </c>
      <c r="AE76" s="33">
        <v>0</v>
      </c>
      <c r="AF76" s="33">
        <v>0</v>
      </c>
      <c r="AG76" s="33">
        <v>0</v>
      </c>
      <c r="AH76" t="s">
        <v>90</v>
      </c>
      <c r="AI76" s="34">
        <v>6</v>
      </c>
    </row>
    <row r="77" spans="1:35" x14ac:dyDescent="0.25">
      <c r="A77" t="s">
        <v>607</v>
      </c>
      <c r="B77" t="s">
        <v>329</v>
      </c>
      <c r="C77" t="s">
        <v>498</v>
      </c>
      <c r="D77" t="s">
        <v>592</v>
      </c>
      <c r="E77" s="33">
        <v>57.1</v>
      </c>
      <c r="F77" s="33">
        <v>5.6888888888888891</v>
      </c>
      <c r="G77" s="33">
        <v>2.2222222222222223E-2</v>
      </c>
      <c r="H77" s="33">
        <v>0.1388888888888889</v>
      </c>
      <c r="I77" s="33">
        <v>0.48888888888888887</v>
      </c>
      <c r="J77" s="33">
        <v>0</v>
      </c>
      <c r="K77" s="33">
        <v>0</v>
      </c>
      <c r="L77" s="33">
        <v>1.0523333333333336</v>
      </c>
      <c r="M77" s="33">
        <v>0</v>
      </c>
      <c r="N77" s="33">
        <v>5.6002222222222207</v>
      </c>
      <c r="O77" s="33">
        <v>9.807744697411945E-2</v>
      </c>
      <c r="P77" s="33">
        <v>5.1660000000000013</v>
      </c>
      <c r="Q77" s="33">
        <v>0</v>
      </c>
      <c r="R77" s="33">
        <v>9.047285464098076E-2</v>
      </c>
      <c r="S77" s="33">
        <v>0.58555555555555561</v>
      </c>
      <c r="T77" s="33">
        <v>1.1265555555555555</v>
      </c>
      <c r="U77" s="33">
        <v>0</v>
      </c>
      <c r="V77" s="33">
        <v>2.998443276902121E-2</v>
      </c>
      <c r="W77" s="33">
        <v>0.57155555555555548</v>
      </c>
      <c r="X77" s="33">
        <v>1.2566666666666666</v>
      </c>
      <c r="Y77" s="33">
        <v>0</v>
      </c>
      <c r="Z77" s="33">
        <v>3.201790231562561E-2</v>
      </c>
      <c r="AA77" s="33">
        <v>0</v>
      </c>
      <c r="AB77" s="33">
        <v>0</v>
      </c>
      <c r="AC77" s="33">
        <v>0</v>
      </c>
      <c r="AD77" s="33">
        <v>0</v>
      </c>
      <c r="AE77" s="33">
        <v>0</v>
      </c>
      <c r="AF77" s="33">
        <v>0</v>
      </c>
      <c r="AG77" s="33">
        <v>0</v>
      </c>
      <c r="AH77" t="s">
        <v>121</v>
      </c>
      <c r="AI77" s="34">
        <v>6</v>
      </c>
    </row>
    <row r="78" spans="1:35" x14ac:dyDescent="0.25">
      <c r="A78" t="s">
        <v>607</v>
      </c>
      <c r="B78" t="s">
        <v>399</v>
      </c>
      <c r="C78" t="s">
        <v>472</v>
      </c>
      <c r="D78" t="s">
        <v>573</v>
      </c>
      <c r="E78" s="33">
        <v>102.95555555555555</v>
      </c>
      <c r="F78" s="33">
        <v>5.6888888888888891</v>
      </c>
      <c r="G78" s="33">
        <v>0</v>
      </c>
      <c r="H78" s="33">
        <v>0.33333333333333331</v>
      </c>
      <c r="I78" s="33">
        <v>7</v>
      </c>
      <c r="J78" s="33">
        <v>0</v>
      </c>
      <c r="K78" s="33">
        <v>0</v>
      </c>
      <c r="L78" s="33">
        <v>2.6948888888888902</v>
      </c>
      <c r="M78" s="33">
        <v>0</v>
      </c>
      <c r="N78" s="33">
        <v>6.4972222222222218</v>
      </c>
      <c r="O78" s="33">
        <v>6.3107058061731058E-2</v>
      </c>
      <c r="P78" s="33">
        <v>4.0861111111111112</v>
      </c>
      <c r="Q78" s="33">
        <v>0</v>
      </c>
      <c r="R78" s="33">
        <v>3.9688107058061736E-2</v>
      </c>
      <c r="S78" s="33">
        <v>3.1674444444444445</v>
      </c>
      <c r="T78" s="33">
        <v>3.4384444444444449</v>
      </c>
      <c r="U78" s="33">
        <v>0</v>
      </c>
      <c r="V78" s="33">
        <v>6.4162529678394142E-2</v>
      </c>
      <c r="W78" s="33">
        <v>2.3417777777777773</v>
      </c>
      <c r="X78" s="33">
        <v>6.4582222222222221</v>
      </c>
      <c r="Y78" s="33">
        <v>0</v>
      </c>
      <c r="Z78" s="33">
        <v>8.547377509173322E-2</v>
      </c>
      <c r="AA78" s="33">
        <v>0</v>
      </c>
      <c r="AB78" s="33">
        <v>0</v>
      </c>
      <c r="AC78" s="33">
        <v>0</v>
      </c>
      <c r="AD78" s="33">
        <v>0</v>
      </c>
      <c r="AE78" s="33">
        <v>0</v>
      </c>
      <c r="AF78" s="33">
        <v>0</v>
      </c>
      <c r="AG78" s="33">
        <v>0</v>
      </c>
      <c r="AH78" t="s">
        <v>191</v>
      </c>
      <c r="AI78" s="34">
        <v>6</v>
      </c>
    </row>
    <row r="79" spans="1:35" x14ac:dyDescent="0.25">
      <c r="A79" t="s">
        <v>607</v>
      </c>
      <c r="B79" t="s">
        <v>320</v>
      </c>
      <c r="C79" t="s">
        <v>495</v>
      </c>
      <c r="D79" t="s">
        <v>598</v>
      </c>
      <c r="E79" s="33">
        <v>46.9</v>
      </c>
      <c r="F79" s="33">
        <v>4.4888888888888889</v>
      </c>
      <c r="G79" s="33">
        <v>0.23333333333333334</v>
      </c>
      <c r="H79" s="33">
        <v>0.15555555555555556</v>
      </c>
      <c r="I79" s="33">
        <v>0.24444444444444444</v>
      </c>
      <c r="J79" s="33">
        <v>0</v>
      </c>
      <c r="K79" s="33">
        <v>0</v>
      </c>
      <c r="L79" s="33">
        <v>1.9344444444444446</v>
      </c>
      <c r="M79" s="33">
        <v>1.9504444444444446</v>
      </c>
      <c r="N79" s="33">
        <v>1.7104444444444444</v>
      </c>
      <c r="O79" s="33">
        <v>7.8057332385690598E-2</v>
      </c>
      <c r="P79" s="33">
        <v>1.9583333333333333</v>
      </c>
      <c r="Q79" s="33">
        <v>1.8777777777777778</v>
      </c>
      <c r="R79" s="33">
        <v>8.1793413882966126E-2</v>
      </c>
      <c r="S79" s="33">
        <v>1.024777777777778</v>
      </c>
      <c r="T79" s="33">
        <v>2.5865555555555559</v>
      </c>
      <c r="U79" s="33">
        <v>0</v>
      </c>
      <c r="V79" s="33">
        <v>7.7000710732054028E-2</v>
      </c>
      <c r="W79" s="33">
        <v>0.73711111111111127</v>
      </c>
      <c r="X79" s="33">
        <v>3.4657777777777765</v>
      </c>
      <c r="Y79" s="33">
        <v>0</v>
      </c>
      <c r="Z79" s="33">
        <v>8.9613835583984808E-2</v>
      </c>
      <c r="AA79" s="33">
        <v>0</v>
      </c>
      <c r="AB79" s="33">
        <v>0</v>
      </c>
      <c r="AC79" s="33">
        <v>0</v>
      </c>
      <c r="AD79" s="33">
        <v>0</v>
      </c>
      <c r="AE79" s="33">
        <v>0</v>
      </c>
      <c r="AF79" s="33">
        <v>0</v>
      </c>
      <c r="AG79" s="33">
        <v>0</v>
      </c>
      <c r="AH79" t="s">
        <v>112</v>
      </c>
      <c r="AI79" s="34">
        <v>6</v>
      </c>
    </row>
    <row r="80" spans="1:35" x14ac:dyDescent="0.25">
      <c r="A80" t="s">
        <v>607</v>
      </c>
      <c r="B80" t="s">
        <v>355</v>
      </c>
      <c r="C80" t="s">
        <v>430</v>
      </c>
      <c r="D80" t="s">
        <v>547</v>
      </c>
      <c r="E80" s="33">
        <v>54.81111111111111</v>
      </c>
      <c r="F80" s="33">
        <v>5.6888888888888891</v>
      </c>
      <c r="G80" s="33">
        <v>0.13333333333333333</v>
      </c>
      <c r="H80" s="33">
        <v>0.26666666666666666</v>
      </c>
      <c r="I80" s="33">
        <v>6.1111111111111107</v>
      </c>
      <c r="J80" s="33">
        <v>0</v>
      </c>
      <c r="K80" s="33">
        <v>0</v>
      </c>
      <c r="L80" s="33">
        <v>1.7115555555555551</v>
      </c>
      <c r="M80" s="33">
        <v>0</v>
      </c>
      <c r="N80" s="33">
        <v>5.0916666666666668</v>
      </c>
      <c r="O80" s="33">
        <v>9.2894790188526255E-2</v>
      </c>
      <c r="P80" s="33">
        <v>5.7944444444444443</v>
      </c>
      <c r="Q80" s="33">
        <v>0</v>
      </c>
      <c r="R80" s="33">
        <v>0.10571660247314008</v>
      </c>
      <c r="S80" s="33">
        <v>1.7205555555555552</v>
      </c>
      <c r="T80" s="33">
        <v>1.8066666666666666</v>
      </c>
      <c r="U80" s="33">
        <v>0</v>
      </c>
      <c r="V80" s="33">
        <v>6.4352321102777207E-2</v>
      </c>
      <c r="W80" s="33">
        <v>2.6838888888888892</v>
      </c>
      <c r="X80" s="33">
        <v>3.8288888888888875</v>
      </c>
      <c r="Y80" s="33">
        <v>0</v>
      </c>
      <c r="Z80" s="33">
        <v>0.11882221771741332</v>
      </c>
      <c r="AA80" s="33">
        <v>0</v>
      </c>
      <c r="AB80" s="33">
        <v>0</v>
      </c>
      <c r="AC80" s="33">
        <v>0</v>
      </c>
      <c r="AD80" s="33">
        <v>0</v>
      </c>
      <c r="AE80" s="33">
        <v>0</v>
      </c>
      <c r="AF80" s="33">
        <v>0</v>
      </c>
      <c r="AG80" s="33">
        <v>0</v>
      </c>
      <c r="AH80" t="s">
        <v>147</v>
      </c>
      <c r="AI80" s="34">
        <v>6</v>
      </c>
    </row>
    <row r="81" spans="1:35" x14ac:dyDescent="0.25">
      <c r="A81" t="s">
        <v>607</v>
      </c>
      <c r="B81" t="s">
        <v>387</v>
      </c>
      <c r="C81" t="s">
        <v>451</v>
      </c>
      <c r="D81" t="s">
        <v>568</v>
      </c>
      <c r="E81" s="33">
        <v>92.25555555555556</v>
      </c>
      <c r="F81" s="33">
        <v>7.1333333333333337</v>
      </c>
      <c r="G81" s="33">
        <v>1.1111111111111112E-2</v>
      </c>
      <c r="H81" s="33">
        <v>0.4</v>
      </c>
      <c r="I81" s="33">
        <v>4.7444444444444445</v>
      </c>
      <c r="J81" s="33">
        <v>0</v>
      </c>
      <c r="K81" s="33">
        <v>0</v>
      </c>
      <c r="L81" s="33">
        <v>1.9454444444444439</v>
      </c>
      <c r="M81" s="33">
        <v>0</v>
      </c>
      <c r="N81" s="33">
        <v>4.8022222222222224</v>
      </c>
      <c r="O81" s="33">
        <v>5.2053474647717694E-2</v>
      </c>
      <c r="P81" s="33">
        <v>0</v>
      </c>
      <c r="Q81" s="33">
        <v>7.5563333333333338</v>
      </c>
      <c r="R81" s="33">
        <v>8.1906539804889794E-2</v>
      </c>
      <c r="S81" s="33">
        <v>3.5194444444444453</v>
      </c>
      <c r="T81" s="33">
        <v>4.9901111111111103</v>
      </c>
      <c r="U81" s="33">
        <v>0</v>
      </c>
      <c r="V81" s="33">
        <v>9.2238949777188967E-2</v>
      </c>
      <c r="W81" s="33">
        <v>5.9531111111111095</v>
      </c>
      <c r="X81" s="33">
        <v>9.5287777777777798</v>
      </c>
      <c r="Y81" s="33">
        <v>0</v>
      </c>
      <c r="Z81" s="33">
        <v>0.16781524750090329</v>
      </c>
      <c r="AA81" s="33">
        <v>0</v>
      </c>
      <c r="AB81" s="33">
        <v>0</v>
      </c>
      <c r="AC81" s="33">
        <v>0</v>
      </c>
      <c r="AD81" s="33">
        <v>0</v>
      </c>
      <c r="AE81" s="33">
        <v>0</v>
      </c>
      <c r="AF81" s="33">
        <v>0</v>
      </c>
      <c r="AG81" s="33">
        <v>0</v>
      </c>
      <c r="AH81" t="s">
        <v>179</v>
      </c>
      <c r="AI81" s="34">
        <v>6</v>
      </c>
    </row>
    <row r="82" spans="1:35" x14ac:dyDescent="0.25">
      <c r="A82" t="s">
        <v>607</v>
      </c>
      <c r="B82" t="s">
        <v>412</v>
      </c>
      <c r="C82" t="s">
        <v>470</v>
      </c>
      <c r="D82" t="s">
        <v>577</v>
      </c>
      <c r="E82" s="33">
        <v>53.455555555555556</v>
      </c>
      <c r="F82" s="33">
        <v>5.6888888888888891</v>
      </c>
      <c r="G82" s="33">
        <v>0</v>
      </c>
      <c r="H82" s="33">
        <v>0</v>
      </c>
      <c r="I82" s="33">
        <v>0</v>
      </c>
      <c r="J82" s="33">
        <v>0</v>
      </c>
      <c r="K82" s="33">
        <v>0</v>
      </c>
      <c r="L82" s="33">
        <v>0.14388888888888887</v>
      </c>
      <c r="M82" s="33">
        <v>5.262555555555557</v>
      </c>
      <c r="N82" s="33">
        <v>0</v>
      </c>
      <c r="O82" s="33">
        <v>9.8447308251922702E-2</v>
      </c>
      <c r="P82" s="33">
        <v>0</v>
      </c>
      <c r="Q82" s="33">
        <v>5.051000000000001</v>
      </c>
      <c r="R82" s="33">
        <v>9.4489711078777822E-2</v>
      </c>
      <c r="S82" s="33">
        <v>0.71566666666666678</v>
      </c>
      <c r="T82" s="33">
        <v>6.3427777777777754</v>
      </c>
      <c r="U82" s="33">
        <v>0</v>
      </c>
      <c r="V82" s="33">
        <v>0.13204323425483264</v>
      </c>
      <c r="W82" s="33">
        <v>2.6395555555555554</v>
      </c>
      <c r="X82" s="33">
        <v>5.4508888888888896</v>
      </c>
      <c r="Y82" s="33">
        <v>0</v>
      </c>
      <c r="Z82" s="33">
        <v>0.15134899189357723</v>
      </c>
      <c r="AA82" s="33">
        <v>0</v>
      </c>
      <c r="AB82" s="33">
        <v>0</v>
      </c>
      <c r="AC82" s="33">
        <v>0</v>
      </c>
      <c r="AD82" s="33">
        <v>0</v>
      </c>
      <c r="AE82" s="33">
        <v>0</v>
      </c>
      <c r="AF82" s="33">
        <v>0</v>
      </c>
      <c r="AG82" s="33">
        <v>0</v>
      </c>
      <c r="AH82" t="s">
        <v>204</v>
      </c>
      <c r="AI82" s="34">
        <v>6</v>
      </c>
    </row>
    <row r="83" spans="1:35" x14ac:dyDescent="0.25">
      <c r="A83" t="s">
        <v>607</v>
      </c>
      <c r="B83" t="s">
        <v>255</v>
      </c>
      <c r="C83" t="s">
        <v>446</v>
      </c>
      <c r="D83" t="s">
        <v>565</v>
      </c>
      <c r="E83" s="33">
        <v>55.322222222222223</v>
      </c>
      <c r="F83" s="33">
        <v>10.311111111111112</v>
      </c>
      <c r="G83" s="33">
        <v>1</v>
      </c>
      <c r="H83" s="33">
        <v>0.26666666666666666</v>
      </c>
      <c r="I83" s="33">
        <v>0.26666666666666666</v>
      </c>
      <c r="J83" s="33">
        <v>0</v>
      </c>
      <c r="K83" s="33">
        <v>0</v>
      </c>
      <c r="L83" s="33">
        <v>0</v>
      </c>
      <c r="M83" s="33">
        <v>5.052777777777778</v>
      </c>
      <c r="N83" s="33">
        <v>0</v>
      </c>
      <c r="O83" s="33">
        <v>9.1333601124723843E-2</v>
      </c>
      <c r="P83" s="33">
        <v>0</v>
      </c>
      <c r="Q83" s="33">
        <v>7.5361111111111114</v>
      </c>
      <c r="R83" s="33">
        <v>0.13622213295842539</v>
      </c>
      <c r="S83" s="33">
        <v>0.25633333333333336</v>
      </c>
      <c r="T83" s="33">
        <v>4.416222222222224</v>
      </c>
      <c r="U83" s="33">
        <v>0</v>
      </c>
      <c r="V83" s="33">
        <v>8.446073508736697E-2</v>
      </c>
      <c r="W83" s="33">
        <v>0</v>
      </c>
      <c r="X83" s="33">
        <v>3.0117777777777777</v>
      </c>
      <c r="Y83" s="33">
        <v>0</v>
      </c>
      <c r="Z83" s="33">
        <v>5.4440650733078931E-2</v>
      </c>
      <c r="AA83" s="33">
        <v>0</v>
      </c>
      <c r="AB83" s="33">
        <v>0</v>
      </c>
      <c r="AC83" s="33">
        <v>0</v>
      </c>
      <c r="AD83" s="33">
        <v>0</v>
      </c>
      <c r="AE83" s="33">
        <v>0</v>
      </c>
      <c r="AF83" s="33">
        <v>0</v>
      </c>
      <c r="AG83" s="33">
        <v>0</v>
      </c>
      <c r="AH83" t="s">
        <v>47</v>
      </c>
      <c r="AI83" s="34">
        <v>6</v>
      </c>
    </row>
    <row r="84" spans="1:35" x14ac:dyDescent="0.25">
      <c r="A84" t="s">
        <v>607</v>
      </c>
      <c r="B84" t="s">
        <v>221</v>
      </c>
      <c r="C84" t="s">
        <v>435</v>
      </c>
      <c r="D84" t="s">
        <v>556</v>
      </c>
      <c r="E84" s="33">
        <v>40.033333333333331</v>
      </c>
      <c r="F84" s="33">
        <v>4.5555555555555554</v>
      </c>
      <c r="G84" s="33">
        <v>0.26666666666666666</v>
      </c>
      <c r="H84" s="33">
        <v>0.26666666666666666</v>
      </c>
      <c r="I84" s="33">
        <v>0</v>
      </c>
      <c r="J84" s="33">
        <v>0</v>
      </c>
      <c r="K84" s="33">
        <v>0</v>
      </c>
      <c r="L84" s="33">
        <v>0.38422222222222219</v>
      </c>
      <c r="M84" s="33">
        <v>0</v>
      </c>
      <c r="N84" s="33">
        <v>5.6831111111111126</v>
      </c>
      <c r="O84" s="33">
        <v>0.14195947821260066</v>
      </c>
      <c r="P84" s="33">
        <v>0</v>
      </c>
      <c r="Q84" s="33">
        <v>5.6717777777777778</v>
      </c>
      <c r="R84" s="33">
        <v>0.14167638079378297</v>
      </c>
      <c r="S84" s="33">
        <v>1.6881111111111109</v>
      </c>
      <c r="T84" s="33">
        <v>0.46711111111111109</v>
      </c>
      <c r="U84" s="33">
        <v>0</v>
      </c>
      <c r="V84" s="33">
        <v>5.3835692478490148E-2</v>
      </c>
      <c r="W84" s="33">
        <v>0.20155555555555557</v>
      </c>
      <c r="X84" s="33">
        <v>2.7362222222222217</v>
      </c>
      <c r="Y84" s="33">
        <v>0</v>
      </c>
      <c r="Z84" s="33">
        <v>7.3383291701359973E-2</v>
      </c>
      <c r="AA84" s="33">
        <v>0</v>
      </c>
      <c r="AB84" s="33">
        <v>0</v>
      </c>
      <c r="AC84" s="33">
        <v>0</v>
      </c>
      <c r="AD84" s="33">
        <v>0</v>
      </c>
      <c r="AE84" s="33">
        <v>0</v>
      </c>
      <c r="AF84" s="33">
        <v>0</v>
      </c>
      <c r="AG84" s="33">
        <v>0</v>
      </c>
      <c r="AH84" t="s">
        <v>13</v>
      </c>
      <c r="AI84" s="34">
        <v>6</v>
      </c>
    </row>
    <row r="85" spans="1:35" x14ac:dyDescent="0.25">
      <c r="A85" t="s">
        <v>607</v>
      </c>
      <c r="B85" t="s">
        <v>293</v>
      </c>
      <c r="C85" t="s">
        <v>423</v>
      </c>
      <c r="D85" t="s">
        <v>547</v>
      </c>
      <c r="E85" s="33">
        <v>51.955555555555556</v>
      </c>
      <c r="F85" s="33">
        <v>5.6888888888888891</v>
      </c>
      <c r="G85" s="33">
        <v>0.14444444444444443</v>
      </c>
      <c r="H85" s="33">
        <v>0.26666666666666666</v>
      </c>
      <c r="I85" s="33">
        <v>5.0777777777777775</v>
      </c>
      <c r="J85" s="33">
        <v>0</v>
      </c>
      <c r="K85" s="33">
        <v>0</v>
      </c>
      <c r="L85" s="33">
        <v>2.0030000000000001</v>
      </c>
      <c r="M85" s="33">
        <v>0</v>
      </c>
      <c r="N85" s="33">
        <v>4.7722222222222221</v>
      </c>
      <c r="O85" s="33">
        <v>9.1852010265183914E-2</v>
      </c>
      <c r="P85" s="33">
        <v>2.2666666666666666</v>
      </c>
      <c r="Q85" s="33">
        <v>2.3972222222222221</v>
      </c>
      <c r="R85" s="33">
        <v>8.9766894781864837E-2</v>
      </c>
      <c r="S85" s="33">
        <v>2.8921111111111122</v>
      </c>
      <c r="T85" s="33">
        <v>0.94499999999999995</v>
      </c>
      <c r="U85" s="33">
        <v>0</v>
      </c>
      <c r="V85" s="33">
        <v>7.3853721129170255E-2</v>
      </c>
      <c r="W85" s="33">
        <v>0.90988888888888875</v>
      </c>
      <c r="X85" s="33">
        <v>5.3508888888888881</v>
      </c>
      <c r="Y85" s="33">
        <v>0</v>
      </c>
      <c r="Z85" s="33">
        <v>0.12050256629597945</v>
      </c>
      <c r="AA85" s="33">
        <v>0</v>
      </c>
      <c r="AB85" s="33">
        <v>0</v>
      </c>
      <c r="AC85" s="33">
        <v>0</v>
      </c>
      <c r="AD85" s="33">
        <v>0</v>
      </c>
      <c r="AE85" s="33">
        <v>0</v>
      </c>
      <c r="AF85" s="33">
        <v>0</v>
      </c>
      <c r="AG85" s="33">
        <v>0</v>
      </c>
      <c r="AH85" t="s">
        <v>85</v>
      </c>
      <c r="AI85" s="34">
        <v>6</v>
      </c>
    </row>
    <row r="86" spans="1:35" x14ac:dyDescent="0.25">
      <c r="A86" t="s">
        <v>607</v>
      </c>
      <c r="B86" t="s">
        <v>381</v>
      </c>
      <c r="C86" t="s">
        <v>423</v>
      </c>
      <c r="D86" t="s">
        <v>547</v>
      </c>
      <c r="E86" s="33">
        <v>112.55555555555556</v>
      </c>
      <c r="F86" s="33">
        <v>11.377777777777778</v>
      </c>
      <c r="G86" s="33">
        <v>0.18888888888888888</v>
      </c>
      <c r="H86" s="33">
        <v>0.17777777777777778</v>
      </c>
      <c r="I86" s="33">
        <v>5.8</v>
      </c>
      <c r="J86" s="33">
        <v>0</v>
      </c>
      <c r="K86" s="33">
        <v>0</v>
      </c>
      <c r="L86" s="33">
        <v>3.4929999999999999</v>
      </c>
      <c r="M86" s="33">
        <v>5.1055555555555552</v>
      </c>
      <c r="N86" s="33">
        <v>0</v>
      </c>
      <c r="O86" s="33">
        <v>4.5360315893385982E-2</v>
      </c>
      <c r="P86" s="33">
        <v>5.177777777777778</v>
      </c>
      <c r="Q86" s="33">
        <v>0</v>
      </c>
      <c r="R86" s="33">
        <v>4.600197433366239E-2</v>
      </c>
      <c r="S86" s="33">
        <v>4.4273333333333333</v>
      </c>
      <c r="T86" s="33">
        <v>2.7274444444444446</v>
      </c>
      <c r="U86" s="33">
        <v>0</v>
      </c>
      <c r="V86" s="33">
        <v>6.356663376110562E-2</v>
      </c>
      <c r="W86" s="33">
        <v>3.7250000000000001</v>
      </c>
      <c r="X86" s="33">
        <v>5.144222222222222</v>
      </c>
      <c r="Y86" s="33">
        <v>0</v>
      </c>
      <c r="Z86" s="33">
        <v>7.8798617966436321E-2</v>
      </c>
      <c r="AA86" s="33">
        <v>0</v>
      </c>
      <c r="AB86" s="33">
        <v>0</v>
      </c>
      <c r="AC86" s="33">
        <v>0</v>
      </c>
      <c r="AD86" s="33">
        <v>0</v>
      </c>
      <c r="AE86" s="33">
        <v>0</v>
      </c>
      <c r="AF86" s="33">
        <v>0</v>
      </c>
      <c r="AG86" s="33">
        <v>0</v>
      </c>
      <c r="AH86" t="s">
        <v>173</v>
      </c>
      <c r="AI86" s="34">
        <v>6</v>
      </c>
    </row>
    <row r="87" spans="1:35" x14ac:dyDescent="0.25">
      <c r="A87" t="s">
        <v>607</v>
      </c>
      <c r="B87" t="s">
        <v>226</v>
      </c>
      <c r="C87" t="s">
        <v>439</v>
      </c>
      <c r="D87" t="s">
        <v>558</v>
      </c>
      <c r="E87" s="33">
        <v>96.388888888888886</v>
      </c>
      <c r="F87" s="33">
        <v>5.6888888888888891</v>
      </c>
      <c r="G87" s="33">
        <v>0.1</v>
      </c>
      <c r="H87" s="33">
        <v>0.27777777777777779</v>
      </c>
      <c r="I87" s="33">
        <v>7.1888888888888891</v>
      </c>
      <c r="J87" s="33">
        <v>0</v>
      </c>
      <c r="K87" s="33">
        <v>0.46666666666666667</v>
      </c>
      <c r="L87" s="33">
        <v>0.50266666666666682</v>
      </c>
      <c r="M87" s="33">
        <v>5.6472222222222221</v>
      </c>
      <c r="N87" s="33">
        <v>5.0805555555555557</v>
      </c>
      <c r="O87" s="33">
        <v>0.11129682997118157</v>
      </c>
      <c r="P87" s="33">
        <v>5.1694444444444443</v>
      </c>
      <c r="Q87" s="33">
        <v>0</v>
      </c>
      <c r="R87" s="33">
        <v>5.3631123919308354E-2</v>
      </c>
      <c r="S87" s="33">
        <v>3.2688888888888892</v>
      </c>
      <c r="T87" s="33">
        <v>0.4453333333333333</v>
      </c>
      <c r="U87" s="33">
        <v>0</v>
      </c>
      <c r="V87" s="33">
        <v>3.8533717579250726E-2</v>
      </c>
      <c r="W87" s="33">
        <v>0.61388888888888893</v>
      </c>
      <c r="X87" s="33">
        <v>5.5927777777777772</v>
      </c>
      <c r="Y87" s="33">
        <v>0</v>
      </c>
      <c r="Z87" s="33">
        <v>6.439193083573487E-2</v>
      </c>
      <c r="AA87" s="33">
        <v>0</v>
      </c>
      <c r="AB87" s="33">
        <v>0</v>
      </c>
      <c r="AC87" s="33">
        <v>0</v>
      </c>
      <c r="AD87" s="33">
        <v>0</v>
      </c>
      <c r="AE87" s="33">
        <v>0</v>
      </c>
      <c r="AF87" s="33">
        <v>0</v>
      </c>
      <c r="AG87" s="33">
        <v>0</v>
      </c>
      <c r="AH87" t="s">
        <v>18</v>
      </c>
      <c r="AI87" s="34">
        <v>6</v>
      </c>
    </row>
    <row r="88" spans="1:35" x14ac:dyDescent="0.25">
      <c r="A88" t="s">
        <v>607</v>
      </c>
      <c r="B88" t="s">
        <v>380</v>
      </c>
      <c r="C88" t="s">
        <v>425</v>
      </c>
      <c r="D88" t="s">
        <v>539</v>
      </c>
      <c r="E88" s="33">
        <v>87.344444444444449</v>
      </c>
      <c r="F88" s="33">
        <v>11.377777777777778</v>
      </c>
      <c r="G88" s="33">
        <v>0.3</v>
      </c>
      <c r="H88" s="33">
        <v>0.26666666666666666</v>
      </c>
      <c r="I88" s="33">
        <v>0.84444444444444444</v>
      </c>
      <c r="J88" s="33">
        <v>0</v>
      </c>
      <c r="K88" s="33">
        <v>0.18888888888888888</v>
      </c>
      <c r="L88" s="33">
        <v>2.799666666666667</v>
      </c>
      <c r="M88" s="33">
        <v>5.4804444444444433</v>
      </c>
      <c r="N88" s="33">
        <v>0</v>
      </c>
      <c r="O88" s="33">
        <v>6.2745197811983192E-2</v>
      </c>
      <c r="P88" s="33">
        <v>0</v>
      </c>
      <c r="Q88" s="33">
        <v>5.1988888888888898</v>
      </c>
      <c r="R88" s="33">
        <v>5.9521689352499692E-2</v>
      </c>
      <c r="S88" s="33">
        <v>1.5808888888888892</v>
      </c>
      <c r="T88" s="33">
        <v>5.0291111111111109</v>
      </c>
      <c r="U88" s="33">
        <v>0</v>
      </c>
      <c r="V88" s="33">
        <v>7.5677394733494469E-2</v>
      </c>
      <c r="W88" s="33">
        <v>1.6027777777777779</v>
      </c>
      <c r="X88" s="33">
        <v>5.7034444444444441</v>
      </c>
      <c r="Y88" s="33">
        <v>0</v>
      </c>
      <c r="Z88" s="33">
        <v>8.3648390789975824E-2</v>
      </c>
      <c r="AA88" s="33">
        <v>0</v>
      </c>
      <c r="AB88" s="33">
        <v>0</v>
      </c>
      <c r="AC88" s="33">
        <v>0</v>
      </c>
      <c r="AD88" s="33">
        <v>0</v>
      </c>
      <c r="AE88" s="33">
        <v>0</v>
      </c>
      <c r="AF88" s="33">
        <v>0</v>
      </c>
      <c r="AG88" s="33">
        <v>0</v>
      </c>
      <c r="AH88" t="s">
        <v>172</v>
      </c>
      <c r="AI88" s="34">
        <v>6</v>
      </c>
    </row>
    <row r="89" spans="1:35" x14ac:dyDescent="0.25">
      <c r="A89" t="s">
        <v>607</v>
      </c>
      <c r="B89" t="s">
        <v>390</v>
      </c>
      <c r="C89" t="s">
        <v>424</v>
      </c>
      <c r="D89" t="s">
        <v>548</v>
      </c>
      <c r="E89" s="33">
        <v>72.599999999999994</v>
      </c>
      <c r="F89" s="33">
        <v>5.9666666666666668</v>
      </c>
      <c r="G89" s="33">
        <v>0.57777777777777772</v>
      </c>
      <c r="H89" s="33">
        <v>0.26666666666666666</v>
      </c>
      <c r="I89" s="33">
        <v>0.43333333333333335</v>
      </c>
      <c r="J89" s="33">
        <v>0</v>
      </c>
      <c r="K89" s="33">
        <v>0</v>
      </c>
      <c r="L89" s="33">
        <v>3.9833333333333338</v>
      </c>
      <c r="M89" s="33">
        <v>4.9916666666666663</v>
      </c>
      <c r="N89" s="33">
        <v>0</v>
      </c>
      <c r="O89" s="33">
        <v>6.8755739210284661E-2</v>
      </c>
      <c r="P89" s="33">
        <v>2.1777777777777776</v>
      </c>
      <c r="Q89" s="33">
        <v>0</v>
      </c>
      <c r="R89" s="33">
        <v>2.9996939087848177E-2</v>
      </c>
      <c r="S89" s="33">
        <v>3.7642222222222208</v>
      </c>
      <c r="T89" s="33">
        <v>5.4334444444444427</v>
      </c>
      <c r="U89" s="33">
        <v>0</v>
      </c>
      <c r="V89" s="33">
        <v>0.1266896235078053</v>
      </c>
      <c r="W89" s="33">
        <v>5.3738888888888896</v>
      </c>
      <c r="X89" s="33">
        <v>3.4816666666666669</v>
      </c>
      <c r="Y89" s="33">
        <v>0</v>
      </c>
      <c r="Z89" s="33">
        <v>0.12197734925007654</v>
      </c>
      <c r="AA89" s="33">
        <v>0</v>
      </c>
      <c r="AB89" s="33">
        <v>0</v>
      </c>
      <c r="AC89" s="33">
        <v>0</v>
      </c>
      <c r="AD89" s="33">
        <v>0</v>
      </c>
      <c r="AE89" s="33">
        <v>0</v>
      </c>
      <c r="AF89" s="33">
        <v>0</v>
      </c>
      <c r="AG89" s="33">
        <v>0</v>
      </c>
      <c r="AH89" t="s">
        <v>182</v>
      </c>
      <c r="AI89" s="34">
        <v>6</v>
      </c>
    </row>
    <row r="90" spans="1:35" x14ac:dyDescent="0.25">
      <c r="A90" t="s">
        <v>607</v>
      </c>
      <c r="B90" t="s">
        <v>236</v>
      </c>
      <c r="C90" t="s">
        <v>448</v>
      </c>
      <c r="D90" t="s">
        <v>560</v>
      </c>
      <c r="E90" s="33">
        <v>50.011111111111113</v>
      </c>
      <c r="F90" s="33">
        <v>5.1555555555555559</v>
      </c>
      <c r="G90" s="33">
        <v>0.26666666666666666</v>
      </c>
      <c r="H90" s="33">
        <v>0.14444444444444443</v>
      </c>
      <c r="I90" s="33">
        <v>0.26666666666666666</v>
      </c>
      <c r="J90" s="33">
        <v>0</v>
      </c>
      <c r="K90" s="33">
        <v>4.4444444444444446E-2</v>
      </c>
      <c r="L90" s="33">
        <v>0.23066666666666669</v>
      </c>
      <c r="M90" s="33">
        <v>3.4249999999999998</v>
      </c>
      <c r="N90" s="33">
        <v>0</v>
      </c>
      <c r="O90" s="33">
        <v>6.848478115974227E-2</v>
      </c>
      <c r="P90" s="33">
        <v>2.1</v>
      </c>
      <c r="Q90" s="33">
        <v>3.8527777777777779</v>
      </c>
      <c r="R90" s="33">
        <v>0.11902910464341257</v>
      </c>
      <c r="S90" s="33">
        <v>0.54188888888888875</v>
      </c>
      <c r="T90" s="33">
        <v>4.5347777777777774</v>
      </c>
      <c r="U90" s="33">
        <v>0</v>
      </c>
      <c r="V90" s="33">
        <v>0.10151077538324815</v>
      </c>
      <c r="W90" s="33">
        <v>0.52011111111111119</v>
      </c>
      <c r="X90" s="33">
        <v>4.9173333333333336</v>
      </c>
      <c r="Y90" s="33">
        <v>0</v>
      </c>
      <c r="Z90" s="33">
        <v>0.10872472783825818</v>
      </c>
      <c r="AA90" s="33">
        <v>0</v>
      </c>
      <c r="AB90" s="33">
        <v>0</v>
      </c>
      <c r="AC90" s="33">
        <v>0</v>
      </c>
      <c r="AD90" s="33">
        <v>0</v>
      </c>
      <c r="AE90" s="33">
        <v>0</v>
      </c>
      <c r="AF90" s="33">
        <v>0</v>
      </c>
      <c r="AG90" s="33">
        <v>0</v>
      </c>
      <c r="AH90" t="s">
        <v>28</v>
      </c>
      <c r="AI90" s="34">
        <v>6</v>
      </c>
    </row>
    <row r="91" spans="1:35" x14ac:dyDescent="0.25">
      <c r="A91" t="s">
        <v>607</v>
      </c>
      <c r="B91" t="s">
        <v>300</v>
      </c>
      <c r="C91" t="s">
        <v>487</v>
      </c>
      <c r="D91" t="s">
        <v>549</v>
      </c>
      <c r="E91" s="33">
        <v>68.75555555555556</v>
      </c>
      <c r="F91" s="33">
        <v>5.6888888888888891</v>
      </c>
      <c r="G91" s="33">
        <v>0.3</v>
      </c>
      <c r="H91" s="33">
        <v>8.3333333333333329E-2</v>
      </c>
      <c r="I91" s="33">
        <v>0.35555555555555557</v>
      </c>
      <c r="J91" s="33">
        <v>0</v>
      </c>
      <c r="K91" s="33">
        <v>0</v>
      </c>
      <c r="L91" s="33">
        <v>1.7527777777777784</v>
      </c>
      <c r="M91" s="33">
        <v>0</v>
      </c>
      <c r="N91" s="33">
        <v>0</v>
      </c>
      <c r="O91" s="33">
        <v>0</v>
      </c>
      <c r="P91" s="33">
        <v>5.1961111111111116</v>
      </c>
      <c r="Q91" s="33">
        <v>0</v>
      </c>
      <c r="R91" s="33">
        <v>7.5573691014867481E-2</v>
      </c>
      <c r="S91" s="33">
        <v>0.74211111111111117</v>
      </c>
      <c r="T91" s="33">
        <v>4.4014444444444454</v>
      </c>
      <c r="U91" s="33">
        <v>0</v>
      </c>
      <c r="V91" s="33">
        <v>7.4809308338720112E-2</v>
      </c>
      <c r="W91" s="33">
        <v>0.71466666666666656</v>
      </c>
      <c r="X91" s="33">
        <v>4.3245555555555555</v>
      </c>
      <c r="Y91" s="33">
        <v>0</v>
      </c>
      <c r="Z91" s="33">
        <v>7.3291855203619902E-2</v>
      </c>
      <c r="AA91" s="33">
        <v>0</v>
      </c>
      <c r="AB91" s="33">
        <v>0</v>
      </c>
      <c r="AC91" s="33">
        <v>0</v>
      </c>
      <c r="AD91" s="33">
        <v>0</v>
      </c>
      <c r="AE91" s="33">
        <v>0</v>
      </c>
      <c r="AF91" s="33">
        <v>0</v>
      </c>
      <c r="AG91" s="33">
        <v>0</v>
      </c>
      <c r="AH91" t="s">
        <v>92</v>
      </c>
      <c r="AI91" s="34">
        <v>6</v>
      </c>
    </row>
    <row r="92" spans="1:35" x14ac:dyDescent="0.25">
      <c r="A92" t="s">
        <v>607</v>
      </c>
      <c r="B92" t="s">
        <v>248</v>
      </c>
      <c r="C92" t="s">
        <v>456</v>
      </c>
      <c r="D92" t="s">
        <v>573</v>
      </c>
      <c r="E92" s="33">
        <v>68.688888888888883</v>
      </c>
      <c r="F92" s="33">
        <v>5.6888888888888891</v>
      </c>
      <c r="G92" s="33">
        <v>0</v>
      </c>
      <c r="H92" s="33">
        <v>0</v>
      </c>
      <c r="I92" s="33">
        <v>6.2444444444444445</v>
      </c>
      <c r="J92" s="33">
        <v>0</v>
      </c>
      <c r="K92" s="33">
        <v>0</v>
      </c>
      <c r="L92" s="33">
        <v>2.8733333333333344</v>
      </c>
      <c r="M92" s="33">
        <v>6.0388888888888888</v>
      </c>
      <c r="N92" s="33">
        <v>0</v>
      </c>
      <c r="O92" s="33">
        <v>8.7916531866709807E-2</v>
      </c>
      <c r="P92" s="33">
        <v>4.8250000000000002</v>
      </c>
      <c r="Q92" s="33">
        <v>0</v>
      </c>
      <c r="R92" s="33">
        <v>7.0244257521837605E-2</v>
      </c>
      <c r="S92" s="33">
        <v>0.92833333333333345</v>
      </c>
      <c r="T92" s="33">
        <v>6.8761111111111104</v>
      </c>
      <c r="U92" s="33">
        <v>0</v>
      </c>
      <c r="V92" s="33">
        <v>0.11362018764153996</v>
      </c>
      <c r="W92" s="33">
        <v>1.8503333333333341</v>
      </c>
      <c r="X92" s="33">
        <v>5.7812222222222225</v>
      </c>
      <c r="Y92" s="33">
        <v>0</v>
      </c>
      <c r="Z92" s="33">
        <v>0.11110320284697511</v>
      </c>
      <c r="AA92" s="33">
        <v>0</v>
      </c>
      <c r="AB92" s="33">
        <v>0</v>
      </c>
      <c r="AC92" s="33">
        <v>0</v>
      </c>
      <c r="AD92" s="33">
        <v>0</v>
      </c>
      <c r="AE92" s="33">
        <v>0</v>
      </c>
      <c r="AF92" s="33">
        <v>0</v>
      </c>
      <c r="AG92" s="33">
        <v>0</v>
      </c>
      <c r="AH92" t="s">
        <v>40</v>
      </c>
      <c r="AI92" s="34">
        <v>6</v>
      </c>
    </row>
    <row r="93" spans="1:35" x14ac:dyDescent="0.25">
      <c r="A93" t="s">
        <v>607</v>
      </c>
      <c r="B93" t="s">
        <v>357</v>
      </c>
      <c r="C93" t="s">
        <v>424</v>
      </c>
      <c r="D93" t="s">
        <v>548</v>
      </c>
      <c r="E93" s="33">
        <v>36.577777777777776</v>
      </c>
      <c r="F93" s="33">
        <v>5.6888888888888891</v>
      </c>
      <c r="G93" s="33">
        <v>0.17777777777777778</v>
      </c>
      <c r="H93" s="33">
        <v>0.26666666666666666</v>
      </c>
      <c r="I93" s="33">
        <v>0.26666666666666666</v>
      </c>
      <c r="J93" s="33">
        <v>0</v>
      </c>
      <c r="K93" s="33">
        <v>0</v>
      </c>
      <c r="L93" s="33">
        <v>0.48488888888888887</v>
      </c>
      <c r="M93" s="33">
        <v>0</v>
      </c>
      <c r="N93" s="33">
        <v>0</v>
      </c>
      <c r="O93" s="33">
        <v>0</v>
      </c>
      <c r="P93" s="33">
        <v>4.7685555555555545</v>
      </c>
      <c r="Q93" s="33">
        <v>0</v>
      </c>
      <c r="R93" s="33">
        <v>0.13036755771567435</v>
      </c>
      <c r="S93" s="33">
        <v>4.9078888888888885</v>
      </c>
      <c r="T93" s="33">
        <v>0</v>
      </c>
      <c r="U93" s="33">
        <v>0</v>
      </c>
      <c r="V93" s="33">
        <v>0.13417679222357229</v>
      </c>
      <c r="W93" s="33">
        <v>1.1654444444444445</v>
      </c>
      <c r="X93" s="33">
        <v>1.7659999999999996</v>
      </c>
      <c r="Y93" s="33">
        <v>0</v>
      </c>
      <c r="Z93" s="33">
        <v>8.0142770352369372E-2</v>
      </c>
      <c r="AA93" s="33">
        <v>0</v>
      </c>
      <c r="AB93" s="33">
        <v>0</v>
      </c>
      <c r="AC93" s="33">
        <v>0</v>
      </c>
      <c r="AD93" s="33">
        <v>0</v>
      </c>
      <c r="AE93" s="33">
        <v>0</v>
      </c>
      <c r="AF93" s="33">
        <v>0</v>
      </c>
      <c r="AG93" s="33">
        <v>0</v>
      </c>
      <c r="AH93" t="s">
        <v>149</v>
      </c>
      <c r="AI93" s="34">
        <v>6</v>
      </c>
    </row>
    <row r="94" spans="1:35" x14ac:dyDescent="0.25">
      <c r="A94" t="s">
        <v>607</v>
      </c>
      <c r="B94" t="s">
        <v>396</v>
      </c>
      <c r="C94" t="s">
        <v>434</v>
      </c>
      <c r="D94" t="s">
        <v>542</v>
      </c>
      <c r="E94" s="33">
        <v>94.888888888888886</v>
      </c>
      <c r="F94" s="33">
        <v>0</v>
      </c>
      <c r="G94" s="33">
        <v>0.44444444444444442</v>
      </c>
      <c r="H94" s="33">
        <v>0.35</v>
      </c>
      <c r="I94" s="33">
        <v>5.6888888888888891</v>
      </c>
      <c r="J94" s="33">
        <v>0</v>
      </c>
      <c r="K94" s="33">
        <v>0</v>
      </c>
      <c r="L94" s="33">
        <v>1.4805555555555556</v>
      </c>
      <c r="M94" s="33">
        <v>5.0277777777777777</v>
      </c>
      <c r="N94" s="33">
        <v>0</v>
      </c>
      <c r="O94" s="33">
        <v>5.298594847775176E-2</v>
      </c>
      <c r="P94" s="33">
        <v>0</v>
      </c>
      <c r="Q94" s="33">
        <v>0</v>
      </c>
      <c r="R94" s="33">
        <v>0</v>
      </c>
      <c r="S94" s="33">
        <v>1.2250000000000001</v>
      </c>
      <c r="T94" s="33">
        <v>0</v>
      </c>
      <c r="U94" s="33">
        <v>0</v>
      </c>
      <c r="V94" s="33">
        <v>1.2909836065573771E-2</v>
      </c>
      <c r="W94" s="33">
        <v>1.0194444444444444</v>
      </c>
      <c r="X94" s="33">
        <v>1.1583333333333334</v>
      </c>
      <c r="Y94" s="33">
        <v>0</v>
      </c>
      <c r="Z94" s="33">
        <v>2.295081967213115E-2</v>
      </c>
      <c r="AA94" s="33">
        <v>0</v>
      </c>
      <c r="AB94" s="33">
        <v>0</v>
      </c>
      <c r="AC94" s="33">
        <v>0</v>
      </c>
      <c r="AD94" s="33">
        <v>0</v>
      </c>
      <c r="AE94" s="33">
        <v>5.1111111111111107</v>
      </c>
      <c r="AF94" s="33">
        <v>0</v>
      </c>
      <c r="AG94" s="33">
        <v>0</v>
      </c>
      <c r="AH94" t="s">
        <v>188</v>
      </c>
      <c r="AI94" s="34">
        <v>6</v>
      </c>
    </row>
    <row r="95" spans="1:35" x14ac:dyDescent="0.25">
      <c r="A95" t="s">
        <v>607</v>
      </c>
      <c r="B95" t="s">
        <v>361</v>
      </c>
      <c r="C95" t="s">
        <v>416</v>
      </c>
      <c r="D95" t="s">
        <v>585</v>
      </c>
      <c r="E95" s="33">
        <v>68.977777777777774</v>
      </c>
      <c r="F95" s="33">
        <v>5.6888888888888891</v>
      </c>
      <c r="G95" s="33">
        <v>8.8888888888888892E-2</v>
      </c>
      <c r="H95" s="33">
        <v>0.26666666666666666</v>
      </c>
      <c r="I95" s="33">
        <v>5.5666666666666664</v>
      </c>
      <c r="J95" s="33">
        <v>0</v>
      </c>
      <c r="K95" s="33">
        <v>0</v>
      </c>
      <c r="L95" s="33">
        <v>1.2148888888888887</v>
      </c>
      <c r="M95" s="33">
        <v>0</v>
      </c>
      <c r="N95" s="33">
        <v>5.291666666666667</v>
      </c>
      <c r="O95" s="33">
        <v>7.6715528350515469E-2</v>
      </c>
      <c r="P95" s="33">
        <v>5.3388888888888886</v>
      </c>
      <c r="Q95" s="33">
        <v>1.1194444444444445</v>
      </c>
      <c r="R95" s="33">
        <v>9.3629188144329897E-2</v>
      </c>
      <c r="S95" s="33">
        <v>0.64500000000000013</v>
      </c>
      <c r="T95" s="33">
        <v>1.9662222222222221</v>
      </c>
      <c r="U95" s="33">
        <v>0</v>
      </c>
      <c r="V95" s="33">
        <v>3.785599226804124E-2</v>
      </c>
      <c r="W95" s="33">
        <v>0.49277777777777781</v>
      </c>
      <c r="X95" s="33">
        <v>2.1194444444444449</v>
      </c>
      <c r="Y95" s="33">
        <v>0</v>
      </c>
      <c r="Z95" s="33">
        <v>3.7870489690721661E-2</v>
      </c>
      <c r="AA95" s="33">
        <v>0</v>
      </c>
      <c r="AB95" s="33">
        <v>0</v>
      </c>
      <c r="AC95" s="33">
        <v>0</v>
      </c>
      <c r="AD95" s="33">
        <v>0</v>
      </c>
      <c r="AE95" s="33">
        <v>0</v>
      </c>
      <c r="AF95" s="33">
        <v>0</v>
      </c>
      <c r="AG95" s="33">
        <v>0</v>
      </c>
      <c r="AH95" t="s">
        <v>153</v>
      </c>
      <c r="AI95" s="34">
        <v>6</v>
      </c>
    </row>
    <row r="96" spans="1:35" x14ac:dyDescent="0.25">
      <c r="A96" t="s">
        <v>607</v>
      </c>
      <c r="B96" t="s">
        <v>269</v>
      </c>
      <c r="C96" t="s">
        <v>464</v>
      </c>
      <c r="D96" t="s">
        <v>581</v>
      </c>
      <c r="E96" s="33">
        <v>62.288888888888891</v>
      </c>
      <c r="F96" s="33">
        <v>4.9777777777777779</v>
      </c>
      <c r="G96" s="33">
        <v>0</v>
      </c>
      <c r="H96" s="33">
        <v>0</v>
      </c>
      <c r="I96" s="33">
        <v>0</v>
      </c>
      <c r="J96" s="33">
        <v>0</v>
      </c>
      <c r="K96" s="33">
        <v>0</v>
      </c>
      <c r="L96" s="33">
        <v>1.1166666666666667</v>
      </c>
      <c r="M96" s="33">
        <v>5.5277777777777777</v>
      </c>
      <c r="N96" s="33">
        <v>0</v>
      </c>
      <c r="O96" s="33">
        <v>8.8744202640028538E-2</v>
      </c>
      <c r="P96" s="33">
        <v>5.6611111111111114</v>
      </c>
      <c r="Q96" s="33">
        <v>0</v>
      </c>
      <c r="R96" s="33">
        <v>9.088476632179808E-2</v>
      </c>
      <c r="S96" s="33">
        <v>0.3</v>
      </c>
      <c r="T96" s="33">
        <v>2.4361111111111109</v>
      </c>
      <c r="U96" s="33">
        <v>0</v>
      </c>
      <c r="V96" s="33">
        <v>4.3926150552978944E-2</v>
      </c>
      <c r="W96" s="33">
        <v>3.1333333333333333</v>
      </c>
      <c r="X96" s="33">
        <v>0.10555555555555556</v>
      </c>
      <c r="Y96" s="33">
        <v>0</v>
      </c>
      <c r="Z96" s="33">
        <v>5.1997859436318232E-2</v>
      </c>
      <c r="AA96" s="33">
        <v>0</v>
      </c>
      <c r="AB96" s="33">
        <v>0</v>
      </c>
      <c r="AC96" s="33">
        <v>0</v>
      </c>
      <c r="AD96" s="33">
        <v>0</v>
      </c>
      <c r="AE96" s="33">
        <v>0</v>
      </c>
      <c r="AF96" s="33">
        <v>0</v>
      </c>
      <c r="AG96" s="33">
        <v>0</v>
      </c>
      <c r="AH96" t="s">
        <v>61</v>
      </c>
      <c r="AI96" s="34">
        <v>6</v>
      </c>
    </row>
    <row r="97" spans="1:35" x14ac:dyDescent="0.25">
      <c r="A97" t="s">
        <v>607</v>
      </c>
      <c r="B97" t="s">
        <v>289</v>
      </c>
      <c r="C97" t="s">
        <v>480</v>
      </c>
      <c r="D97" t="s">
        <v>575</v>
      </c>
      <c r="E97" s="33">
        <v>56.62222222222222</v>
      </c>
      <c r="F97" s="33">
        <v>5.6888888888888891</v>
      </c>
      <c r="G97" s="33">
        <v>0.14444444444444443</v>
      </c>
      <c r="H97" s="33">
        <v>0.26666666666666666</v>
      </c>
      <c r="I97" s="33">
        <v>3.588888888888889</v>
      </c>
      <c r="J97" s="33">
        <v>0</v>
      </c>
      <c r="K97" s="33">
        <v>0</v>
      </c>
      <c r="L97" s="33">
        <v>0.46511111111111109</v>
      </c>
      <c r="M97" s="33">
        <v>0</v>
      </c>
      <c r="N97" s="33">
        <v>3.5083333333333333</v>
      </c>
      <c r="O97" s="33">
        <v>6.1960361067503925E-2</v>
      </c>
      <c r="P97" s="33">
        <v>6.1166666666666663</v>
      </c>
      <c r="Q97" s="33">
        <v>0</v>
      </c>
      <c r="R97" s="33">
        <v>0.1080259026687598</v>
      </c>
      <c r="S97" s="33">
        <v>4.347777777777778</v>
      </c>
      <c r="T97" s="33">
        <v>0.20366666666666669</v>
      </c>
      <c r="U97" s="33">
        <v>0</v>
      </c>
      <c r="V97" s="33">
        <v>8.0382653061224496E-2</v>
      </c>
      <c r="W97" s="33">
        <v>4.8965555555555564</v>
      </c>
      <c r="X97" s="33">
        <v>2.1999999999999999E-2</v>
      </c>
      <c r="Y97" s="33">
        <v>0</v>
      </c>
      <c r="Z97" s="33">
        <v>8.6866169544740995E-2</v>
      </c>
      <c r="AA97" s="33">
        <v>0</v>
      </c>
      <c r="AB97" s="33">
        <v>0</v>
      </c>
      <c r="AC97" s="33">
        <v>0</v>
      </c>
      <c r="AD97" s="33">
        <v>0</v>
      </c>
      <c r="AE97" s="33">
        <v>0</v>
      </c>
      <c r="AF97" s="33">
        <v>0</v>
      </c>
      <c r="AG97" s="33">
        <v>0</v>
      </c>
      <c r="AH97" t="s">
        <v>81</v>
      </c>
      <c r="AI97" s="34">
        <v>6</v>
      </c>
    </row>
    <row r="98" spans="1:35" x14ac:dyDescent="0.25">
      <c r="A98" t="s">
        <v>607</v>
      </c>
      <c r="B98" t="s">
        <v>291</v>
      </c>
      <c r="C98" t="s">
        <v>482</v>
      </c>
      <c r="D98" t="s">
        <v>592</v>
      </c>
      <c r="E98" s="33">
        <v>64.655555555555551</v>
      </c>
      <c r="F98" s="33">
        <v>5.6888888888888891</v>
      </c>
      <c r="G98" s="33">
        <v>6.6666666666666666E-2</v>
      </c>
      <c r="H98" s="33">
        <v>0.10133333333333334</v>
      </c>
      <c r="I98" s="33">
        <v>0.33333333333333331</v>
      </c>
      <c r="J98" s="33">
        <v>0</v>
      </c>
      <c r="K98" s="33">
        <v>0</v>
      </c>
      <c r="L98" s="33">
        <v>1.431222222222222</v>
      </c>
      <c r="M98" s="33">
        <v>0</v>
      </c>
      <c r="N98" s="33">
        <v>0</v>
      </c>
      <c r="O98" s="33">
        <v>0</v>
      </c>
      <c r="P98" s="33">
        <v>5.5498888888888898</v>
      </c>
      <c r="Q98" s="33">
        <v>2.6184444444444446</v>
      </c>
      <c r="R98" s="33">
        <v>0.12633614023028014</v>
      </c>
      <c r="S98" s="33">
        <v>0.59422222222222221</v>
      </c>
      <c r="T98" s="33">
        <v>1.8312222222222223</v>
      </c>
      <c r="U98" s="33">
        <v>0</v>
      </c>
      <c r="V98" s="33">
        <v>3.7513318439594434E-2</v>
      </c>
      <c r="W98" s="33">
        <v>0.67866666666666664</v>
      </c>
      <c r="X98" s="33">
        <v>1.4293333333333336</v>
      </c>
      <c r="Y98" s="33">
        <v>0</v>
      </c>
      <c r="Z98" s="33">
        <v>3.2603540127169622E-2</v>
      </c>
      <c r="AA98" s="33">
        <v>0</v>
      </c>
      <c r="AB98" s="33">
        <v>0</v>
      </c>
      <c r="AC98" s="33">
        <v>0</v>
      </c>
      <c r="AD98" s="33">
        <v>0</v>
      </c>
      <c r="AE98" s="33">
        <v>0</v>
      </c>
      <c r="AF98" s="33">
        <v>0</v>
      </c>
      <c r="AG98" s="33">
        <v>0</v>
      </c>
      <c r="AH98" t="s">
        <v>83</v>
      </c>
      <c r="AI98" s="34">
        <v>6</v>
      </c>
    </row>
    <row r="99" spans="1:35" x14ac:dyDescent="0.25">
      <c r="A99" t="s">
        <v>607</v>
      </c>
      <c r="B99" t="s">
        <v>312</v>
      </c>
      <c r="C99" t="s">
        <v>418</v>
      </c>
      <c r="D99" t="s">
        <v>538</v>
      </c>
      <c r="E99" s="33">
        <v>47.366666666666667</v>
      </c>
      <c r="F99" s="33">
        <v>5.6888888888888891</v>
      </c>
      <c r="G99" s="33">
        <v>1.0777777777777777</v>
      </c>
      <c r="H99" s="33">
        <v>0.26666666666666666</v>
      </c>
      <c r="I99" s="33">
        <v>0.26666666666666666</v>
      </c>
      <c r="J99" s="33">
        <v>0</v>
      </c>
      <c r="K99" s="33">
        <v>0</v>
      </c>
      <c r="L99" s="33">
        <v>0</v>
      </c>
      <c r="M99" s="33">
        <v>5.1611111111111114</v>
      </c>
      <c r="N99" s="33">
        <v>0</v>
      </c>
      <c r="O99" s="33">
        <v>0.10896082570959419</v>
      </c>
      <c r="P99" s="33">
        <v>0</v>
      </c>
      <c r="Q99" s="33">
        <v>3.5472222222222221</v>
      </c>
      <c r="R99" s="33">
        <v>7.4888576120103204E-2</v>
      </c>
      <c r="S99" s="33">
        <v>0</v>
      </c>
      <c r="T99" s="33">
        <v>0</v>
      </c>
      <c r="U99" s="33">
        <v>0</v>
      </c>
      <c r="V99" s="33">
        <v>0</v>
      </c>
      <c r="W99" s="33">
        <v>0.41666666666666669</v>
      </c>
      <c r="X99" s="33">
        <v>0</v>
      </c>
      <c r="Y99" s="33">
        <v>0</v>
      </c>
      <c r="Z99" s="33">
        <v>8.7966220971147091E-3</v>
      </c>
      <c r="AA99" s="33">
        <v>0</v>
      </c>
      <c r="AB99" s="33">
        <v>0</v>
      </c>
      <c r="AC99" s="33">
        <v>0</v>
      </c>
      <c r="AD99" s="33">
        <v>41.56111111111111</v>
      </c>
      <c r="AE99" s="33">
        <v>0</v>
      </c>
      <c r="AF99" s="33">
        <v>0</v>
      </c>
      <c r="AG99" s="33">
        <v>0</v>
      </c>
      <c r="AH99" t="s">
        <v>104</v>
      </c>
      <c r="AI99" s="34">
        <v>6</v>
      </c>
    </row>
    <row r="100" spans="1:35" x14ac:dyDescent="0.25">
      <c r="A100" t="s">
        <v>607</v>
      </c>
      <c r="B100" t="s">
        <v>364</v>
      </c>
      <c r="C100" t="s">
        <v>493</v>
      </c>
      <c r="D100" t="s">
        <v>597</v>
      </c>
      <c r="E100" s="33">
        <v>108.11111111111111</v>
      </c>
      <c r="F100" s="33">
        <v>5.5111111111111111</v>
      </c>
      <c r="G100" s="33">
        <v>0.14444444444444443</v>
      </c>
      <c r="H100" s="33">
        <v>0.44444444444444442</v>
      </c>
      <c r="I100" s="33">
        <v>5.6888888888888891</v>
      </c>
      <c r="J100" s="33">
        <v>0</v>
      </c>
      <c r="K100" s="33">
        <v>0</v>
      </c>
      <c r="L100" s="33">
        <v>7.9749999999999996</v>
      </c>
      <c r="M100" s="33">
        <v>3.9495555555555559</v>
      </c>
      <c r="N100" s="33">
        <v>4.9997777777777763</v>
      </c>
      <c r="O100" s="33">
        <v>8.2779033915724554E-2</v>
      </c>
      <c r="P100" s="33">
        <v>10.481444444444444</v>
      </c>
      <c r="Q100" s="33">
        <v>0.28888888888888886</v>
      </c>
      <c r="R100" s="33">
        <v>9.9622816032887973E-2</v>
      </c>
      <c r="S100" s="33">
        <v>6.8666666666666663</v>
      </c>
      <c r="T100" s="33">
        <v>7.524111111111111</v>
      </c>
      <c r="U100" s="33">
        <v>0</v>
      </c>
      <c r="V100" s="33">
        <v>0.13311099691675232</v>
      </c>
      <c r="W100" s="33">
        <v>0.85</v>
      </c>
      <c r="X100" s="33">
        <v>12.95788888888889</v>
      </c>
      <c r="Y100" s="33">
        <v>0</v>
      </c>
      <c r="Z100" s="33">
        <v>0.12771942446043166</v>
      </c>
      <c r="AA100" s="33">
        <v>0</v>
      </c>
      <c r="AB100" s="33">
        <v>0</v>
      </c>
      <c r="AC100" s="33">
        <v>0</v>
      </c>
      <c r="AD100" s="33">
        <v>0</v>
      </c>
      <c r="AE100" s="33">
        <v>0</v>
      </c>
      <c r="AF100" s="33">
        <v>0</v>
      </c>
      <c r="AG100" s="33">
        <v>5.5555555555555552E-2</v>
      </c>
      <c r="AH100" t="s">
        <v>156</v>
      </c>
      <c r="AI100" s="34">
        <v>6</v>
      </c>
    </row>
    <row r="101" spans="1:35" x14ac:dyDescent="0.25">
      <c r="A101" t="s">
        <v>607</v>
      </c>
      <c r="B101" t="s">
        <v>398</v>
      </c>
      <c r="C101" t="s">
        <v>528</v>
      </c>
      <c r="D101" t="s">
        <v>591</v>
      </c>
      <c r="E101" s="33">
        <v>80.477777777777774</v>
      </c>
      <c r="F101" s="33">
        <v>19.433333333333334</v>
      </c>
      <c r="G101" s="33">
        <v>0.62222222222222223</v>
      </c>
      <c r="H101" s="33">
        <v>0.2</v>
      </c>
      <c r="I101" s="33">
        <v>0.26666666666666666</v>
      </c>
      <c r="J101" s="33">
        <v>0</v>
      </c>
      <c r="K101" s="33">
        <v>0</v>
      </c>
      <c r="L101" s="33">
        <v>1.472777777777778</v>
      </c>
      <c r="M101" s="33">
        <v>0</v>
      </c>
      <c r="N101" s="33">
        <v>0</v>
      </c>
      <c r="O101" s="33">
        <v>0</v>
      </c>
      <c r="P101" s="33">
        <v>0</v>
      </c>
      <c r="Q101" s="33">
        <v>0</v>
      </c>
      <c r="R101" s="33">
        <v>0</v>
      </c>
      <c r="S101" s="33">
        <v>0.32777777777777778</v>
      </c>
      <c r="T101" s="33">
        <v>6.8968888888888875</v>
      </c>
      <c r="U101" s="33">
        <v>0</v>
      </c>
      <c r="V101" s="33">
        <v>8.9772193842330511E-2</v>
      </c>
      <c r="W101" s="33">
        <v>0.43522222222222223</v>
      </c>
      <c r="X101" s="33">
        <v>6.4983333333333322</v>
      </c>
      <c r="Y101" s="33">
        <v>0</v>
      </c>
      <c r="Z101" s="33">
        <v>8.6154908187215232E-2</v>
      </c>
      <c r="AA101" s="33">
        <v>0</v>
      </c>
      <c r="AB101" s="33">
        <v>0</v>
      </c>
      <c r="AC101" s="33">
        <v>0</v>
      </c>
      <c r="AD101" s="33">
        <v>61.341666666666669</v>
      </c>
      <c r="AE101" s="33">
        <v>0</v>
      </c>
      <c r="AF101" s="33">
        <v>0</v>
      </c>
      <c r="AG101" s="33">
        <v>0</v>
      </c>
      <c r="AH101" t="s">
        <v>190</v>
      </c>
      <c r="AI101" s="34">
        <v>6</v>
      </c>
    </row>
    <row r="102" spans="1:35" x14ac:dyDescent="0.25">
      <c r="A102" t="s">
        <v>607</v>
      </c>
      <c r="B102" t="s">
        <v>278</v>
      </c>
      <c r="C102" t="s">
        <v>473</v>
      </c>
      <c r="D102" t="s">
        <v>534</v>
      </c>
      <c r="E102" s="33">
        <v>69.75555555555556</v>
      </c>
      <c r="F102" s="33">
        <v>11.377777777777778</v>
      </c>
      <c r="G102" s="33">
        <v>0.53333333333333333</v>
      </c>
      <c r="H102" s="33">
        <v>0.15555555555555556</v>
      </c>
      <c r="I102" s="33">
        <v>0.18888888888888888</v>
      </c>
      <c r="J102" s="33">
        <v>0</v>
      </c>
      <c r="K102" s="33">
        <v>0.26666666666666666</v>
      </c>
      <c r="L102" s="33">
        <v>1.4637777777777776</v>
      </c>
      <c r="M102" s="33">
        <v>0</v>
      </c>
      <c r="N102" s="33">
        <v>3.6444444444444444</v>
      </c>
      <c r="O102" s="33">
        <v>5.2245938196877985E-2</v>
      </c>
      <c r="P102" s="33">
        <v>0</v>
      </c>
      <c r="Q102" s="33">
        <v>12.988888888888889</v>
      </c>
      <c r="R102" s="33">
        <v>0.18620579802484866</v>
      </c>
      <c r="S102" s="33">
        <v>4.8336666666666668</v>
      </c>
      <c r="T102" s="33">
        <v>0</v>
      </c>
      <c r="U102" s="33">
        <v>0</v>
      </c>
      <c r="V102" s="33">
        <v>6.9294361261548268E-2</v>
      </c>
      <c r="W102" s="33">
        <v>1.0104444444444445</v>
      </c>
      <c r="X102" s="33">
        <v>2.8705555555555553</v>
      </c>
      <c r="Y102" s="33">
        <v>0</v>
      </c>
      <c r="Z102" s="33">
        <v>5.5637145587766799E-2</v>
      </c>
      <c r="AA102" s="33">
        <v>0</v>
      </c>
      <c r="AB102" s="33">
        <v>0</v>
      </c>
      <c r="AC102" s="33">
        <v>0</v>
      </c>
      <c r="AD102" s="33">
        <v>0</v>
      </c>
      <c r="AE102" s="33">
        <v>0</v>
      </c>
      <c r="AF102" s="33">
        <v>0</v>
      </c>
      <c r="AG102" s="33">
        <v>0</v>
      </c>
      <c r="AH102" t="s">
        <v>70</v>
      </c>
      <c r="AI102" s="34">
        <v>6</v>
      </c>
    </row>
    <row r="103" spans="1:35" x14ac:dyDescent="0.25">
      <c r="A103" t="s">
        <v>607</v>
      </c>
      <c r="B103" t="s">
        <v>331</v>
      </c>
      <c r="C103" t="s">
        <v>457</v>
      </c>
      <c r="D103" t="s">
        <v>574</v>
      </c>
      <c r="E103" s="33">
        <v>81.644444444444446</v>
      </c>
      <c r="F103" s="33">
        <v>6.4</v>
      </c>
      <c r="G103" s="33">
        <v>8.8888888888888892E-2</v>
      </c>
      <c r="H103" s="33">
        <v>0.13333333333333333</v>
      </c>
      <c r="I103" s="33">
        <v>0.52222222222222225</v>
      </c>
      <c r="J103" s="33">
        <v>0</v>
      </c>
      <c r="K103" s="33">
        <v>0</v>
      </c>
      <c r="L103" s="33">
        <v>2.2725555555555559</v>
      </c>
      <c r="M103" s="33">
        <v>4.2013333333333325</v>
      </c>
      <c r="N103" s="33">
        <v>0</v>
      </c>
      <c r="O103" s="33">
        <v>5.1458900381056057E-2</v>
      </c>
      <c r="P103" s="33">
        <v>0</v>
      </c>
      <c r="Q103" s="33">
        <v>5.073666666666667</v>
      </c>
      <c r="R103" s="33">
        <v>6.2143440391943389E-2</v>
      </c>
      <c r="S103" s="33">
        <v>0.51166666666666671</v>
      </c>
      <c r="T103" s="33">
        <v>4.5861111111111104</v>
      </c>
      <c r="U103" s="33">
        <v>0</v>
      </c>
      <c r="V103" s="33">
        <v>6.2438758845944464E-2</v>
      </c>
      <c r="W103" s="33">
        <v>0.86411111111111105</v>
      </c>
      <c r="X103" s="33">
        <v>4.7842222222222217</v>
      </c>
      <c r="Y103" s="33">
        <v>0</v>
      </c>
      <c r="Z103" s="33">
        <v>6.9182090364725085E-2</v>
      </c>
      <c r="AA103" s="33">
        <v>0</v>
      </c>
      <c r="AB103" s="33">
        <v>0</v>
      </c>
      <c r="AC103" s="33">
        <v>0</v>
      </c>
      <c r="AD103" s="33">
        <v>0</v>
      </c>
      <c r="AE103" s="33">
        <v>0</v>
      </c>
      <c r="AF103" s="33">
        <v>0</v>
      </c>
      <c r="AG103" s="33">
        <v>0</v>
      </c>
      <c r="AH103" t="s">
        <v>123</v>
      </c>
      <c r="AI103" s="34">
        <v>6</v>
      </c>
    </row>
    <row r="104" spans="1:35" x14ac:dyDescent="0.25">
      <c r="A104" t="s">
        <v>607</v>
      </c>
      <c r="B104" t="s">
        <v>366</v>
      </c>
      <c r="C104" t="s">
        <v>516</v>
      </c>
      <c r="D104" t="s">
        <v>545</v>
      </c>
      <c r="E104" s="33">
        <v>29.933333333333334</v>
      </c>
      <c r="F104" s="33">
        <v>5.6888888888888891</v>
      </c>
      <c r="G104" s="33">
        <v>2.2222222222222223E-2</v>
      </c>
      <c r="H104" s="33">
        <v>6.6666666666666666E-2</v>
      </c>
      <c r="I104" s="33">
        <v>2.2222222222222223E-2</v>
      </c>
      <c r="J104" s="33">
        <v>4.4444444444444446E-2</v>
      </c>
      <c r="K104" s="33">
        <v>0.35555555555555557</v>
      </c>
      <c r="L104" s="33">
        <v>0</v>
      </c>
      <c r="M104" s="33">
        <v>0</v>
      </c>
      <c r="N104" s="33">
        <v>0</v>
      </c>
      <c r="O104" s="33">
        <v>0</v>
      </c>
      <c r="P104" s="33">
        <v>4.7111111111111112</v>
      </c>
      <c r="Q104" s="33">
        <v>0</v>
      </c>
      <c r="R104" s="33">
        <v>0.15738678544914625</v>
      </c>
      <c r="S104" s="33">
        <v>0</v>
      </c>
      <c r="T104" s="33">
        <v>0</v>
      </c>
      <c r="U104" s="33">
        <v>0</v>
      </c>
      <c r="V104" s="33">
        <v>0</v>
      </c>
      <c r="W104" s="33">
        <v>0</v>
      </c>
      <c r="X104" s="33">
        <v>0</v>
      </c>
      <c r="Y104" s="33">
        <v>0</v>
      </c>
      <c r="Z104" s="33">
        <v>0</v>
      </c>
      <c r="AA104" s="33">
        <v>0</v>
      </c>
      <c r="AB104" s="33">
        <v>0</v>
      </c>
      <c r="AC104" s="33">
        <v>0</v>
      </c>
      <c r="AD104" s="33">
        <v>0</v>
      </c>
      <c r="AE104" s="33">
        <v>0</v>
      </c>
      <c r="AF104" s="33">
        <v>0</v>
      </c>
      <c r="AG104" s="33">
        <v>2.2222222222222223E-2</v>
      </c>
      <c r="AH104" t="s">
        <v>158</v>
      </c>
      <c r="AI104" s="34">
        <v>6</v>
      </c>
    </row>
    <row r="105" spans="1:35" x14ac:dyDescent="0.25">
      <c r="A105" t="s">
        <v>607</v>
      </c>
      <c r="B105" t="s">
        <v>313</v>
      </c>
      <c r="C105" t="s">
        <v>445</v>
      </c>
      <c r="D105" t="s">
        <v>564</v>
      </c>
      <c r="E105" s="33">
        <v>39.866666666666667</v>
      </c>
      <c r="F105" s="33">
        <v>5.6888888888888891</v>
      </c>
      <c r="G105" s="33">
        <v>0.48888888888888887</v>
      </c>
      <c r="H105" s="33">
        <v>0.35555555555555557</v>
      </c>
      <c r="I105" s="33">
        <v>0.22222222222222221</v>
      </c>
      <c r="J105" s="33">
        <v>0</v>
      </c>
      <c r="K105" s="33">
        <v>0</v>
      </c>
      <c r="L105" s="33">
        <v>3.3329999999999997</v>
      </c>
      <c r="M105" s="33">
        <v>3.4715555555555557</v>
      </c>
      <c r="N105" s="33">
        <v>0</v>
      </c>
      <c r="O105" s="33">
        <v>8.7079152731326645E-2</v>
      </c>
      <c r="P105" s="33">
        <v>0</v>
      </c>
      <c r="Q105" s="33">
        <v>0.73977777777777787</v>
      </c>
      <c r="R105" s="33">
        <v>1.855629877369008E-2</v>
      </c>
      <c r="S105" s="33">
        <v>0.26100000000000001</v>
      </c>
      <c r="T105" s="33">
        <v>3.941555555555555</v>
      </c>
      <c r="U105" s="33">
        <v>0</v>
      </c>
      <c r="V105" s="33">
        <v>0.10541527313266441</v>
      </c>
      <c r="W105" s="33">
        <v>0.6073333333333335</v>
      </c>
      <c r="X105" s="33">
        <v>3.2662222222222219</v>
      </c>
      <c r="Y105" s="33">
        <v>0</v>
      </c>
      <c r="Z105" s="33">
        <v>9.7162764771460422E-2</v>
      </c>
      <c r="AA105" s="33">
        <v>0</v>
      </c>
      <c r="AB105" s="33">
        <v>0</v>
      </c>
      <c r="AC105" s="33">
        <v>0</v>
      </c>
      <c r="AD105" s="33">
        <v>0</v>
      </c>
      <c r="AE105" s="33">
        <v>0</v>
      </c>
      <c r="AF105" s="33">
        <v>0</v>
      </c>
      <c r="AG105" s="33">
        <v>0</v>
      </c>
      <c r="AH105" t="s">
        <v>105</v>
      </c>
      <c r="AI105" s="34">
        <v>6</v>
      </c>
    </row>
    <row r="106" spans="1:35" x14ac:dyDescent="0.25">
      <c r="A106" t="s">
        <v>607</v>
      </c>
      <c r="B106" t="s">
        <v>415</v>
      </c>
      <c r="C106" t="s">
        <v>419</v>
      </c>
      <c r="D106" t="s">
        <v>603</v>
      </c>
      <c r="E106" s="33">
        <v>26.233333333333334</v>
      </c>
      <c r="F106" s="33">
        <v>5.6</v>
      </c>
      <c r="G106" s="33">
        <v>0</v>
      </c>
      <c r="H106" s="33">
        <v>0.1361111111111111</v>
      </c>
      <c r="I106" s="33">
        <v>0.27777777777777779</v>
      </c>
      <c r="J106" s="33">
        <v>0</v>
      </c>
      <c r="K106" s="33">
        <v>0</v>
      </c>
      <c r="L106" s="33">
        <v>0</v>
      </c>
      <c r="M106" s="33">
        <v>0</v>
      </c>
      <c r="N106" s="33">
        <v>4.093</v>
      </c>
      <c r="O106" s="33">
        <v>0.15602287166454892</v>
      </c>
      <c r="P106" s="33">
        <v>0</v>
      </c>
      <c r="Q106" s="33">
        <v>3.546555555555555</v>
      </c>
      <c r="R106" s="33">
        <v>0.13519271495129179</v>
      </c>
      <c r="S106" s="33">
        <v>0</v>
      </c>
      <c r="T106" s="33">
        <v>0</v>
      </c>
      <c r="U106" s="33">
        <v>0</v>
      </c>
      <c r="V106" s="33">
        <v>0</v>
      </c>
      <c r="W106" s="33">
        <v>1.0777777777777777</v>
      </c>
      <c r="X106" s="33">
        <v>0</v>
      </c>
      <c r="Y106" s="33">
        <v>0</v>
      </c>
      <c r="Z106" s="33">
        <v>4.1084286319356199E-2</v>
      </c>
      <c r="AA106" s="33">
        <v>0</v>
      </c>
      <c r="AB106" s="33">
        <v>0</v>
      </c>
      <c r="AC106" s="33">
        <v>0</v>
      </c>
      <c r="AD106" s="33">
        <v>36.075000000000017</v>
      </c>
      <c r="AE106" s="33">
        <v>0</v>
      </c>
      <c r="AF106" s="33">
        <v>0</v>
      </c>
      <c r="AG106" s="33">
        <v>0</v>
      </c>
      <c r="AH106" t="s">
        <v>207</v>
      </c>
      <c r="AI106" s="34">
        <v>6</v>
      </c>
    </row>
    <row r="107" spans="1:35" x14ac:dyDescent="0.25">
      <c r="A107" t="s">
        <v>607</v>
      </c>
      <c r="B107" t="s">
        <v>354</v>
      </c>
      <c r="C107" t="s">
        <v>425</v>
      </c>
      <c r="D107" t="s">
        <v>539</v>
      </c>
      <c r="E107" s="33">
        <v>72.099999999999994</v>
      </c>
      <c r="F107" s="33">
        <v>5.6888888888888891</v>
      </c>
      <c r="G107" s="33">
        <v>0</v>
      </c>
      <c r="H107" s="33">
        <v>0</v>
      </c>
      <c r="I107" s="33">
        <v>0</v>
      </c>
      <c r="J107" s="33">
        <v>0</v>
      </c>
      <c r="K107" s="33">
        <v>0</v>
      </c>
      <c r="L107" s="33">
        <v>2.0967777777777776</v>
      </c>
      <c r="M107" s="33">
        <v>0</v>
      </c>
      <c r="N107" s="33">
        <v>5.2001111111111111</v>
      </c>
      <c r="O107" s="33">
        <v>7.2123593774079217E-2</v>
      </c>
      <c r="P107" s="33">
        <v>0</v>
      </c>
      <c r="Q107" s="33">
        <v>6.4193333333333324</v>
      </c>
      <c r="R107" s="33">
        <v>8.9033749422098935E-2</v>
      </c>
      <c r="S107" s="33">
        <v>1.3003333333333336</v>
      </c>
      <c r="T107" s="33">
        <v>3.2464444444444447</v>
      </c>
      <c r="U107" s="33">
        <v>0</v>
      </c>
      <c r="V107" s="33">
        <v>6.3062105100940069E-2</v>
      </c>
      <c r="W107" s="33">
        <v>2.0124444444444456</v>
      </c>
      <c r="X107" s="33">
        <v>9.3055555555555536</v>
      </c>
      <c r="Y107" s="33">
        <v>0</v>
      </c>
      <c r="Z107" s="33">
        <v>0.15697642163661582</v>
      </c>
      <c r="AA107" s="33">
        <v>0</v>
      </c>
      <c r="AB107" s="33">
        <v>0</v>
      </c>
      <c r="AC107" s="33">
        <v>0</v>
      </c>
      <c r="AD107" s="33">
        <v>0</v>
      </c>
      <c r="AE107" s="33">
        <v>0</v>
      </c>
      <c r="AF107" s="33">
        <v>0</v>
      </c>
      <c r="AG107" s="33">
        <v>0</v>
      </c>
      <c r="AH107" t="s">
        <v>146</v>
      </c>
      <c r="AI107" s="34">
        <v>6</v>
      </c>
    </row>
    <row r="108" spans="1:35" x14ac:dyDescent="0.25">
      <c r="A108" t="s">
        <v>607</v>
      </c>
      <c r="B108" t="s">
        <v>314</v>
      </c>
      <c r="C108" t="s">
        <v>472</v>
      </c>
      <c r="D108" t="s">
        <v>573</v>
      </c>
      <c r="E108" s="33">
        <v>99.24444444444444</v>
      </c>
      <c r="F108" s="33">
        <v>7.2777777777777777</v>
      </c>
      <c r="G108" s="33">
        <v>0.23333333333333334</v>
      </c>
      <c r="H108" s="33">
        <v>0.28888888888888886</v>
      </c>
      <c r="I108" s="33">
        <v>7.0777777777777775</v>
      </c>
      <c r="J108" s="33">
        <v>0</v>
      </c>
      <c r="K108" s="33">
        <v>0</v>
      </c>
      <c r="L108" s="33">
        <v>3.6429999999999976</v>
      </c>
      <c r="M108" s="33">
        <v>0</v>
      </c>
      <c r="N108" s="33">
        <v>7.0472222222222225</v>
      </c>
      <c r="O108" s="33">
        <v>7.1008732646663686E-2</v>
      </c>
      <c r="P108" s="33">
        <v>5.3888888888888893</v>
      </c>
      <c r="Q108" s="33">
        <v>1.5333333333333334</v>
      </c>
      <c r="R108" s="33">
        <v>6.9749216300940442E-2</v>
      </c>
      <c r="S108" s="33">
        <v>1.3260000000000003</v>
      </c>
      <c r="T108" s="33">
        <v>5.0052222222222209</v>
      </c>
      <c r="U108" s="33">
        <v>0</v>
      </c>
      <c r="V108" s="33">
        <v>6.3794223018360949E-2</v>
      </c>
      <c r="W108" s="33">
        <v>4.4247777777777788</v>
      </c>
      <c r="X108" s="33">
        <v>2.1031111111111116</v>
      </c>
      <c r="Y108" s="33">
        <v>0</v>
      </c>
      <c r="Z108" s="33">
        <v>6.5775862068965532E-2</v>
      </c>
      <c r="AA108" s="33">
        <v>0</v>
      </c>
      <c r="AB108" s="33">
        <v>0</v>
      </c>
      <c r="AC108" s="33">
        <v>0</v>
      </c>
      <c r="AD108" s="33">
        <v>0</v>
      </c>
      <c r="AE108" s="33">
        <v>0</v>
      </c>
      <c r="AF108" s="33">
        <v>0</v>
      </c>
      <c r="AG108" s="33">
        <v>0</v>
      </c>
      <c r="AH108" t="s">
        <v>106</v>
      </c>
      <c r="AI108" s="34">
        <v>6</v>
      </c>
    </row>
    <row r="109" spans="1:35" x14ac:dyDescent="0.25">
      <c r="A109" t="s">
        <v>607</v>
      </c>
      <c r="B109" t="s">
        <v>292</v>
      </c>
      <c r="C109" t="s">
        <v>483</v>
      </c>
      <c r="D109" t="s">
        <v>593</v>
      </c>
      <c r="E109" s="33">
        <v>51.244444444444447</v>
      </c>
      <c r="F109" s="33">
        <v>5.6888888888888891</v>
      </c>
      <c r="G109" s="33">
        <v>0.53333333333333333</v>
      </c>
      <c r="H109" s="33">
        <v>0.25555555555555554</v>
      </c>
      <c r="I109" s="33">
        <v>12.3</v>
      </c>
      <c r="J109" s="33">
        <v>0</v>
      </c>
      <c r="K109" s="33">
        <v>0</v>
      </c>
      <c r="L109" s="33">
        <v>5.3333333333333332E-3</v>
      </c>
      <c r="M109" s="33">
        <v>0</v>
      </c>
      <c r="N109" s="33">
        <v>5.4777777777777779</v>
      </c>
      <c r="O109" s="33">
        <v>0.10689505637467475</v>
      </c>
      <c r="P109" s="33">
        <v>4.2944444444444443</v>
      </c>
      <c r="Q109" s="33">
        <v>0</v>
      </c>
      <c r="R109" s="33">
        <v>8.3803122289679094E-2</v>
      </c>
      <c r="S109" s="33">
        <v>0.25988888888888889</v>
      </c>
      <c r="T109" s="33">
        <v>2.3625555555555553</v>
      </c>
      <c r="U109" s="33">
        <v>0</v>
      </c>
      <c r="V109" s="33">
        <v>5.1175195143104937E-2</v>
      </c>
      <c r="W109" s="33">
        <v>0.27455555555555555</v>
      </c>
      <c r="X109" s="33">
        <v>3.1322222222222211</v>
      </c>
      <c r="Y109" s="33">
        <v>0</v>
      </c>
      <c r="Z109" s="33">
        <v>6.6480919340849931E-2</v>
      </c>
      <c r="AA109" s="33">
        <v>0</v>
      </c>
      <c r="AB109" s="33">
        <v>0</v>
      </c>
      <c r="AC109" s="33">
        <v>0</v>
      </c>
      <c r="AD109" s="33">
        <v>0</v>
      </c>
      <c r="AE109" s="33">
        <v>0</v>
      </c>
      <c r="AF109" s="33">
        <v>0</v>
      </c>
      <c r="AG109" s="33">
        <v>0</v>
      </c>
      <c r="AH109" t="s">
        <v>84</v>
      </c>
      <c r="AI109" s="34">
        <v>6</v>
      </c>
    </row>
    <row r="110" spans="1:35" x14ac:dyDescent="0.25">
      <c r="A110" t="s">
        <v>607</v>
      </c>
      <c r="B110" t="s">
        <v>282</v>
      </c>
      <c r="C110" t="s">
        <v>446</v>
      </c>
      <c r="D110" t="s">
        <v>565</v>
      </c>
      <c r="E110" s="33">
        <v>76.466666666666669</v>
      </c>
      <c r="F110" s="33">
        <v>5.6888888888888891</v>
      </c>
      <c r="G110" s="33">
        <v>1.1111111111111112E-2</v>
      </c>
      <c r="H110" s="33">
        <v>6.6666666666666666E-2</v>
      </c>
      <c r="I110" s="33">
        <v>0</v>
      </c>
      <c r="J110" s="33">
        <v>0</v>
      </c>
      <c r="K110" s="33">
        <v>0</v>
      </c>
      <c r="L110" s="33">
        <v>1.2005555555555558</v>
      </c>
      <c r="M110" s="33">
        <v>0</v>
      </c>
      <c r="N110" s="33">
        <v>5.174777777777777</v>
      </c>
      <c r="O110" s="33">
        <v>6.7673641383318786E-2</v>
      </c>
      <c r="P110" s="33">
        <v>0</v>
      </c>
      <c r="Q110" s="33">
        <v>5.3301111111111119</v>
      </c>
      <c r="R110" s="33">
        <v>6.9705027608253423E-2</v>
      </c>
      <c r="S110" s="33">
        <v>0.38833333333333336</v>
      </c>
      <c r="T110" s="33">
        <v>4.5153333333333308</v>
      </c>
      <c r="U110" s="33">
        <v>0</v>
      </c>
      <c r="V110" s="33">
        <v>6.4128160418482974E-2</v>
      </c>
      <c r="W110" s="33">
        <v>0.31166666666666665</v>
      </c>
      <c r="X110" s="33">
        <v>4.2257777777777772</v>
      </c>
      <c r="Y110" s="33">
        <v>0</v>
      </c>
      <c r="Z110" s="33">
        <v>5.9338854984016261E-2</v>
      </c>
      <c r="AA110" s="33">
        <v>0</v>
      </c>
      <c r="AB110" s="33">
        <v>0</v>
      </c>
      <c r="AC110" s="33">
        <v>0</v>
      </c>
      <c r="AD110" s="33">
        <v>0</v>
      </c>
      <c r="AE110" s="33">
        <v>0</v>
      </c>
      <c r="AF110" s="33">
        <v>0</v>
      </c>
      <c r="AG110" s="33">
        <v>0</v>
      </c>
      <c r="AH110" t="s">
        <v>74</v>
      </c>
      <c r="AI110" s="34">
        <v>6</v>
      </c>
    </row>
    <row r="111" spans="1:35" x14ac:dyDescent="0.25">
      <c r="A111" t="s">
        <v>607</v>
      </c>
      <c r="B111" t="s">
        <v>369</v>
      </c>
      <c r="C111" t="s">
        <v>517</v>
      </c>
      <c r="D111" t="s">
        <v>552</v>
      </c>
      <c r="E111" s="33">
        <v>90.24444444444444</v>
      </c>
      <c r="F111" s="33">
        <v>5.6888888888888891</v>
      </c>
      <c r="G111" s="33">
        <v>4.4444444444444446E-2</v>
      </c>
      <c r="H111" s="33">
        <v>0.42222222222222222</v>
      </c>
      <c r="I111" s="33">
        <v>0.62222222222222223</v>
      </c>
      <c r="J111" s="33">
        <v>0</v>
      </c>
      <c r="K111" s="33">
        <v>2.2222222222222223E-2</v>
      </c>
      <c r="L111" s="33">
        <v>8.5080000000000009</v>
      </c>
      <c r="M111" s="33">
        <v>5.6888888888888891</v>
      </c>
      <c r="N111" s="33">
        <v>0</v>
      </c>
      <c r="O111" s="33">
        <v>6.3038660428465898E-2</v>
      </c>
      <c r="P111" s="33">
        <v>0</v>
      </c>
      <c r="Q111" s="33">
        <v>10.931000000000003</v>
      </c>
      <c r="R111" s="33">
        <v>0.12112656981039156</v>
      </c>
      <c r="S111" s="33">
        <v>3.6564444444444448</v>
      </c>
      <c r="T111" s="33">
        <v>6.1328888888888891</v>
      </c>
      <c r="U111" s="33">
        <v>0</v>
      </c>
      <c r="V111" s="33">
        <v>0.10847574489042108</v>
      </c>
      <c r="W111" s="33">
        <v>2.8984444444444439</v>
      </c>
      <c r="X111" s="33">
        <v>6.2173333333333316</v>
      </c>
      <c r="Y111" s="33">
        <v>0</v>
      </c>
      <c r="Z111" s="33">
        <v>0.10101206599359762</v>
      </c>
      <c r="AA111" s="33">
        <v>0</v>
      </c>
      <c r="AB111" s="33">
        <v>0</v>
      </c>
      <c r="AC111" s="33">
        <v>1.4777777777777779</v>
      </c>
      <c r="AD111" s="33">
        <v>0</v>
      </c>
      <c r="AE111" s="33">
        <v>0</v>
      </c>
      <c r="AF111" s="33">
        <v>0</v>
      </c>
      <c r="AG111" s="33">
        <v>0</v>
      </c>
      <c r="AH111" t="s">
        <v>161</v>
      </c>
      <c r="AI111" s="34">
        <v>6</v>
      </c>
    </row>
    <row r="112" spans="1:35" x14ac:dyDescent="0.25">
      <c r="A112" t="s">
        <v>607</v>
      </c>
      <c r="B112" t="s">
        <v>250</v>
      </c>
      <c r="C112" t="s">
        <v>421</v>
      </c>
      <c r="D112" t="s">
        <v>561</v>
      </c>
      <c r="E112" s="33">
        <v>68.155555555555551</v>
      </c>
      <c r="F112" s="33">
        <v>5.6888888888888891</v>
      </c>
      <c r="G112" s="33">
        <v>0.15555555555555556</v>
      </c>
      <c r="H112" s="33">
        <v>0.25355555555555553</v>
      </c>
      <c r="I112" s="33">
        <v>0.26666666666666666</v>
      </c>
      <c r="J112" s="33">
        <v>0</v>
      </c>
      <c r="K112" s="33">
        <v>0</v>
      </c>
      <c r="L112" s="33">
        <v>1.9703333333333335</v>
      </c>
      <c r="M112" s="33">
        <v>5.0858888888888893</v>
      </c>
      <c r="N112" s="33">
        <v>0</v>
      </c>
      <c r="O112" s="33">
        <v>7.4621780241278135E-2</v>
      </c>
      <c r="P112" s="33">
        <v>0</v>
      </c>
      <c r="Q112" s="33">
        <v>6.6611111111111114</v>
      </c>
      <c r="R112" s="33">
        <v>9.773394196283014E-2</v>
      </c>
      <c r="S112" s="33">
        <v>0.81800000000000017</v>
      </c>
      <c r="T112" s="33">
        <v>9.6033333333333353</v>
      </c>
      <c r="U112" s="33">
        <v>0</v>
      </c>
      <c r="V112" s="33">
        <v>0.15290511900880344</v>
      </c>
      <c r="W112" s="33">
        <v>0.69599999999999995</v>
      </c>
      <c r="X112" s="33">
        <v>9.7117777777777796</v>
      </c>
      <c r="Y112" s="33">
        <v>0</v>
      </c>
      <c r="Z112" s="33">
        <v>0.1527062275839583</v>
      </c>
      <c r="AA112" s="33">
        <v>0</v>
      </c>
      <c r="AB112" s="33">
        <v>0</v>
      </c>
      <c r="AC112" s="33">
        <v>0</v>
      </c>
      <c r="AD112" s="33">
        <v>0</v>
      </c>
      <c r="AE112" s="33">
        <v>0</v>
      </c>
      <c r="AF112" s="33">
        <v>0</v>
      </c>
      <c r="AG112" s="33">
        <v>0</v>
      </c>
      <c r="AH112" t="s">
        <v>42</v>
      </c>
      <c r="AI112" s="34">
        <v>6</v>
      </c>
    </row>
    <row r="113" spans="1:35" x14ac:dyDescent="0.25">
      <c r="A113" t="s">
        <v>607</v>
      </c>
      <c r="B113" t="s">
        <v>365</v>
      </c>
      <c r="C113" t="s">
        <v>515</v>
      </c>
      <c r="D113" t="s">
        <v>556</v>
      </c>
      <c r="E113" s="33">
        <v>51.166666666666664</v>
      </c>
      <c r="F113" s="33">
        <v>5.333333333333333</v>
      </c>
      <c r="G113" s="33">
        <v>0.3</v>
      </c>
      <c r="H113" s="33">
        <v>0.51111111111111107</v>
      </c>
      <c r="I113" s="33">
        <v>0.15555555555555556</v>
      </c>
      <c r="J113" s="33">
        <v>0</v>
      </c>
      <c r="K113" s="33">
        <v>0.15555555555555556</v>
      </c>
      <c r="L113" s="33">
        <v>3.2477777777777779</v>
      </c>
      <c r="M113" s="33">
        <v>9.4144444444444471</v>
      </c>
      <c r="N113" s="33">
        <v>0</v>
      </c>
      <c r="O113" s="33">
        <v>0.18399565689467975</v>
      </c>
      <c r="P113" s="33">
        <v>6.6016666666666692</v>
      </c>
      <c r="Q113" s="33">
        <v>0</v>
      </c>
      <c r="R113" s="33">
        <v>0.12902280130293164</v>
      </c>
      <c r="S113" s="33">
        <v>4.833333333333333</v>
      </c>
      <c r="T113" s="33">
        <v>0</v>
      </c>
      <c r="U113" s="33">
        <v>0</v>
      </c>
      <c r="V113" s="33">
        <v>9.4462540716612378E-2</v>
      </c>
      <c r="W113" s="33">
        <v>4.5688888888888881</v>
      </c>
      <c r="X113" s="33">
        <v>4.1488888888888891</v>
      </c>
      <c r="Y113" s="33">
        <v>5.2222222222222223</v>
      </c>
      <c r="Z113" s="33">
        <v>0.27244299674267097</v>
      </c>
      <c r="AA113" s="33">
        <v>0</v>
      </c>
      <c r="AB113" s="33">
        <v>0</v>
      </c>
      <c r="AC113" s="33">
        <v>0</v>
      </c>
      <c r="AD113" s="33">
        <v>0</v>
      </c>
      <c r="AE113" s="33">
        <v>0</v>
      </c>
      <c r="AF113" s="33">
        <v>0</v>
      </c>
      <c r="AG113" s="33">
        <v>0.33333333333333331</v>
      </c>
      <c r="AH113" t="s">
        <v>157</v>
      </c>
      <c r="AI113" s="34">
        <v>6</v>
      </c>
    </row>
    <row r="114" spans="1:35" x14ac:dyDescent="0.25">
      <c r="A114" t="s">
        <v>607</v>
      </c>
      <c r="B114" t="s">
        <v>346</v>
      </c>
      <c r="C114" t="s">
        <v>420</v>
      </c>
      <c r="D114" t="s">
        <v>531</v>
      </c>
      <c r="E114" s="33">
        <v>78.62222222222222</v>
      </c>
      <c r="F114" s="33">
        <v>5.6888888888888891</v>
      </c>
      <c r="G114" s="33">
        <v>3.3333333333333333E-2</v>
      </c>
      <c r="H114" s="33">
        <v>0.32222222222222224</v>
      </c>
      <c r="I114" s="33">
        <v>0.26666666666666666</v>
      </c>
      <c r="J114" s="33">
        <v>0</v>
      </c>
      <c r="K114" s="33">
        <v>0</v>
      </c>
      <c r="L114" s="33">
        <v>0.68777777777777771</v>
      </c>
      <c r="M114" s="33">
        <v>5.3055555555555554</v>
      </c>
      <c r="N114" s="33">
        <v>0</v>
      </c>
      <c r="O114" s="33">
        <v>6.7481628038439795E-2</v>
      </c>
      <c r="P114" s="33">
        <v>5.8194444444444446</v>
      </c>
      <c r="Q114" s="33">
        <v>3.411111111111111</v>
      </c>
      <c r="R114" s="33">
        <v>0.11740390050876202</v>
      </c>
      <c r="S114" s="33">
        <v>5.2827777777777785</v>
      </c>
      <c r="T114" s="33">
        <v>0.52777777777777779</v>
      </c>
      <c r="U114" s="33">
        <v>0</v>
      </c>
      <c r="V114" s="33">
        <v>7.390474844544942E-2</v>
      </c>
      <c r="W114" s="33">
        <v>6.083333333333333</v>
      </c>
      <c r="X114" s="33">
        <v>5.1904444444444442</v>
      </c>
      <c r="Y114" s="33">
        <v>0</v>
      </c>
      <c r="Z114" s="33">
        <v>0.14339174674957603</v>
      </c>
      <c r="AA114" s="33">
        <v>0</v>
      </c>
      <c r="AB114" s="33">
        <v>0</v>
      </c>
      <c r="AC114" s="33">
        <v>0</v>
      </c>
      <c r="AD114" s="33">
        <v>0</v>
      </c>
      <c r="AE114" s="33">
        <v>0</v>
      </c>
      <c r="AF114" s="33">
        <v>0</v>
      </c>
      <c r="AG114" s="33">
        <v>0</v>
      </c>
      <c r="AH114" t="s">
        <v>138</v>
      </c>
      <c r="AI114" s="34">
        <v>6</v>
      </c>
    </row>
    <row r="115" spans="1:35" x14ac:dyDescent="0.25">
      <c r="A115" t="s">
        <v>607</v>
      </c>
      <c r="B115" t="s">
        <v>271</v>
      </c>
      <c r="C115" t="s">
        <v>468</v>
      </c>
      <c r="D115" t="s">
        <v>537</v>
      </c>
      <c r="E115" s="33">
        <v>57.144444444444446</v>
      </c>
      <c r="F115" s="33">
        <v>5.6888888888888891</v>
      </c>
      <c r="G115" s="33">
        <v>0.21111111111111111</v>
      </c>
      <c r="H115" s="33">
        <v>0.26666666666666666</v>
      </c>
      <c r="I115" s="33">
        <v>4.9777777777777779</v>
      </c>
      <c r="J115" s="33">
        <v>0</v>
      </c>
      <c r="K115" s="33">
        <v>0</v>
      </c>
      <c r="L115" s="33">
        <v>0.51411111111111096</v>
      </c>
      <c r="M115" s="33">
        <v>0</v>
      </c>
      <c r="N115" s="33">
        <v>5.3166666666666664</v>
      </c>
      <c r="O115" s="33">
        <v>9.303908224771533E-2</v>
      </c>
      <c r="P115" s="33">
        <v>4.4194444444444443</v>
      </c>
      <c r="Q115" s="33">
        <v>0</v>
      </c>
      <c r="R115" s="33">
        <v>7.7338129496402869E-2</v>
      </c>
      <c r="S115" s="33">
        <v>0.21266666666666664</v>
      </c>
      <c r="T115" s="33">
        <v>1.6826666666666672</v>
      </c>
      <c r="U115" s="33">
        <v>0</v>
      </c>
      <c r="V115" s="33">
        <v>3.3167412016332887E-2</v>
      </c>
      <c r="W115" s="33">
        <v>0.22222222222222221</v>
      </c>
      <c r="X115" s="33">
        <v>2.0941111111111108</v>
      </c>
      <c r="Y115" s="33">
        <v>0</v>
      </c>
      <c r="Z115" s="33">
        <v>4.0534707369239739E-2</v>
      </c>
      <c r="AA115" s="33">
        <v>0</v>
      </c>
      <c r="AB115" s="33">
        <v>0</v>
      </c>
      <c r="AC115" s="33">
        <v>0</v>
      </c>
      <c r="AD115" s="33">
        <v>0</v>
      </c>
      <c r="AE115" s="33">
        <v>0</v>
      </c>
      <c r="AF115" s="33">
        <v>0</v>
      </c>
      <c r="AG115" s="33">
        <v>0</v>
      </c>
      <c r="AH115" t="s">
        <v>63</v>
      </c>
      <c r="AI115" s="34">
        <v>6</v>
      </c>
    </row>
    <row r="116" spans="1:35" x14ac:dyDescent="0.25">
      <c r="A116" t="s">
        <v>607</v>
      </c>
      <c r="B116" t="s">
        <v>400</v>
      </c>
      <c r="C116" t="s">
        <v>529</v>
      </c>
      <c r="D116" t="s">
        <v>597</v>
      </c>
      <c r="E116" s="33">
        <v>54.5</v>
      </c>
      <c r="F116" s="33">
        <v>11.377777777777778</v>
      </c>
      <c r="G116" s="33">
        <v>0</v>
      </c>
      <c r="H116" s="33">
        <v>0</v>
      </c>
      <c r="I116" s="33">
        <v>0</v>
      </c>
      <c r="J116" s="33">
        <v>0</v>
      </c>
      <c r="K116" s="33">
        <v>0</v>
      </c>
      <c r="L116" s="33">
        <v>0</v>
      </c>
      <c r="M116" s="33">
        <v>0</v>
      </c>
      <c r="N116" s="33">
        <v>0</v>
      </c>
      <c r="O116" s="33">
        <v>0</v>
      </c>
      <c r="P116" s="33">
        <v>0</v>
      </c>
      <c r="Q116" s="33">
        <v>11.928444444444445</v>
      </c>
      <c r="R116" s="33">
        <v>0.21887054026503569</v>
      </c>
      <c r="S116" s="33">
        <v>0</v>
      </c>
      <c r="T116" s="33">
        <v>0</v>
      </c>
      <c r="U116" s="33">
        <v>0</v>
      </c>
      <c r="V116" s="33">
        <v>0</v>
      </c>
      <c r="W116" s="33">
        <v>0</v>
      </c>
      <c r="X116" s="33">
        <v>5.6888888888888891</v>
      </c>
      <c r="Y116" s="33">
        <v>0</v>
      </c>
      <c r="Z116" s="33">
        <v>0.10438328236493374</v>
      </c>
      <c r="AA116" s="33">
        <v>0</v>
      </c>
      <c r="AB116" s="33">
        <v>0</v>
      </c>
      <c r="AC116" s="33">
        <v>0</v>
      </c>
      <c r="AD116" s="33">
        <v>30.231777777777776</v>
      </c>
      <c r="AE116" s="33">
        <v>0</v>
      </c>
      <c r="AF116" s="33">
        <v>0</v>
      </c>
      <c r="AG116" s="33">
        <v>0</v>
      </c>
      <c r="AH116" t="s">
        <v>192</v>
      </c>
      <c r="AI116" s="34">
        <v>6</v>
      </c>
    </row>
    <row r="117" spans="1:35" x14ac:dyDescent="0.25">
      <c r="A117" t="s">
        <v>607</v>
      </c>
      <c r="B117" t="s">
        <v>303</v>
      </c>
      <c r="C117" t="s">
        <v>489</v>
      </c>
      <c r="D117" t="s">
        <v>595</v>
      </c>
      <c r="E117" s="33">
        <v>75.344444444444449</v>
      </c>
      <c r="F117" s="33">
        <v>5.6</v>
      </c>
      <c r="G117" s="33">
        <v>4.4444444444444446E-2</v>
      </c>
      <c r="H117" s="33">
        <v>8.8888888888888892E-2</v>
      </c>
      <c r="I117" s="33">
        <v>5.5555555555555552E-2</v>
      </c>
      <c r="J117" s="33">
        <v>0</v>
      </c>
      <c r="K117" s="33">
        <v>0</v>
      </c>
      <c r="L117" s="33">
        <v>0.16800000000000001</v>
      </c>
      <c r="M117" s="33">
        <v>5.3427777777777772</v>
      </c>
      <c r="N117" s="33">
        <v>0</v>
      </c>
      <c r="O117" s="33">
        <v>7.0911370004424115E-2</v>
      </c>
      <c r="P117" s="33">
        <v>0</v>
      </c>
      <c r="Q117" s="33">
        <v>4.6288888888888895</v>
      </c>
      <c r="R117" s="33">
        <v>6.1436366317652272E-2</v>
      </c>
      <c r="S117" s="33">
        <v>1.1055555555555554</v>
      </c>
      <c r="T117" s="33">
        <v>2.0471111111111115</v>
      </c>
      <c r="U117" s="33">
        <v>0</v>
      </c>
      <c r="V117" s="33">
        <v>4.1843385931278572E-2</v>
      </c>
      <c r="W117" s="33">
        <v>2.3026666666666666</v>
      </c>
      <c r="X117" s="33">
        <v>1.5598888888888891</v>
      </c>
      <c r="Y117" s="33">
        <v>0</v>
      </c>
      <c r="Z117" s="33">
        <v>5.1265300103229612E-2</v>
      </c>
      <c r="AA117" s="33">
        <v>0</v>
      </c>
      <c r="AB117" s="33">
        <v>0</v>
      </c>
      <c r="AC117" s="33">
        <v>0</v>
      </c>
      <c r="AD117" s="33">
        <v>0</v>
      </c>
      <c r="AE117" s="33">
        <v>0</v>
      </c>
      <c r="AF117" s="33">
        <v>0</v>
      </c>
      <c r="AG117" s="33">
        <v>0</v>
      </c>
      <c r="AH117" t="s">
        <v>95</v>
      </c>
      <c r="AI117" s="34">
        <v>6</v>
      </c>
    </row>
    <row r="118" spans="1:35" x14ac:dyDescent="0.25">
      <c r="A118" t="s">
        <v>607</v>
      </c>
      <c r="B118" t="s">
        <v>262</v>
      </c>
      <c r="C118" t="s">
        <v>464</v>
      </c>
      <c r="D118" t="s">
        <v>581</v>
      </c>
      <c r="E118" s="33">
        <v>66.033333333333331</v>
      </c>
      <c r="F118" s="33">
        <v>13.122222222222222</v>
      </c>
      <c r="G118" s="33">
        <v>1.0666666666666667</v>
      </c>
      <c r="H118" s="33">
        <v>0.26666666666666666</v>
      </c>
      <c r="I118" s="33">
        <v>0</v>
      </c>
      <c r="J118" s="33">
        <v>0</v>
      </c>
      <c r="K118" s="33">
        <v>1.6777777777777778</v>
      </c>
      <c r="L118" s="33">
        <v>9.4444444444444442E-2</v>
      </c>
      <c r="M118" s="33">
        <v>2.4964444444444442</v>
      </c>
      <c r="N118" s="33">
        <v>0</v>
      </c>
      <c r="O118" s="33">
        <v>3.7805821975433279E-2</v>
      </c>
      <c r="P118" s="33">
        <v>0</v>
      </c>
      <c r="Q118" s="33">
        <v>13.009111111111116</v>
      </c>
      <c r="R118" s="33">
        <v>0.19700824499411079</v>
      </c>
      <c r="S118" s="33">
        <v>4.3916666666666666</v>
      </c>
      <c r="T118" s="33">
        <v>0</v>
      </c>
      <c r="U118" s="33">
        <v>0</v>
      </c>
      <c r="V118" s="33">
        <v>6.6506814740030284E-2</v>
      </c>
      <c r="W118" s="33">
        <v>3.2250000000000001</v>
      </c>
      <c r="X118" s="33">
        <v>0</v>
      </c>
      <c r="Y118" s="33">
        <v>0</v>
      </c>
      <c r="Z118" s="33">
        <v>4.8838970217062093E-2</v>
      </c>
      <c r="AA118" s="33">
        <v>0</v>
      </c>
      <c r="AB118" s="33">
        <v>0</v>
      </c>
      <c r="AC118" s="33">
        <v>0</v>
      </c>
      <c r="AD118" s="33">
        <v>0</v>
      </c>
      <c r="AE118" s="33">
        <v>0</v>
      </c>
      <c r="AF118" s="33">
        <v>0</v>
      </c>
      <c r="AG118" s="33">
        <v>0</v>
      </c>
      <c r="AH118" t="s">
        <v>54</v>
      </c>
      <c r="AI118" s="34">
        <v>6</v>
      </c>
    </row>
    <row r="119" spans="1:35" x14ac:dyDescent="0.25">
      <c r="A119" t="s">
        <v>607</v>
      </c>
      <c r="B119" t="s">
        <v>286</v>
      </c>
      <c r="C119" t="s">
        <v>478</v>
      </c>
      <c r="D119" t="s">
        <v>541</v>
      </c>
      <c r="E119" s="33">
        <v>49.2</v>
      </c>
      <c r="F119" s="33">
        <v>5.1333333333333337</v>
      </c>
      <c r="G119" s="33">
        <v>0.5444444444444444</v>
      </c>
      <c r="H119" s="33">
        <v>0.25455555555555553</v>
      </c>
      <c r="I119" s="33">
        <v>0.25555555555555554</v>
      </c>
      <c r="J119" s="33">
        <v>0</v>
      </c>
      <c r="K119" s="33">
        <v>0</v>
      </c>
      <c r="L119" s="33">
        <v>3.5363333333333338</v>
      </c>
      <c r="M119" s="33">
        <v>1.8514444444444444</v>
      </c>
      <c r="N119" s="33">
        <v>1.6222222222222222</v>
      </c>
      <c r="O119" s="33">
        <v>7.0602981029810288E-2</v>
      </c>
      <c r="P119" s="33">
        <v>1.5444444444444445</v>
      </c>
      <c r="Q119" s="33">
        <v>1.5333333333333334</v>
      </c>
      <c r="R119" s="33">
        <v>6.2556458897922315E-2</v>
      </c>
      <c r="S119" s="33">
        <v>3.3903333333333348</v>
      </c>
      <c r="T119" s="33">
        <v>5.3174444444444449</v>
      </c>
      <c r="U119" s="33">
        <v>0</v>
      </c>
      <c r="V119" s="33">
        <v>0.17698735320686543</v>
      </c>
      <c r="W119" s="33">
        <v>1.474666666666667</v>
      </c>
      <c r="X119" s="33">
        <v>8.8016666666666641</v>
      </c>
      <c r="Y119" s="33">
        <v>0</v>
      </c>
      <c r="Z119" s="33">
        <v>0.2088685636856368</v>
      </c>
      <c r="AA119" s="33">
        <v>0</v>
      </c>
      <c r="AB119" s="33">
        <v>0</v>
      </c>
      <c r="AC119" s="33">
        <v>0</v>
      </c>
      <c r="AD119" s="33">
        <v>0</v>
      </c>
      <c r="AE119" s="33">
        <v>0</v>
      </c>
      <c r="AF119" s="33">
        <v>0</v>
      </c>
      <c r="AG119" s="33">
        <v>0</v>
      </c>
      <c r="AH119" t="s">
        <v>78</v>
      </c>
      <c r="AI119" s="34">
        <v>6</v>
      </c>
    </row>
    <row r="120" spans="1:35" x14ac:dyDescent="0.25">
      <c r="A120" t="s">
        <v>607</v>
      </c>
      <c r="B120" t="s">
        <v>360</v>
      </c>
      <c r="C120" t="s">
        <v>513</v>
      </c>
      <c r="D120" t="s">
        <v>539</v>
      </c>
      <c r="E120" s="33">
        <v>57.655555555555559</v>
      </c>
      <c r="F120" s="33">
        <v>5.4444444444444446</v>
      </c>
      <c r="G120" s="33">
        <v>6.6666666666666666E-2</v>
      </c>
      <c r="H120" s="33">
        <v>0.26666666666666666</v>
      </c>
      <c r="I120" s="33">
        <v>0.33333333333333331</v>
      </c>
      <c r="J120" s="33">
        <v>0</v>
      </c>
      <c r="K120" s="33">
        <v>0</v>
      </c>
      <c r="L120" s="33">
        <v>4.4844444444444456</v>
      </c>
      <c r="M120" s="33">
        <v>0</v>
      </c>
      <c r="N120" s="33">
        <v>6.0972222222222223</v>
      </c>
      <c r="O120" s="33">
        <v>0.10575255347851223</v>
      </c>
      <c r="P120" s="33">
        <v>5.0805555555555557</v>
      </c>
      <c r="Q120" s="33">
        <v>4.8083333333333336</v>
      </c>
      <c r="R120" s="33">
        <v>0.17151666987858932</v>
      </c>
      <c r="S120" s="33">
        <v>0.65555555555555556</v>
      </c>
      <c r="T120" s="33">
        <v>5.6959999999999997</v>
      </c>
      <c r="U120" s="33">
        <v>0</v>
      </c>
      <c r="V120" s="33">
        <v>0.11016380805550202</v>
      </c>
      <c r="W120" s="33">
        <v>4.9716666666666667</v>
      </c>
      <c r="X120" s="33">
        <v>0.30833333333333335</v>
      </c>
      <c r="Y120" s="33">
        <v>0</v>
      </c>
      <c r="Z120" s="33">
        <v>9.1578338793601846E-2</v>
      </c>
      <c r="AA120" s="33">
        <v>0</v>
      </c>
      <c r="AB120" s="33">
        <v>0</v>
      </c>
      <c r="AC120" s="33">
        <v>0</v>
      </c>
      <c r="AD120" s="33">
        <v>0</v>
      </c>
      <c r="AE120" s="33">
        <v>0</v>
      </c>
      <c r="AF120" s="33">
        <v>0</v>
      </c>
      <c r="AG120" s="33">
        <v>0</v>
      </c>
      <c r="AH120" t="s">
        <v>152</v>
      </c>
      <c r="AI120" s="34">
        <v>6</v>
      </c>
    </row>
    <row r="121" spans="1:35" x14ac:dyDescent="0.25">
      <c r="A121" t="s">
        <v>607</v>
      </c>
      <c r="B121" t="s">
        <v>382</v>
      </c>
      <c r="C121" t="s">
        <v>472</v>
      </c>
      <c r="D121" t="s">
        <v>573</v>
      </c>
      <c r="E121" s="33">
        <v>48.033333333333331</v>
      </c>
      <c r="F121" s="33">
        <v>5.5111111111111111</v>
      </c>
      <c r="G121" s="33">
        <v>2.2222222222222223E-2</v>
      </c>
      <c r="H121" s="33">
        <v>0.26666666666666666</v>
      </c>
      <c r="I121" s="33">
        <v>0.41111111111111109</v>
      </c>
      <c r="J121" s="33">
        <v>2.2222222222222223E-2</v>
      </c>
      <c r="K121" s="33">
        <v>0</v>
      </c>
      <c r="L121" s="33">
        <v>0.90633333333333355</v>
      </c>
      <c r="M121" s="33">
        <v>5.4222222222222225</v>
      </c>
      <c r="N121" s="33">
        <v>0</v>
      </c>
      <c r="O121" s="33">
        <v>0.11288457089983808</v>
      </c>
      <c r="P121" s="33">
        <v>17.126444444444449</v>
      </c>
      <c r="Q121" s="33">
        <v>0</v>
      </c>
      <c r="R121" s="33">
        <v>0.35655331945408292</v>
      </c>
      <c r="S121" s="33">
        <v>0.58533333333333337</v>
      </c>
      <c r="T121" s="33">
        <v>4.9628888888888891</v>
      </c>
      <c r="U121" s="33">
        <v>0</v>
      </c>
      <c r="V121" s="33">
        <v>0.11550774924820728</v>
      </c>
      <c r="W121" s="33">
        <v>0.45811111111111108</v>
      </c>
      <c r="X121" s="33">
        <v>5.7333333333333361</v>
      </c>
      <c r="Y121" s="33">
        <v>0</v>
      </c>
      <c r="Z121" s="33">
        <v>0.12889891279204263</v>
      </c>
      <c r="AA121" s="33">
        <v>0</v>
      </c>
      <c r="AB121" s="33">
        <v>0</v>
      </c>
      <c r="AC121" s="33">
        <v>0</v>
      </c>
      <c r="AD121" s="33">
        <v>0</v>
      </c>
      <c r="AE121" s="33">
        <v>0</v>
      </c>
      <c r="AF121" s="33">
        <v>0</v>
      </c>
      <c r="AG121" s="33">
        <v>0</v>
      </c>
      <c r="AH121" t="s">
        <v>174</v>
      </c>
      <c r="AI121" s="34">
        <v>6</v>
      </c>
    </row>
    <row r="122" spans="1:35" x14ac:dyDescent="0.25">
      <c r="A122" t="s">
        <v>607</v>
      </c>
      <c r="B122" t="s">
        <v>326</v>
      </c>
      <c r="C122" t="s">
        <v>423</v>
      </c>
      <c r="D122" t="s">
        <v>547</v>
      </c>
      <c r="E122" s="33">
        <v>76.066666666666663</v>
      </c>
      <c r="F122" s="33">
        <v>5.5555555555555554</v>
      </c>
      <c r="G122" s="33">
        <v>6.6666666666666666E-2</v>
      </c>
      <c r="H122" s="33">
        <v>0.26666666666666666</v>
      </c>
      <c r="I122" s="33">
        <v>0.78888888888888886</v>
      </c>
      <c r="J122" s="33">
        <v>0</v>
      </c>
      <c r="K122" s="33">
        <v>0</v>
      </c>
      <c r="L122" s="33">
        <v>5.7006666666666677</v>
      </c>
      <c r="M122" s="33">
        <v>4.8694444444444445</v>
      </c>
      <c r="N122" s="33">
        <v>0</v>
      </c>
      <c r="O122" s="33">
        <v>6.4015483494011108E-2</v>
      </c>
      <c r="P122" s="33">
        <v>5.5444444444444443</v>
      </c>
      <c r="Q122" s="33">
        <v>0</v>
      </c>
      <c r="R122" s="33">
        <v>7.288927841075081E-2</v>
      </c>
      <c r="S122" s="33">
        <v>1.7261111111111112</v>
      </c>
      <c r="T122" s="33">
        <v>10.712777777777781</v>
      </c>
      <c r="U122" s="33">
        <v>0</v>
      </c>
      <c r="V122" s="33">
        <v>0.16352614665498105</v>
      </c>
      <c r="W122" s="33">
        <v>1.7138888888888888</v>
      </c>
      <c r="X122" s="33">
        <v>10.482000000000003</v>
      </c>
      <c r="Y122" s="33">
        <v>0</v>
      </c>
      <c r="Z122" s="33">
        <v>0.16033158048495477</v>
      </c>
      <c r="AA122" s="33">
        <v>0</v>
      </c>
      <c r="AB122" s="33">
        <v>0</v>
      </c>
      <c r="AC122" s="33">
        <v>0</v>
      </c>
      <c r="AD122" s="33">
        <v>0</v>
      </c>
      <c r="AE122" s="33">
        <v>0</v>
      </c>
      <c r="AF122" s="33">
        <v>0</v>
      </c>
      <c r="AG122" s="33">
        <v>0</v>
      </c>
      <c r="AH122" t="s">
        <v>118</v>
      </c>
      <c r="AI122" s="34">
        <v>6</v>
      </c>
    </row>
    <row r="123" spans="1:35" x14ac:dyDescent="0.25">
      <c r="A123" t="s">
        <v>607</v>
      </c>
      <c r="B123" t="s">
        <v>309</v>
      </c>
      <c r="C123" t="s">
        <v>424</v>
      </c>
      <c r="D123" t="s">
        <v>548</v>
      </c>
      <c r="E123" s="33">
        <v>72.288888888888891</v>
      </c>
      <c r="F123" s="33">
        <v>12.677777777777777</v>
      </c>
      <c r="G123" s="33">
        <v>0.13333333333333333</v>
      </c>
      <c r="H123" s="33">
        <v>0.26666666666666666</v>
      </c>
      <c r="I123" s="33">
        <v>8.8888888888888892E-2</v>
      </c>
      <c r="J123" s="33">
        <v>0</v>
      </c>
      <c r="K123" s="33">
        <v>0</v>
      </c>
      <c r="L123" s="33">
        <v>1.7152222222222222</v>
      </c>
      <c r="M123" s="33">
        <v>5.7166666666666668</v>
      </c>
      <c r="N123" s="33">
        <v>0</v>
      </c>
      <c r="O123" s="33">
        <v>7.9080848447586838E-2</v>
      </c>
      <c r="P123" s="33">
        <v>5.0333333333333332</v>
      </c>
      <c r="Q123" s="33">
        <v>0</v>
      </c>
      <c r="R123" s="33">
        <v>6.9628035659391324E-2</v>
      </c>
      <c r="S123" s="33">
        <v>0.81311111111111123</v>
      </c>
      <c r="T123" s="33">
        <v>1.7969999999999999</v>
      </c>
      <c r="U123" s="33">
        <v>0</v>
      </c>
      <c r="V123" s="33">
        <v>3.6106670765447282E-2</v>
      </c>
      <c r="W123" s="33">
        <v>0.53955555555555545</v>
      </c>
      <c r="X123" s="33">
        <v>2.676777777777779</v>
      </c>
      <c r="Y123" s="33">
        <v>0</v>
      </c>
      <c r="Z123" s="33">
        <v>4.4492775899170008E-2</v>
      </c>
      <c r="AA123" s="33">
        <v>0</v>
      </c>
      <c r="AB123" s="33">
        <v>0</v>
      </c>
      <c r="AC123" s="33">
        <v>0</v>
      </c>
      <c r="AD123" s="33">
        <v>0</v>
      </c>
      <c r="AE123" s="33">
        <v>0</v>
      </c>
      <c r="AF123" s="33">
        <v>0</v>
      </c>
      <c r="AG123" s="33">
        <v>0</v>
      </c>
      <c r="AH123" t="s">
        <v>101</v>
      </c>
      <c r="AI123" s="34">
        <v>6</v>
      </c>
    </row>
    <row r="124" spans="1:35" x14ac:dyDescent="0.25">
      <c r="A124" t="s">
        <v>607</v>
      </c>
      <c r="B124" t="s">
        <v>389</v>
      </c>
      <c r="C124" t="s">
        <v>478</v>
      </c>
      <c r="D124" t="s">
        <v>541</v>
      </c>
      <c r="E124" s="33">
        <v>121.98888888888889</v>
      </c>
      <c r="F124" s="33">
        <v>5.8555555555555552</v>
      </c>
      <c r="G124" s="33">
        <v>0.65555555555555556</v>
      </c>
      <c r="H124" s="33">
        <v>0.98888888888888893</v>
      </c>
      <c r="I124" s="33">
        <v>0.26666666666666666</v>
      </c>
      <c r="J124" s="33">
        <v>0</v>
      </c>
      <c r="K124" s="33">
        <v>0</v>
      </c>
      <c r="L124" s="33">
        <v>8.3498888888888843</v>
      </c>
      <c r="M124" s="33">
        <v>5.7111111111111112</v>
      </c>
      <c r="N124" s="33">
        <v>11.033333333333333</v>
      </c>
      <c r="O124" s="33">
        <v>0.13726204572365425</v>
      </c>
      <c r="P124" s="33">
        <v>9.5777777777777775</v>
      </c>
      <c r="Q124" s="33">
        <v>0</v>
      </c>
      <c r="R124" s="33">
        <v>7.8513525822023852E-2</v>
      </c>
      <c r="S124" s="33">
        <v>7.4134444444444449</v>
      </c>
      <c r="T124" s="33">
        <v>6.8849999999999998</v>
      </c>
      <c r="U124" s="33">
        <v>0</v>
      </c>
      <c r="V124" s="33">
        <v>0.11721103925676292</v>
      </c>
      <c r="W124" s="33">
        <v>8.5188888888888901</v>
      </c>
      <c r="X124" s="33">
        <v>9.9366666666666656</v>
      </c>
      <c r="Y124" s="33">
        <v>0</v>
      </c>
      <c r="Z124" s="33">
        <v>0.1512888241187722</v>
      </c>
      <c r="AA124" s="33">
        <v>0</v>
      </c>
      <c r="AB124" s="33">
        <v>0</v>
      </c>
      <c r="AC124" s="33">
        <v>0</v>
      </c>
      <c r="AD124" s="33">
        <v>0</v>
      </c>
      <c r="AE124" s="33">
        <v>0</v>
      </c>
      <c r="AF124" s="33">
        <v>0</v>
      </c>
      <c r="AG124" s="33">
        <v>0</v>
      </c>
      <c r="AH124" t="s">
        <v>181</v>
      </c>
      <c r="AI124" s="34">
        <v>6</v>
      </c>
    </row>
    <row r="125" spans="1:35" x14ac:dyDescent="0.25">
      <c r="A125" t="s">
        <v>607</v>
      </c>
      <c r="B125" t="s">
        <v>352</v>
      </c>
      <c r="C125" t="s">
        <v>510</v>
      </c>
      <c r="D125" t="s">
        <v>540</v>
      </c>
      <c r="E125" s="33">
        <v>35.211111111111109</v>
      </c>
      <c r="F125" s="33">
        <v>5.8666666666666663</v>
      </c>
      <c r="G125" s="33">
        <v>2.2222222222222223E-2</v>
      </c>
      <c r="H125" s="33">
        <v>5.5555555555555552E-2</v>
      </c>
      <c r="I125" s="33">
        <v>0.12222222222222222</v>
      </c>
      <c r="J125" s="33">
        <v>0</v>
      </c>
      <c r="K125" s="33">
        <v>0</v>
      </c>
      <c r="L125" s="33">
        <v>1.1099999999999997</v>
      </c>
      <c r="M125" s="33">
        <v>0</v>
      </c>
      <c r="N125" s="33">
        <v>6.379999999999999</v>
      </c>
      <c r="O125" s="33">
        <v>0.18119280530135687</v>
      </c>
      <c r="P125" s="33">
        <v>0</v>
      </c>
      <c r="Q125" s="33">
        <v>0</v>
      </c>
      <c r="R125" s="33">
        <v>0</v>
      </c>
      <c r="S125" s="33">
        <v>0.50300000000000011</v>
      </c>
      <c r="T125" s="33">
        <v>1.9071111111111101</v>
      </c>
      <c r="U125" s="33">
        <v>0</v>
      </c>
      <c r="V125" s="33">
        <v>6.8447459766487834E-2</v>
      </c>
      <c r="W125" s="33">
        <v>0.45588888888888884</v>
      </c>
      <c r="X125" s="33">
        <v>2.4651111111111117</v>
      </c>
      <c r="Y125" s="33">
        <v>0</v>
      </c>
      <c r="Z125" s="33">
        <v>8.2956768696749783E-2</v>
      </c>
      <c r="AA125" s="33">
        <v>0</v>
      </c>
      <c r="AB125" s="33">
        <v>0</v>
      </c>
      <c r="AC125" s="33">
        <v>0</v>
      </c>
      <c r="AD125" s="33">
        <v>0</v>
      </c>
      <c r="AE125" s="33">
        <v>0</v>
      </c>
      <c r="AF125" s="33">
        <v>0</v>
      </c>
      <c r="AG125" s="33">
        <v>0</v>
      </c>
      <c r="AH125" t="s">
        <v>144</v>
      </c>
      <c r="AI125" s="34">
        <v>6</v>
      </c>
    </row>
    <row r="126" spans="1:35" x14ac:dyDescent="0.25">
      <c r="A126" t="s">
        <v>607</v>
      </c>
      <c r="B126" t="s">
        <v>306</v>
      </c>
      <c r="C126" t="s">
        <v>426</v>
      </c>
      <c r="D126" t="s">
        <v>549</v>
      </c>
      <c r="E126" s="33">
        <v>115.78888888888889</v>
      </c>
      <c r="F126" s="33">
        <v>10.755555555555556</v>
      </c>
      <c r="G126" s="33">
        <v>0.22222222222222221</v>
      </c>
      <c r="H126" s="33">
        <v>0.3</v>
      </c>
      <c r="I126" s="33">
        <v>1.288888888888889</v>
      </c>
      <c r="J126" s="33">
        <v>0</v>
      </c>
      <c r="K126" s="33">
        <v>0</v>
      </c>
      <c r="L126" s="33">
        <v>5.7352222222222204</v>
      </c>
      <c r="M126" s="33">
        <v>4.0103333333333335</v>
      </c>
      <c r="N126" s="33">
        <v>6.2404444444444458</v>
      </c>
      <c r="O126" s="33">
        <v>8.8529891565108931E-2</v>
      </c>
      <c r="P126" s="33">
        <v>5.3793333333333324</v>
      </c>
      <c r="Q126" s="33">
        <v>2.7538888888888886</v>
      </c>
      <c r="R126" s="33">
        <v>7.0241819403128292E-2</v>
      </c>
      <c r="S126" s="33">
        <v>2.1167777777777781</v>
      </c>
      <c r="T126" s="33">
        <v>11.007777777777774</v>
      </c>
      <c r="U126" s="33">
        <v>0</v>
      </c>
      <c r="V126" s="33">
        <v>0.11334900681316569</v>
      </c>
      <c r="W126" s="33">
        <v>2.2413333333333334</v>
      </c>
      <c r="X126" s="33">
        <v>9.3367777777777778</v>
      </c>
      <c r="Y126" s="33">
        <v>0</v>
      </c>
      <c r="Z126" s="33">
        <v>9.9993282794357541E-2</v>
      </c>
      <c r="AA126" s="33">
        <v>0</v>
      </c>
      <c r="AB126" s="33">
        <v>0</v>
      </c>
      <c r="AC126" s="33">
        <v>0</v>
      </c>
      <c r="AD126" s="33">
        <v>0</v>
      </c>
      <c r="AE126" s="33">
        <v>0</v>
      </c>
      <c r="AF126" s="33">
        <v>0</v>
      </c>
      <c r="AG126" s="33">
        <v>0</v>
      </c>
      <c r="AH126" t="s">
        <v>98</v>
      </c>
      <c r="AI126" s="34">
        <v>6</v>
      </c>
    </row>
    <row r="127" spans="1:35" x14ac:dyDescent="0.25">
      <c r="A127" t="s">
        <v>607</v>
      </c>
      <c r="B127" t="s">
        <v>223</v>
      </c>
      <c r="C127" t="s">
        <v>437</v>
      </c>
      <c r="D127" t="s">
        <v>557</v>
      </c>
      <c r="E127" s="33">
        <v>60.277777777777779</v>
      </c>
      <c r="F127" s="33">
        <v>5.6</v>
      </c>
      <c r="G127" s="33">
        <v>0.48888888888888887</v>
      </c>
      <c r="H127" s="33">
        <v>0.18333333333333332</v>
      </c>
      <c r="I127" s="33">
        <v>0.64444444444444449</v>
      </c>
      <c r="J127" s="33">
        <v>0</v>
      </c>
      <c r="K127" s="33">
        <v>0</v>
      </c>
      <c r="L127" s="33">
        <v>4.2891111111111124</v>
      </c>
      <c r="M127" s="33">
        <v>7.6361111111111111</v>
      </c>
      <c r="N127" s="33">
        <v>0</v>
      </c>
      <c r="O127" s="33">
        <v>0.12668202764976957</v>
      </c>
      <c r="P127" s="33">
        <v>4.822222222222222</v>
      </c>
      <c r="Q127" s="33">
        <v>0</v>
      </c>
      <c r="R127" s="33">
        <v>7.9999999999999988E-2</v>
      </c>
      <c r="S127" s="33">
        <v>0.6734444444444444</v>
      </c>
      <c r="T127" s="33">
        <v>4.3574444444444449</v>
      </c>
      <c r="U127" s="33">
        <v>0</v>
      </c>
      <c r="V127" s="33">
        <v>8.3461751152073743E-2</v>
      </c>
      <c r="W127" s="33">
        <v>0.75122222222222224</v>
      </c>
      <c r="X127" s="33">
        <v>5.4882222222222232</v>
      </c>
      <c r="Y127" s="33">
        <v>0</v>
      </c>
      <c r="Z127" s="33">
        <v>0.10351152073732721</v>
      </c>
      <c r="AA127" s="33">
        <v>0</v>
      </c>
      <c r="AB127" s="33">
        <v>0</v>
      </c>
      <c r="AC127" s="33">
        <v>0</v>
      </c>
      <c r="AD127" s="33">
        <v>0</v>
      </c>
      <c r="AE127" s="33">
        <v>0</v>
      </c>
      <c r="AF127" s="33">
        <v>0</v>
      </c>
      <c r="AG127" s="33">
        <v>0</v>
      </c>
      <c r="AH127" t="s">
        <v>15</v>
      </c>
      <c r="AI127" s="34">
        <v>6</v>
      </c>
    </row>
    <row r="128" spans="1:35" x14ac:dyDescent="0.25">
      <c r="A128" t="s">
        <v>607</v>
      </c>
      <c r="B128" t="s">
        <v>336</v>
      </c>
      <c r="C128" t="s">
        <v>456</v>
      </c>
      <c r="D128" t="s">
        <v>573</v>
      </c>
      <c r="E128" s="33">
        <v>60.3</v>
      </c>
      <c r="F128" s="33">
        <v>5.6888888888888891</v>
      </c>
      <c r="G128" s="33">
        <v>0</v>
      </c>
      <c r="H128" s="33">
        <v>0.26666666666666666</v>
      </c>
      <c r="I128" s="33">
        <v>5.7222222222222223</v>
      </c>
      <c r="J128" s="33">
        <v>0</v>
      </c>
      <c r="K128" s="33">
        <v>0</v>
      </c>
      <c r="L128" s="33">
        <v>0.4144444444444445</v>
      </c>
      <c r="M128" s="33">
        <v>4.3444444444444441</v>
      </c>
      <c r="N128" s="33">
        <v>8.3333333333333329E-2</v>
      </c>
      <c r="O128" s="33">
        <v>7.3429150543578403E-2</v>
      </c>
      <c r="P128" s="33">
        <v>5.7</v>
      </c>
      <c r="Q128" s="33">
        <v>0</v>
      </c>
      <c r="R128" s="33">
        <v>9.4527363184079616E-2</v>
      </c>
      <c r="S128" s="33">
        <v>0.31488888888888894</v>
      </c>
      <c r="T128" s="33">
        <v>1.5578888888888887</v>
      </c>
      <c r="U128" s="33">
        <v>0</v>
      </c>
      <c r="V128" s="33">
        <v>3.1057674590012897E-2</v>
      </c>
      <c r="W128" s="33">
        <v>0.32999999999999996</v>
      </c>
      <c r="X128" s="33">
        <v>1.5917777777777784</v>
      </c>
      <c r="Y128" s="33">
        <v>0</v>
      </c>
      <c r="Z128" s="33">
        <v>3.1870278238437452E-2</v>
      </c>
      <c r="AA128" s="33">
        <v>0</v>
      </c>
      <c r="AB128" s="33">
        <v>0</v>
      </c>
      <c r="AC128" s="33">
        <v>0</v>
      </c>
      <c r="AD128" s="33">
        <v>0</v>
      </c>
      <c r="AE128" s="33">
        <v>0</v>
      </c>
      <c r="AF128" s="33">
        <v>0</v>
      </c>
      <c r="AG128" s="33">
        <v>0</v>
      </c>
      <c r="AH128" t="s">
        <v>128</v>
      </c>
      <c r="AI128" s="34">
        <v>6</v>
      </c>
    </row>
    <row r="129" spans="1:35" x14ac:dyDescent="0.25">
      <c r="A129" t="s">
        <v>607</v>
      </c>
      <c r="B129" t="s">
        <v>208</v>
      </c>
      <c r="C129" t="s">
        <v>423</v>
      </c>
      <c r="D129" t="s">
        <v>547</v>
      </c>
      <c r="E129" s="33">
        <v>67.077777777777783</v>
      </c>
      <c r="F129" s="33">
        <v>5.2444444444444445</v>
      </c>
      <c r="G129" s="33">
        <v>0.46666666666666667</v>
      </c>
      <c r="H129" s="33">
        <v>0.27500000000000002</v>
      </c>
      <c r="I129" s="33">
        <v>0.26666666666666666</v>
      </c>
      <c r="J129" s="33">
        <v>0</v>
      </c>
      <c r="K129" s="33">
        <v>0</v>
      </c>
      <c r="L129" s="33">
        <v>1.7693333333333341</v>
      </c>
      <c r="M129" s="33">
        <v>0.21944444444444444</v>
      </c>
      <c r="N129" s="33">
        <v>6.302777777777778</v>
      </c>
      <c r="O129" s="33">
        <v>9.7233725360278273E-2</v>
      </c>
      <c r="P129" s="33">
        <v>1.9096666666666666</v>
      </c>
      <c r="Q129" s="33">
        <v>4.9055555555555559</v>
      </c>
      <c r="R129" s="33">
        <v>0.10160178896803047</v>
      </c>
      <c r="S129" s="33">
        <v>1.6036666666666666</v>
      </c>
      <c r="T129" s="33">
        <v>5.1892222222222228</v>
      </c>
      <c r="U129" s="33">
        <v>0</v>
      </c>
      <c r="V129" s="33">
        <v>0.10126884214013583</v>
      </c>
      <c r="W129" s="33">
        <v>5.1976666666666658</v>
      </c>
      <c r="X129" s="33">
        <v>0.29422222222222227</v>
      </c>
      <c r="Y129" s="33">
        <v>0</v>
      </c>
      <c r="Z129" s="33">
        <v>8.1873447076362418E-2</v>
      </c>
      <c r="AA129" s="33">
        <v>0</v>
      </c>
      <c r="AB129" s="33">
        <v>0</v>
      </c>
      <c r="AC129" s="33">
        <v>0</v>
      </c>
      <c r="AD129" s="33">
        <v>0</v>
      </c>
      <c r="AE129" s="33">
        <v>0</v>
      </c>
      <c r="AF129" s="33">
        <v>0</v>
      </c>
      <c r="AG129" s="33">
        <v>0</v>
      </c>
      <c r="AH129" t="s">
        <v>0</v>
      </c>
      <c r="AI129" s="34">
        <v>6</v>
      </c>
    </row>
    <row r="130" spans="1:35" x14ac:dyDescent="0.25">
      <c r="A130" t="s">
        <v>607</v>
      </c>
      <c r="B130" t="s">
        <v>311</v>
      </c>
      <c r="C130" t="s">
        <v>416</v>
      </c>
      <c r="D130" t="s">
        <v>585</v>
      </c>
      <c r="E130" s="33">
        <v>61.422222222222224</v>
      </c>
      <c r="F130" s="33">
        <v>9.6888888888888882</v>
      </c>
      <c r="G130" s="33">
        <v>0.14444444444444443</v>
      </c>
      <c r="H130" s="33">
        <v>0.33333333333333331</v>
      </c>
      <c r="I130" s="33">
        <v>6.2333333333333334</v>
      </c>
      <c r="J130" s="33">
        <v>0</v>
      </c>
      <c r="K130" s="33">
        <v>0</v>
      </c>
      <c r="L130" s="33">
        <v>1.352111111111111</v>
      </c>
      <c r="M130" s="33">
        <v>0.40277777777777779</v>
      </c>
      <c r="N130" s="33">
        <v>3.8583333333333334</v>
      </c>
      <c r="O130" s="33">
        <v>6.9374095513748193E-2</v>
      </c>
      <c r="P130" s="33">
        <v>5.4388888888888891</v>
      </c>
      <c r="Q130" s="33">
        <v>3.1722222222222221</v>
      </c>
      <c r="R130" s="33">
        <v>0.14019536903039073</v>
      </c>
      <c r="S130" s="33">
        <v>2.4127777777777766</v>
      </c>
      <c r="T130" s="33">
        <v>1.1723333333333332</v>
      </c>
      <c r="U130" s="33">
        <v>0</v>
      </c>
      <c r="V130" s="33">
        <v>5.8368306801736596E-2</v>
      </c>
      <c r="W130" s="33">
        <v>2.1108888888888884</v>
      </c>
      <c r="X130" s="33">
        <v>1.676333333333333</v>
      </c>
      <c r="Y130" s="33">
        <v>0</v>
      </c>
      <c r="Z130" s="33">
        <v>6.165882778581764E-2</v>
      </c>
      <c r="AA130" s="33">
        <v>0</v>
      </c>
      <c r="AB130" s="33">
        <v>0</v>
      </c>
      <c r="AC130" s="33">
        <v>0</v>
      </c>
      <c r="AD130" s="33">
        <v>0</v>
      </c>
      <c r="AE130" s="33">
        <v>0</v>
      </c>
      <c r="AF130" s="33">
        <v>0</v>
      </c>
      <c r="AG130" s="33">
        <v>0</v>
      </c>
      <c r="AH130" t="s">
        <v>103</v>
      </c>
      <c r="AI130" s="34">
        <v>6</v>
      </c>
    </row>
    <row r="131" spans="1:35" x14ac:dyDescent="0.25">
      <c r="A131" t="s">
        <v>607</v>
      </c>
      <c r="B131" t="s">
        <v>235</v>
      </c>
      <c r="C131" t="s">
        <v>447</v>
      </c>
      <c r="D131" t="s">
        <v>566</v>
      </c>
      <c r="E131" s="33">
        <v>81.188888888888883</v>
      </c>
      <c r="F131" s="33">
        <v>5.6888888888888891</v>
      </c>
      <c r="G131" s="33">
        <v>0.13333333333333333</v>
      </c>
      <c r="H131" s="33">
        <v>0.26666666666666666</v>
      </c>
      <c r="I131" s="33">
        <v>7.2555555555555555</v>
      </c>
      <c r="J131" s="33">
        <v>0</v>
      </c>
      <c r="K131" s="33">
        <v>0</v>
      </c>
      <c r="L131" s="33">
        <v>1.8379999999999992</v>
      </c>
      <c r="M131" s="33">
        <v>0.2722222222222222</v>
      </c>
      <c r="N131" s="33">
        <v>4.3416666666666668</v>
      </c>
      <c r="O131" s="33">
        <v>5.6829068016970033E-2</v>
      </c>
      <c r="P131" s="33">
        <v>5.0888888888888886</v>
      </c>
      <c r="Q131" s="33">
        <v>4.3527777777777779</v>
      </c>
      <c r="R131" s="33">
        <v>0.11629259614068702</v>
      </c>
      <c r="S131" s="33">
        <v>0.6627777777777778</v>
      </c>
      <c r="T131" s="33">
        <v>2.9670000000000005</v>
      </c>
      <c r="U131" s="33">
        <v>0</v>
      </c>
      <c r="V131" s="33">
        <v>4.4707814424524442E-2</v>
      </c>
      <c r="W131" s="33">
        <v>2.6424444444444442</v>
      </c>
      <c r="X131" s="33">
        <v>2.7984444444444447</v>
      </c>
      <c r="Y131" s="33">
        <v>0</v>
      </c>
      <c r="Z131" s="33">
        <v>6.7015190912823319E-2</v>
      </c>
      <c r="AA131" s="33">
        <v>0</v>
      </c>
      <c r="AB131" s="33">
        <v>0</v>
      </c>
      <c r="AC131" s="33">
        <v>0</v>
      </c>
      <c r="AD131" s="33">
        <v>0</v>
      </c>
      <c r="AE131" s="33">
        <v>0</v>
      </c>
      <c r="AF131" s="33">
        <v>0</v>
      </c>
      <c r="AG131" s="33">
        <v>0</v>
      </c>
      <c r="AH131" t="s">
        <v>27</v>
      </c>
      <c r="AI131" s="34">
        <v>6</v>
      </c>
    </row>
    <row r="132" spans="1:35" x14ac:dyDescent="0.25">
      <c r="A132" t="s">
        <v>607</v>
      </c>
      <c r="B132" t="s">
        <v>276</v>
      </c>
      <c r="C132" t="s">
        <v>471</v>
      </c>
      <c r="D132" t="s">
        <v>587</v>
      </c>
      <c r="E132" s="33">
        <v>53.177777777777777</v>
      </c>
      <c r="F132" s="33">
        <v>5.333333333333333</v>
      </c>
      <c r="G132" s="33">
        <v>5.5555555555555552E-2</v>
      </c>
      <c r="H132" s="33">
        <v>0.25</v>
      </c>
      <c r="I132" s="33">
        <v>0.14444444444444443</v>
      </c>
      <c r="J132" s="33">
        <v>0</v>
      </c>
      <c r="K132" s="33">
        <v>0</v>
      </c>
      <c r="L132" s="33">
        <v>4.7926666666666655</v>
      </c>
      <c r="M132" s="33">
        <v>5.7516666666666678</v>
      </c>
      <c r="N132" s="33">
        <v>0</v>
      </c>
      <c r="O132" s="33">
        <v>0.1081592143752612</v>
      </c>
      <c r="P132" s="33">
        <v>5.0235555555555553</v>
      </c>
      <c r="Q132" s="33">
        <v>0</v>
      </c>
      <c r="R132" s="33">
        <v>9.4467195988299196E-2</v>
      </c>
      <c r="S132" s="33">
        <v>0.6742222222222225</v>
      </c>
      <c r="T132" s="33">
        <v>5.6607777777777759</v>
      </c>
      <c r="U132" s="33">
        <v>0</v>
      </c>
      <c r="V132" s="33">
        <v>0.1191287087338069</v>
      </c>
      <c r="W132" s="33">
        <v>3.9523333333333337</v>
      </c>
      <c r="X132" s="33">
        <v>4.5592222222222221</v>
      </c>
      <c r="Y132" s="33">
        <v>0</v>
      </c>
      <c r="Z132" s="33">
        <v>0.16005850396991228</v>
      </c>
      <c r="AA132" s="33">
        <v>0</v>
      </c>
      <c r="AB132" s="33">
        <v>0</v>
      </c>
      <c r="AC132" s="33">
        <v>0</v>
      </c>
      <c r="AD132" s="33">
        <v>0</v>
      </c>
      <c r="AE132" s="33">
        <v>0</v>
      </c>
      <c r="AF132" s="33">
        <v>0</v>
      </c>
      <c r="AG132" s="33">
        <v>0</v>
      </c>
      <c r="AH132" t="s">
        <v>68</v>
      </c>
      <c r="AI132" s="34">
        <v>6</v>
      </c>
    </row>
    <row r="133" spans="1:35" x14ac:dyDescent="0.25">
      <c r="A133" t="s">
        <v>607</v>
      </c>
      <c r="B133" t="s">
        <v>337</v>
      </c>
      <c r="C133" t="s">
        <v>503</v>
      </c>
      <c r="D133" t="s">
        <v>573</v>
      </c>
      <c r="E133" s="33">
        <v>77.233333333333334</v>
      </c>
      <c r="F133" s="33">
        <v>5.6888888888888891</v>
      </c>
      <c r="G133" s="33">
        <v>0</v>
      </c>
      <c r="H133" s="33">
        <v>0.25555555555555554</v>
      </c>
      <c r="I133" s="33">
        <v>6.4555555555555557</v>
      </c>
      <c r="J133" s="33">
        <v>0</v>
      </c>
      <c r="K133" s="33">
        <v>0</v>
      </c>
      <c r="L133" s="33">
        <v>1.9950000000000006</v>
      </c>
      <c r="M133" s="33">
        <v>5.072222222222222</v>
      </c>
      <c r="N133" s="33">
        <v>0</v>
      </c>
      <c r="O133" s="33">
        <v>6.5674003740468986E-2</v>
      </c>
      <c r="P133" s="33">
        <v>4.6361111111111111</v>
      </c>
      <c r="Q133" s="33">
        <v>4.125</v>
      </c>
      <c r="R133" s="33">
        <v>0.11343691555171917</v>
      </c>
      <c r="S133" s="33">
        <v>2.8524444444444446</v>
      </c>
      <c r="T133" s="33">
        <v>3.8952222222222228</v>
      </c>
      <c r="U133" s="33">
        <v>0</v>
      </c>
      <c r="V133" s="33">
        <v>8.736728528269315E-2</v>
      </c>
      <c r="W133" s="33">
        <v>1.9328888888888895</v>
      </c>
      <c r="X133" s="33">
        <v>5.2277777777777787</v>
      </c>
      <c r="Y133" s="33">
        <v>0</v>
      </c>
      <c r="Z133" s="33">
        <v>9.2714717306862343E-2</v>
      </c>
      <c r="AA133" s="33">
        <v>0</v>
      </c>
      <c r="AB133" s="33">
        <v>0</v>
      </c>
      <c r="AC133" s="33">
        <v>0</v>
      </c>
      <c r="AD133" s="33">
        <v>0</v>
      </c>
      <c r="AE133" s="33">
        <v>0</v>
      </c>
      <c r="AF133" s="33">
        <v>0</v>
      </c>
      <c r="AG133" s="33">
        <v>0</v>
      </c>
      <c r="AH133" t="s">
        <v>129</v>
      </c>
      <c r="AI133" s="34">
        <v>6</v>
      </c>
    </row>
    <row r="134" spans="1:35" x14ac:dyDescent="0.25">
      <c r="A134" t="s">
        <v>607</v>
      </c>
      <c r="B134" t="s">
        <v>374</v>
      </c>
      <c r="C134" t="s">
        <v>499</v>
      </c>
      <c r="D134" t="s">
        <v>539</v>
      </c>
      <c r="E134" s="33">
        <v>67.077777777777783</v>
      </c>
      <c r="F134" s="33">
        <v>5.6888888888888891</v>
      </c>
      <c r="G134" s="33">
        <v>0.27777777777777779</v>
      </c>
      <c r="H134" s="33">
        <v>0.26666666666666666</v>
      </c>
      <c r="I134" s="33">
        <v>5.0333333333333332</v>
      </c>
      <c r="J134" s="33">
        <v>0</v>
      </c>
      <c r="K134" s="33">
        <v>0</v>
      </c>
      <c r="L134" s="33">
        <v>1.891888888888889</v>
      </c>
      <c r="M134" s="33">
        <v>0</v>
      </c>
      <c r="N134" s="33">
        <v>6.2333333333333334</v>
      </c>
      <c r="O134" s="33">
        <v>9.2926950472088779E-2</v>
      </c>
      <c r="P134" s="33">
        <v>5.4249999999999998</v>
      </c>
      <c r="Q134" s="33">
        <v>0</v>
      </c>
      <c r="R134" s="33">
        <v>8.0876263044558541E-2</v>
      </c>
      <c r="S134" s="33">
        <v>3.036111111111111</v>
      </c>
      <c r="T134" s="33">
        <v>0.45877777777777784</v>
      </c>
      <c r="U134" s="33">
        <v>0</v>
      </c>
      <c r="V134" s="33">
        <v>5.210203743581248E-2</v>
      </c>
      <c r="W134" s="33">
        <v>0.77744444444444438</v>
      </c>
      <c r="X134" s="33">
        <v>3.52788888888889</v>
      </c>
      <c r="Y134" s="33">
        <v>0</v>
      </c>
      <c r="Z134" s="33">
        <v>6.4184197449064118E-2</v>
      </c>
      <c r="AA134" s="33">
        <v>0</v>
      </c>
      <c r="AB134" s="33">
        <v>0</v>
      </c>
      <c r="AC134" s="33">
        <v>0</v>
      </c>
      <c r="AD134" s="33">
        <v>0</v>
      </c>
      <c r="AE134" s="33">
        <v>0</v>
      </c>
      <c r="AF134" s="33">
        <v>0</v>
      </c>
      <c r="AG134" s="33">
        <v>0</v>
      </c>
      <c r="AH134" t="s">
        <v>166</v>
      </c>
      <c r="AI134" s="34">
        <v>6</v>
      </c>
    </row>
    <row r="135" spans="1:35" x14ac:dyDescent="0.25">
      <c r="A135" t="s">
        <v>607</v>
      </c>
      <c r="B135" t="s">
        <v>322</v>
      </c>
      <c r="C135" t="s">
        <v>496</v>
      </c>
      <c r="D135" t="s">
        <v>547</v>
      </c>
      <c r="E135" s="33">
        <v>80.022222222222226</v>
      </c>
      <c r="F135" s="33">
        <v>5.5111111111111111</v>
      </c>
      <c r="G135" s="33">
        <v>0.53333333333333333</v>
      </c>
      <c r="H135" s="33">
        <v>8.8888888888888892E-2</v>
      </c>
      <c r="I135" s="33">
        <v>0.25555555555555554</v>
      </c>
      <c r="J135" s="33">
        <v>0</v>
      </c>
      <c r="K135" s="33">
        <v>3.3444444444444446</v>
      </c>
      <c r="L135" s="33">
        <v>0.42966666666666659</v>
      </c>
      <c r="M135" s="33">
        <v>5.6888888888888891</v>
      </c>
      <c r="N135" s="33">
        <v>0</v>
      </c>
      <c r="O135" s="33">
        <v>7.1091363510136077E-2</v>
      </c>
      <c r="P135" s="33">
        <v>0</v>
      </c>
      <c r="Q135" s="33">
        <v>4.698666666666667</v>
      </c>
      <c r="R135" s="33">
        <v>5.8717023049153015E-2</v>
      </c>
      <c r="S135" s="33">
        <v>1.3507777777777776</v>
      </c>
      <c r="T135" s="33">
        <v>6.5275555555555567</v>
      </c>
      <c r="U135" s="33">
        <v>0</v>
      </c>
      <c r="V135" s="33">
        <v>9.8451818939183561E-2</v>
      </c>
      <c r="W135" s="33">
        <v>4.28188888888889</v>
      </c>
      <c r="X135" s="33">
        <v>5.7078888888888892</v>
      </c>
      <c r="Y135" s="33">
        <v>0</v>
      </c>
      <c r="Z135" s="33">
        <v>0.1248375451263538</v>
      </c>
      <c r="AA135" s="33">
        <v>0</v>
      </c>
      <c r="AB135" s="33">
        <v>0</v>
      </c>
      <c r="AC135" s="33">
        <v>0</v>
      </c>
      <c r="AD135" s="33">
        <v>0</v>
      </c>
      <c r="AE135" s="33">
        <v>0</v>
      </c>
      <c r="AF135" s="33">
        <v>0</v>
      </c>
      <c r="AG135" s="33">
        <v>0.4</v>
      </c>
      <c r="AH135" t="s">
        <v>114</v>
      </c>
      <c r="AI135" s="34">
        <v>6</v>
      </c>
    </row>
    <row r="136" spans="1:35" x14ac:dyDescent="0.25">
      <c r="A136" t="s">
        <v>607</v>
      </c>
      <c r="B136" t="s">
        <v>229</v>
      </c>
      <c r="C136" t="s">
        <v>421</v>
      </c>
      <c r="D136" t="s">
        <v>561</v>
      </c>
      <c r="E136" s="33">
        <v>87.544444444444451</v>
      </c>
      <c r="F136" s="33">
        <v>8.2666666666666675</v>
      </c>
      <c r="G136" s="33">
        <v>0</v>
      </c>
      <c r="H136" s="33">
        <v>0</v>
      </c>
      <c r="I136" s="33">
        <v>1.1111111111111112E-2</v>
      </c>
      <c r="J136" s="33">
        <v>0</v>
      </c>
      <c r="K136" s="33">
        <v>0</v>
      </c>
      <c r="L136" s="33">
        <v>1.7908888888888888</v>
      </c>
      <c r="M136" s="33">
        <v>0</v>
      </c>
      <c r="N136" s="33">
        <v>6.0298888888888893</v>
      </c>
      <c r="O136" s="33">
        <v>6.8878030206879048E-2</v>
      </c>
      <c r="P136" s="33">
        <v>0</v>
      </c>
      <c r="Q136" s="33">
        <v>5.6001111111111106</v>
      </c>
      <c r="R136" s="33">
        <v>6.3968777763675586E-2</v>
      </c>
      <c r="S136" s="33">
        <v>0.9613333333333336</v>
      </c>
      <c r="T136" s="33">
        <v>5.0035555555555558</v>
      </c>
      <c r="U136" s="33">
        <v>0</v>
      </c>
      <c r="V136" s="33">
        <v>6.8135550196725472E-2</v>
      </c>
      <c r="W136" s="33">
        <v>0.74222222222222234</v>
      </c>
      <c r="X136" s="33">
        <v>7.7165555555555567</v>
      </c>
      <c r="Y136" s="33">
        <v>0</v>
      </c>
      <c r="Z136" s="33">
        <v>9.6622667851250177E-2</v>
      </c>
      <c r="AA136" s="33">
        <v>0</v>
      </c>
      <c r="AB136" s="33">
        <v>0</v>
      </c>
      <c r="AC136" s="33">
        <v>0</v>
      </c>
      <c r="AD136" s="33">
        <v>0</v>
      </c>
      <c r="AE136" s="33">
        <v>0</v>
      </c>
      <c r="AF136" s="33">
        <v>0</v>
      </c>
      <c r="AG136" s="33">
        <v>0</v>
      </c>
      <c r="AH136" t="s">
        <v>21</v>
      </c>
      <c r="AI136" s="34">
        <v>6</v>
      </c>
    </row>
    <row r="137" spans="1:35" x14ac:dyDescent="0.25">
      <c r="A137" t="s">
        <v>607</v>
      </c>
      <c r="B137" t="s">
        <v>215</v>
      </c>
      <c r="C137" t="s">
        <v>424</v>
      </c>
      <c r="D137" t="s">
        <v>548</v>
      </c>
      <c r="E137" s="33">
        <v>49.866666666666667</v>
      </c>
      <c r="F137" s="33">
        <v>5.333333333333333</v>
      </c>
      <c r="G137" s="33">
        <v>0.26666666666666666</v>
      </c>
      <c r="H137" s="33">
        <v>0.26666666666666666</v>
      </c>
      <c r="I137" s="33">
        <v>0.26666666666666666</v>
      </c>
      <c r="J137" s="33">
        <v>0</v>
      </c>
      <c r="K137" s="33">
        <v>0</v>
      </c>
      <c r="L137" s="33">
        <v>1.4895555555555555</v>
      </c>
      <c r="M137" s="33">
        <v>0</v>
      </c>
      <c r="N137" s="33">
        <v>4.8864444444444439</v>
      </c>
      <c r="O137" s="33">
        <v>9.799019607843136E-2</v>
      </c>
      <c r="P137" s="33">
        <v>4.0177777777777788</v>
      </c>
      <c r="Q137" s="33">
        <v>0</v>
      </c>
      <c r="R137" s="33">
        <v>8.0570409982174712E-2</v>
      </c>
      <c r="S137" s="33">
        <v>3.961444444444445</v>
      </c>
      <c r="T137" s="33">
        <v>7.500111111111111</v>
      </c>
      <c r="U137" s="33">
        <v>0</v>
      </c>
      <c r="V137" s="33">
        <v>0.22984402852049912</v>
      </c>
      <c r="W137" s="33">
        <v>4.5616666666666665</v>
      </c>
      <c r="X137" s="33">
        <v>4.0625555555555559</v>
      </c>
      <c r="Y137" s="33">
        <v>0</v>
      </c>
      <c r="Z137" s="33">
        <v>0.17294563279857397</v>
      </c>
      <c r="AA137" s="33">
        <v>0</v>
      </c>
      <c r="AB137" s="33">
        <v>0</v>
      </c>
      <c r="AC137" s="33">
        <v>0</v>
      </c>
      <c r="AD137" s="33">
        <v>0</v>
      </c>
      <c r="AE137" s="33">
        <v>0</v>
      </c>
      <c r="AF137" s="33">
        <v>0</v>
      </c>
      <c r="AG137" s="33">
        <v>0</v>
      </c>
      <c r="AH137" t="s">
        <v>7</v>
      </c>
      <c r="AI137" s="34">
        <v>6</v>
      </c>
    </row>
    <row r="138" spans="1:35" x14ac:dyDescent="0.25">
      <c r="A138" t="s">
        <v>607</v>
      </c>
      <c r="B138" t="s">
        <v>239</v>
      </c>
      <c r="C138" t="s">
        <v>449</v>
      </c>
      <c r="D138" t="s">
        <v>567</v>
      </c>
      <c r="E138" s="33">
        <v>48.133333333333333</v>
      </c>
      <c r="F138" s="33">
        <v>5.6888888888888891</v>
      </c>
      <c r="G138" s="33">
        <v>0.26666666666666666</v>
      </c>
      <c r="H138" s="33">
        <v>0.26666666666666666</v>
      </c>
      <c r="I138" s="33">
        <v>0.26666666666666666</v>
      </c>
      <c r="J138" s="33">
        <v>0</v>
      </c>
      <c r="K138" s="33">
        <v>0</v>
      </c>
      <c r="L138" s="33">
        <v>0.90877777777777802</v>
      </c>
      <c r="M138" s="33">
        <v>5.25</v>
      </c>
      <c r="N138" s="33">
        <v>0</v>
      </c>
      <c r="O138" s="33">
        <v>0.10907202216066482</v>
      </c>
      <c r="P138" s="33">
        <v>4.9866666666666664</v>
      </c>
      <c r="Q138" s="33">
        <v>0</v>
      </c>
      <c r="R138" s="33">
        <v>0.10360110803324099</v>
      </c>
      <c r="S138" s="33">
        <v>1.184666666666667</v>
      </c>
      <c r="T138" s="33">
        <v>3.8262222222222211</v>
      </c>
      <c r="U138" s="33">
        <v>0</v>
      </c>
      <c r="V138" s="33">
        <v>0.10410433979686057</v>
      </c>
      <c r="W138" s="33">
        <v>0.65400000000000003</v>
      </c>
      <c r="X138" s="33">
        <v>3.2367777777777786</v>
      </c>
      <c r="Y138" s="33">
        <v>0</v>
      </c>
      <c r="Z138" s="33">
        <v>8.0833333333333354E-2</v>
      </c>
      <c r="AA138" s="33">
        <v>0</v>
      </c>
      <c r="AB138" s="33">
        <v>0</v>
      </c>
      <c r="AC138" s="33">
        <v>0</v>
      </c>
      <c r="AD138" s="33">
        <v>0</v>
      </c>
      <c r="AE138" s="33">
        <v>0</v>
      </c>
      <c r="AF138" s="33">
        <v>0</v>
      </c>
      <c r="AG138" s="33">
        <v>0</v>
      </c>
      <c r="AH138" t="s">
        <v>31</v>
      </c>
      <c r="AI138" s="34">
        <v>6</v>
      </c>
    </row>
    <row r="139" spans="1:35" x14ac:dyDescent="0.25">
      <c r="A139" t="s">
        <v>607</v>
      </c>
      <c r="B139" t="s">
        <v>356</v>
      </c>
      <c r="C139" t="s">
        <v>512</v>
      </c>
      <c r="D139" t="s">
        <v>545</v>
      </c>
      <c r="E139" s="33">
        <v>42.588888888888889</v>
      </c>
      <c r="F139" s="33">
        <v>5.4222222222222225</v>
      </c>
      <c r="G139" s="33">
        <v>0.26666666666666666</v>
      </c>
      <c r="H139" s="33">
        <v>0.26666666666666666</v>
      </c>
      <c r="I139" s="33">
        <v>0.26666666666666666</v>
      </c>
      <c r="J139" s="33">
        <v>0</v>
      </c>
      <c r="K139" s="33">
        <v>0</v>
      </c>
      <c r="L139" s="33">
        <v>1.2555555555555554E-2</v>
      </c>
      <c r="M139" s="33">
        <v>4.9444444444444446</v>
      </c>
      <c r="N139" s="33">
        <v>0</v>
      </c>
      <c r="O139" s="33">
        <v>0.11609705191755805</v>
      </c>
      <c r="P139" s="33">
        <v>5.2638888888888893</v>
      </c>
      <c r="Q139" s="33">
        <v>0</v>
      </c>
      <c r="R139" s="33">
        <v>0.12359770414818681</v>
      </c>
      <c r="S139" s="33">
        <v>3.5828888888888888</v>
      </c>
      <c r="T139" s="33">
        <v>7.2881111111111094</v>
      </c>
      <c r="U139" s="33">
        <v>0</v>
      </c>
      <c r="V139" s="33">
        <v>0.25525436994521261</v>
      </c>
      <c r="W139" s="33">
        <v>1.6948888888888891</v>
      </c>
      <c r="X139" s="33">
        <v>6.0848888888888899</v>
      </c>
      <c r="Y139" s="33">
        <v>0</v>
      </c>
      <c r="Z139" s="33">
        <v>0.18267153665536137</v>
      </c>
      <c r="AA139" s="33">
        <v>0</v>
      </c>
      <c r="AB139" s="33">
        <v>0</v>
      </c>
      <c r="AC139" s="33">
        <v>0</v>
      </c>
      <c r="AD139" s="33">
        <v>0</v>
      </c>
      <c r="AE139" s="33">
        <v>0</v>
      </c>
      <c r="AF139" s="33">
        <v>0</v>
      </c>
      <c r="AG139" s="33">
        <v>0</v>
      </c>
      <c r="AH139" t="s">
        <v>148</v>
      </c>
      <c r="AI139" s="34">
        <v>6</v>
      </c>
    </row>
    <row r="140" spans="1:35" x14ac:dyDescent="0.25">
      <c r="A140" t="s">
        <v>607</v>
      </c>
      <c r="B140" t="s">
        <v>245</v>
      </c>
      <c r="C140" t="s">
        <v>451</v>
      </c>
      <c r="D140" t="s">
        <v>568</v>
      </c>
      <c r="E140" s="33">
        <v>57.177777777777777</v>
      </c>
      <c r="F140" s="33">
        <v>5.5111111111111111</v>
      </c>
      <c r="G140" s="33">
        <v>0.26666666666666666</v>
      </c>
      <c r="H140" s="33">
        <v>0.26666666666666666</v>
      </c>
      <c r="I140" s="33">
        <v>0.26666666666666666</v>
      </c>
      <c r="J140" s="33">
        <v>0</v>
      </c>
      <c r="K140" s="33">
        <v>0</v>
      </c>
      <c r="L140" s="33">
        <v>0.64966666666666661</v>
      </c>
      <c r="M140" s="33">
        <v>0</v>
      </c>
      <c r="N140" s="33">
        <v>5.25</v>
      </c>
      <c r="O140" s="33">
        <v>9.1818888457054021E-2</v>
      </c>
      <c r="P140" s="33">
        <v>2.8784444444444452</v>
      </c>
      <c r="Q140" s="33">
        <v>0</v>
      </c>
      <c r="R140" s="33">
        <v>5.0342013214146927E-2</v>
      </c>
      <c r="S140" s="33">
        <v>5.8538888888888883</v>
      </c>
      <c r="T140" s="33">
        <v>1.9796666666666662</v>
      </c>
      <c r="U140" s="33">
        <v>0</v>
      </c>
      <c r="V140" s="33">
        <v>0.13700349786241739</v>
      </c>
      <c r="W140" s="33">
        <v>5.1122222222222229</v>
      </c>
      <c r="X140" s="33">
        <v>1.9598888888888883</v>
      </c>
      <c r="Y140" s="33">
        <v>0</v>
      </c>
      <c r="Z140" s="33">
        <v>0.1236863583365721</v>
      </c>
      <c r="AA140" s="33">
        <v>0</v>
      </c>
      <c r="AB140" s="33">
        <v>0</v>
      </c>
      <c r="AC140" s="33">
        <v>0</v>
      </c>
      <c r="AD140" s="33">
        <v>0</v>
      </c>
      <c r="AE140" s="33">
        <v>0</v>
      </c>
      <c r="AF140" s="33">
        <v>0</v>
      </c>
      <c r="AG140" s="33">
        <v>0</v>
      </c>
      <c r="AH140" t="s">
        <v>37</v>
      </c>
      <c r="AI140" s="34">
        <v>6</v>
      </c>
    </row>
    <row r="141" spans="1:35" x14ac:dyDescent="0.25">
      <c r="A141" t="s">
        <v>607</v>
      </c>
      <c r="B141" t="s">
        <v>241</v>
      </c>
      <c r="C141" t="s">
        <v>451</v>
      </c>
      <c r="D141" t="s">
        <v>568</v>
      </c>
      <c r="E141" s="33">
        <v>72.333333333333329</v>
      </c>
      <c r="F141" s="33">
        <v>5.2444444444444445</v>
      </c>
      <c r="G141" s="33">
        <v>0.26666666666666666</v>
      </c>
      <c r="H141" s="33">
        <v>0.26666666666666666</v>
      </c>
      <c r="I141" s="33">
        <v>0.26666666666666666</v>
      </c>
      <c r="J141" s="33">
        <v>0</v>
      </c>
      <c r="K141" s="33">
        <v>0</v>
      </c>
      <c r="L141" s="33">
        <v>0.42511111111111111</v>
      </c>
      <c r="M141" s="33">
        <v>4.6716666666666669</v>
      </c>
      <c r="N141" s="33">
        <v>0</v>
      </c>
      <c r="O141" s="33">
        <v>6.4585253456221209E-2</v>
      </c>
      <c r="P141" s="33">
        <v>5.559444444444444</v>
      </c>
      <c r="Q141" s="33">
        <v>0</v>
      </c>
      <c r="R141" s="33">
        <v>7.6858678955453147E-2</v>
      </c>
      <c r="S141" s="33">
        <v>3.3507777777777776</v>
      </c>
      <c r="T141" s="33">
        <v>4.3381111111111084</v>
      </c>
      <c r="U141" s="33">
        <v>0</v>
      </c>
      <c r="V141" s="33">
        <v>0.1062980030721966</v>
      </c>
      <c r="W141" s="33">
        <v>3.1179999999999994</v>
      </c>
      <c r="X141" s="33">
        <v>0.76188888888888895</v>
      </c>
      <c r="Y141" s="33">
        <v>0</v>
      </c>
      <c r="Z141" s="33">
        <v>5.3639016897081414E-2</v>
      </c>
      <c r="AA141" s="33">
        <v>0</v>
      </c>
      <c r="AB141" s="33">
        <v>0</v>
      </c>
      <c r="AC141" s="33">
        <v>0</v>
      </c>
      <c r="AD141" s="33">
        <v>0</v>
      </c>
      <c r="AE141" s="33">
        <v>0</v>
      </c>
      <c r="AF141" s="33">
        <v>0</v>
      </c>
      <c r="AG141" s="33">
        <v>0</v>
      </c>
      <c r="AH141" t="s">
        <v>33</v>
      </c>
      <c r="AI141" s="34">
        <v>6</v>
      </c>
    </row>
    <row r="142" spans="1:35" x14ac:dyDescent="0.25">
      <c r="A142" t="s">
        <v>607</v>
      </c>
      <c r="B142" t="s">
        <v>238</v>
      </c>
      <c r="C142" t="s">
        <v>421</v>
      </c>
      <c r="D142" t="s">
        <v>561</v>
      </c>
      <c r="E142" s="33">
        <v>63.355555555555554</v>
      </c>
      <c r="F142" s="33">
        <v>5.6888888888888891</v>
      </c>
      <c r="G142" s="33">
        <v>0.26666666666666666</v>
      </c>
      <c r="H142" s="33">
        <v>0.26666666666666666</v>
      </c>
      <c r="I142" s="33">
        <v>0.26666666666666666</v>
      </c>
      <c r="J142" s="33">
        <v>0</v>
      </c>
      <c r="K142" s="33">
        <v>0</v>
      </c>
      <c r="L142" s="33">
        <v>2.6444444444444444E-2</v>
      </c>
      <c r="M142" s="33">
        <v>0.87755555555555564</v>
      </c>
      <c r="N142" s="33">
        <v>5.3241111111111117</v>
      </c>
      <c r="O142" s="33">
        <v>9.7886706418800429E-2</v>
      </c>
      <c r="P142" s="33">
        <v>5.4</v>
      </c>
      <c r="Q142" s="33">
        <v>0</v>
      </c>
      <c r="R142" s="33">
        <v>8.5233251490705028E-2</v>
      </c>
      <c r="S142" s="33">
        <v>0.7443333333333334</v>
      </c>
      <c r="T142" s="33">
        <v>1.0831111111111114</v>
      </c>
      <c r="U142" s="33">
        <v>0</v>
      </c>
      <c r="V142" s="33">
        <v>2.8844265170115752E-2</v>
      </c>
      <c r="W142" s="33">
        <v>0.39366666666666666</v>
      </c>
      <c r="X142" s="33">
        <v>3.0552222222222225</v>
      </c>
      <c r="Y142" s="33">
        <v>0</v>
      </c>
      <c r="Z142" s="33">
        <v>5.443703963521572E-2</v>
      </c>
      <c r="AA142" s="33">
        <v>0</v>
      </c>
      <c r="AB142" s="33">
        <v>0</v>
      </c>
      <c r="AC142" s="33">
        <v>0</v>
      </c>
      <c r="AD142" s="33">
        <v>0</v>
      </c>
      <c r="AE142" s="33">
        <v>0</v>
      </c>
      <c r="AF142" s="33">
        <v>0</v>
      </c>
      <c r="AG142" s="33">
        <v>0</v>
      </c>
      <c r="AH142" t="s">
        <v>30</v>
      </c>
      <c r="AI142" s="34">
        <v>6</v>
      </c>
    </row>
    <row r="143" spans="1:35" x14ac:dyDescent="0.25">
      <c r="A143" t="s">
        <v>607</v>
      </c>
      <c r="B143" t="s">
        <v>323</v>
      </c>
      <c r="C143" t="s">
        <v>456</v>
      </c>
      <c r="D143" t="s">
        <v>573</v>
      </c>
      <c r="E143" s="33">
        <v>101.57777777777778</v>
      </c>
      <c r="F143" s="33">
        <v>5.4222222222222225</v>
      </c>
      <c r="G143" s="33">
        <v>0.26666666666666666</v>
      </c>
      <c r="H143" s="33">
        <v>0.26666666666666666</v>
      </c>
      <c r="I143" s="33">
        <v>0.26666666666666666</v>
      </c>
      <c r="J143" s="33">
        <v>0</v>
      </c>
      <c r="K143" s="33">
        <v>0</v>
      </c>
      <c r="L143" s="33">
        <v>1.0286666666666666</v>
      </c>
      <c r="M143" s="33">
        <v>5.2777777777777777</v>
      </c>
      <c r="N143" s="33">
        <v>0</v>
      </c>
      <c r="O143" s="33">
        <v>5.1957996062130821E-2</v>
      </c>
      <c r="P143" s="33">
        <v>1.7</v>
      </c>
      <c r="Q143" s="33">
        <v>1.4145555555555556</v>
      </c>
      <c r="R143" s="33">
        <v>3.0661780791949242E-2</v>
      </c>
      <c r="S143" s="33">
        <v>2.9355555555555548</v>
      </c>
      <c r="T143" s="33">
        <v>6.0110000000000001</v>
      </c>
      <c r="U143" s="33">
        <v>0</v>
      </c>
      <c r="V143" s="33">
        <v>8.8075913366878145E-2</v>
      </c>
      <c r="W143" s="33">
        <v>5.9516666666666662</v>
      </c>
      <c r="X143" s="33">
        <v>6.054666666666666</v>
      </c>
      <c r="Y143" s="33">
        <v>0</v>
      </c>
      <c r="Z143" s="33">
        <v>0.11819842485232988</v>
      </c>
      <c r="AA143" s="33">
        <v>0</v>
      </c>
      <c r="AB143" s="33">
        <v>0</v>
      </c>
      <c r="AC143" s="33">
        <v>0</v>
      </c>
      <c r="AD143" s="33">
        <v>0</v>
      </c>
      <c r="AE143" s="33">
        <v>0</v>
      </c>
      <c r="AF143" s="33">
        <v>0</v>
      </c>
      <c r="AG143" s="33">
        <v>0</v>
      </c>
      <c r="AH143" t="s">
        <v>115</v>
      </c>
      <c r="AI143" s="34">
        <v>6</v>
      </c>
    </row>
    <row r="144" spans="1:35" x14ac:dyDescent="0.25">
      <c r="A144" t="s">
        <v>607</v>
      </c>
      <c r="B144" t="s">
        <v>224</v>
      </c>
      <c r="C144" t="s">
        <v>438</v>
      </c>
      <c r="D144" t="s">
        <v>535</v>
      </c>
      <c r="E144" s="33">
        <v>54.477777777777774</v>
      </c>
      <c r="F144" s="33">
        <v>5.4</v>
      </c>
      <c r="G144" s="33">
        <v>0.26666666666666666</v>
      </c>
      <c r="H144" s="33">
        <v>0.26666666666666666</v>
      </c>
      <c r="I144" s="33">
        <v>0.26666666666666666</v>
      </c>
      <c r="J144" s="33">
        <v>0</v>
      </c>
      <c r="K144" s="33">
        <v>0</v>
      </c>
      <c r="L144" s="33">
        <v>1.0416666666666667</v>
      </c>
      <c r="M144" s="33">
        <v>2.5388888888888888</v>
      </c>
      <c r="N144" s="33">
        <v>0</v>
      </c>
      <c r="O144" s="33">
        <v>4.6604119926575566E-2</v>
      </c>
      <c r="P144" s="33">
        <v>1.8084444444444447</v>
      </c>
      <c r="Q144" s="33">
        <v>0</v>
      </c>
      <c r="R144" s="33">
        <v>3.3196002447481145E-2</v>
      </c>
      <c r="S144" s="33">
        <v>0.53055555555555556</v>
      </c>
      <c r="T144" s="33">
        <v>4.4063333333333343</v>
      </c>
      <c r="U144" s="33">
        <v>0</v>
      </c>
      <c r="V144" s="33">
        <v>9.0622068121558264E-2</v>
      </c>
      <c r="W144" s="33">
        <v>0.62333333333333341</v>
      </c>
      <c r="X144" s="33">
        <v>4.6246666666666663</v>
      </c>
      <c r="Y144" s="33">
        <v>0</v>
      </c>
      <c r="Z144" s="33">
        <v>9.6332857434223942E-2</v>
      </c>
      <c r="AA144" s="33">
        <v>0</v>
      </c>
      <c r="AB144" s="33">
        <v>0</v>
      </c>
      <c r="AC144" s="33">
        <v>0</v>
      </c>
      <c r="AD144" s="33">
        <v>0</v>
      </c>
      <c r="AE144" s="33">
        <v>0</v>
      </c>
      <c r="AF144" s="33">
        <v>0</v>
      </c>
      <c r="AG144" s="33">
        <v>0</v>
      </c>
      <c r="AH144" t="s">
        <v>16</v>
      </c>
      <c r="AI144" s="34">
        <v>6</v>
      </c>
    </row>
    <row r="145" spans="1:35" x14ac:dyDescent="0.25">
      <c r="A145" t="s">
        <v>607</v>
      </c>
      <c r="B145" t="s">
        <v>383</v>
      </c>
      <c r="C145" t="s">
        <v>449</v>
      </c>
      <c r="D145" t="s">
        <v>567</v>
      </c>
      <c r="E145" s="33">
        <v>54.655555555555559</v>
      </c>
      <c r="F145" s="33">
        <v>5.4222222222222225</v>
      </c>
      <c r="G145" s="33">
        <v>0.26666666666666666</v>
      </c>
      <c r="H145" s="33">
        <v>0.26666666666666666</v>
      </c>
      <c r="I145" s="33">
        <v>0.26666666666666666</v>
      </c>
      <c r="J145" s="33">
        <v>0</v>
      </c>
      <c r="K145" s="33">
        <v>0</v>
      </c>
      <c r="L145" s="33">
        <v>1.5764444444444443</v>
      </c>
      <c r="M145" s="33">
        <v>0</v>
      </c>
      <c r="N145" s="33">
        <v>5.0666666666666664</v>
      </c>
      <c r="O145" s="33">
        <v>9.2701768652165062E-2</v>
      </c>
      <c r="P145" s="33">
        <v>5.0833333333333339</v>
      </c>
      <c r="Q145" s="33">
        <v>0</v>
      </c>
      <c r="R145" s="33">
        <v>9.3006708680626146E-2</v>
      </c>
      <c r="S145" s="33">
        <v>1.5154444444444448</v>
      </c>
      <c r="T145" s="33">
        <v>4.4605555555555565</v>
      </c>
      <c r="U145" s="33">
        <v>0</v>
      </c>
      <c r="V145" s="33">
        <v>0.10933929660500102</v>
      </c>
      <c r="W145" s="33">
        <v>0.77255555555555555</v>
      </c>
      <c r="X145" s="33">
        <v>4.4375555555555568</v>
      </c>
      <c r="Y145" s="33">
        <v>0</v>
      </c>
      <c r="Z145" s="33">
        <v>9.5326285830453369E-2</v>
      </c>
      <c r="AA145" s="33">
        <v>0</v>
      </c>
      <c r="AB145" s="33">
        <v>0</v>
      </c>
      <c r="AC145" s="33">
        <v>0</v>
      </c>
      <c r="AD145" s="33">
        <v>0</v>
      </c>
      <c r="AE145" s="33">
        <v>0</v>
      </c>
      <c r="AF145" s="33">
        <v>0</v>
      </c>
      <c r="AG145" s="33">
        <v>0</v>
      </c>
      <c r="AH145" t="s">
        <v>175</v>
      </c>
      <c r="AI145" s="34">
        <v>6</v>
      </c>
    </row>
    <row r="146" spans="1:35" x14ac:dyDescent="0.25">
      <c r="A146" t="s">
        <v>607</v>
      </c>
      <c r="B146" t="s">
        <v>411</v>
      </c>
      <c r="C146" t="s">
        <v>422</v>
      </c>
      <c r="D146" t="s">
        <v>594</v>
      </c>
      <c r="E146" s="33">
        <v>40.711111111111109</v>
      </c>
      <c r="F146" s="33">
        <v>5.6888888888888891</v>
      </c>
      <c r="G146" s="33">
        <v>7.7777777777777779E-2</v>
      </c>
      <c r="H146" s="33">
        <v>0.26666666666666666</v>
      </c>
      <c r="I146" s="33">
        <v>0.17777777777777778</v>
      </c>
      <c r="J146" s="33">
        <v>0</v>
      </c>
      <c r="K146" s="33">
        <v>0</v>
      </c>
      <c r="L146" s="33">
        <v>0.19422222222222219</v>
      </c>
      <c r="M146" s="33">
        <v>5.4636666666666649</v>
      </c>
      <c r="N146" s="33">
        <v>0</v>
      </c>
      <c r="O146" s="33">
        <v>0.13420578602620084</v>
      </c>
      <c r="P146" s="33">
        <v>0</v>
      </c>
      <c r="Q146" s="33">
        <v>0</v>
      </c>
      <c r="R146" s="33">
        <v>0</v>
      </c>
      <c r="S146" s="33">
        <v>0.25577777777777772</v>
      </c>
      <c r="T146" s="33">
        <v>4.0944444444444459</v>
      </c>
      <c r="U146" s="33">
        <v>0</v>
      </c>
      <c r="V146" s="33">
        <v>0.10685589519650658</v>
      </c>
      <c r="W146" s="33">
        <v>0.13322222222222221</v>
      </c>
      <c r="X146" s="33">
        <v>0</v>
      </c>
      <c r="Y146" s="33">
        <v>1.0111111111111111</v>
      </c>
      <c r="Z146" s="33">
        <v>2.8108624454148471E-2</v>
      </c>
      <c r="AA146" s="33">
        <v>0</v>
      </c>
      <c r="AB146" s="33">
        <v>0</v>
      </c>
      <c r="AC146" s="33">
        <v>0</v>
      </c>
      <c r="AD146" s="33">
        <v>0</v>
      </c>
      <c r="AE146" s="33">
        <v>0</v>
      </c>
      <c r="AF146" s="33">
        <v>0</v>
      </c>
      <c r="AG146" s="33">
        <v>0</v>
      </c>
      <c r="AH146" t="s">
        <v>203</v>
      </c>
      <c r="AI146" s="34">
        <v>6</v>
      </c>
    </row>
    <row r="147" spans="1:35" x14ac:dyDescent="0.25">
      <c r="A147" t="s">
        <v>607</v>
      </c>
      <c r="B147" t="s">
        <v>296</v>
      </c>
      <c r="C147" t="s">
        <v>486</v>
      </c>
      <c r="D147" t="s">
        <v>571</v>
      </c>
      <c r="E147" s="33">
        <v>83.088888888888889</v>
      </c>
      <c r="F147" s="33">
        <v>5.5111111111111111</v>
      </c>
      <c r="G147" s="33">
        <v>0.3888888888888889</v>
      </c>
      <c r="H147" s="33">
        <v>0.13333333333333333</v>
      </c>
      <c r="I147" s="33">
        <v>0.3</v>
      </c>
      <c r="J147" s="33">
        <v>0</v>
      </c>
      <c r="K147" s="33">
        <v>0</v>
      </c>
      <c r="L147" s="33">
        <v>3.981444444444445</v>
      </c>
      <c r="M147" s="33">
        <v>5.8879999999999999</v>
      </c>
      <c r="N147" s="33">
        <v>0</v>
      </c>
      <c r="O147" s="33">
        <v>7.0863867344209686E-2</v>
      </c>
      <c r="P147" s="33">
        <v>4.3583333333333334</v>
      </c>
      <c r="Q147" s="33">
        <v>0</v>
      </c>
      <c r="R147" s="33">
        <v>5.2453864669697779E-2</v>
      </c>
      <c r="S147" s="33">
        <v>1.0312222222222223</v>
      </c>
      <c r="T147" s="33">
        <v>4.469333333333334</v>
      </c>
      <c r="U147" s="33">
        <v>0</v>
      </c>
      <c r="V147" s="33">
        <v>6.6200855843808512E-2</v>
      </c>
      <c r="W147" s="33">
        <v>1.4113333333333336</v>
      </c>
      <c r="X147" s="33">
        <v>4.4658888888888892</v>
      </c>
      <c r="Y147" s="33">
        <v>0</v>
      </c>
      <c r="Z147" s="33">
        <v>7.0734153516983159E-2</v>
      </c>
      <c r="AA147" s="33">
        <v>0</v>
      </c>
      <c r="AB147" s="33">
        <v>0</v>
      </c>
      <c r="AC147" s="33">
        <v>0</v>
      </c>
      <c r="AD147" s="33">
        <v>0</v>
      </c>
      <c r="AE147" s="33">
        <v>0</v>
      </c>
      <c r="AF147" s="33">
        <v>0</v>
      </c>
      <c r="AG147" s="33">
        <v>0</v>
      </c>
      <c r="AH147" t="s">
        <v>88</v>
      </c>
      <c r="AI147" s="34">
        <v>6</v>
      </c>
    </row>
    <row r="148" spans="1:35" x14ac:dyDescent="0.25">
      <c r="A148" t="s">
        <v>607</v>
      </c>
      <c r="B148" t="s">
        <v>273</v>
      </c>
      <c r="C148" t="s">
        <v>469</v>
      </c>
      <c r="D148" t="s">
        <v>586</v>
      </c>
      <c r="E148" s="33">
        <v>61.244444444444447</v>
      </c>
      <c r="F148" s="33">
        <v>6.0444444444444443</v>
      </c>
      <c r="G148" s="33">
        <v>0.13333333333333333</v>
      </c>
      <c r="H148" s="33">
        <v>0.19444444444444445</v>
      </c>
      <c r="I148" s="33">
        <v>0.21111111111111111</v>
      </c>
      <c r="J148" s="33">
        <v>0</v>
      </c>
      <c r="K148" s="33">
        <v>1.1111111111111112E-2</v>
      </c>
      <c r="L148" s="33">
        <v>1.9348888888888898</v>
      </c>
      <c r="M148" s="33">
        <v>5.3393333333333333</v>
      </c>
      <c r="N148" s="33">
        <v>0</v>
      </c>
      <c r="O148" s="33">
        <v>8.7180696661828733E-2</v>
      </c>
      <c r="P148" s="33">
        <v>6.0547777777777769</v>
      </c>
      <c r="Q148" s="33">
        <v>0</v>
      </c>
      <c r="R148" s="33">
        <v>9.8862481857764861E-2</v>
      </c>
      <c r="S148" s="33">
        <v>0.39744444444444432</v>
      </c>
      <c r="T148" s="33">
        <v>2.0988888888888888</v>
      </c>
      <c r="U148" s="33">
        <v>0</v>
      </c>
      <c r="V148" s="33">
        <v>4.0760159651669084E-2</v>
      </c>
      <c r="W148" s="33">
        <v>0.47288888888888886</v>
      </c>
      <c r="X148" s="33">
        <v>3.1560000000000001</v>
      </c>
      <c r="Y148" s="33">
        <v>0</v>
      </c>
      <c r="Z148" s="33">
        <v>5.9252539912917269E-2</v>
      </c>
      <c r="AA148" s="33">
        <v>0</v>
      </c>
      <c r="AB148" s="33">
        <v>0</v>
      </c>
      <c r="AC148" s="33">
        <v>0</v>
      </c>
      <c r="AD148" s="33">
        <v>0</v>
      </c>
      <c r="AE148" s="33">
        <v>0</v>
      </c>
      <c r="AF148" s="33">
        <v>0</v>
      </c>
      <c r="AG148" s="33">
        <v>0</v>
      </c>
      <c r="AH148" t="s">
        <v>65</v>
      </c>
      <c r="AI148" s="34">
        <v>6</v>
      </c>
    </row>
    <row r="149" spans="1:35" x14ac:dyDescent="0.25">
      <c r="A149" t="s">
        <v>607</v>
      </c>
      <c r="B149" t="s">
        <v>244</v>
      </c>
      <c r="C149" t="s">
        <v>438</v>
      </c>
      <c r="D149" t="s">
        <v>535</v>
      </c>
      <c r="E149" s="33">
        <v>73.144444444444446</v>
      </c>
      <c r="F149" s="33">
        <v>10.133333333333333</v>
      </c>
      <c r="G149" s="33">
        <v>0.32222222222222224</v>
      </c>
      <c r="H149" s="33">
        <v>0.1111111111111111</v>
      </c>
      <c r="I149" s="33">
        <v>0</v>
      </c>
      <c r="J149" s="33">
        <v>0</v>
      </c>
      <c r="K149" s="33">
        <v>0</v>
      </c>
      <c r="L149" s="33">
        <v>2.6837777777777783</v>
      </c>
      <c r="M149" s="33">
        <v>4.8568888888888893</v>
      </c>
      <c r="N149" s="33">
        <v>0</v>
      </c>
      <c r="O149" s="33">
        <v>6.6401336776545652E-2</v>
      </c>
      <c r="P149" s="33">
        <v>0</v>
      </c>
      <c r="Q149" s="33">
        <v>5.4038888888888899</v>
      </c>
      <c r="R149" s="33">
        <v>7.3879690110891696E-2</v>
      </c>
      <c r="S149" s="33">
        <v>4.2611111111111111</v>
      </c>
      <c r="T149" s="33">
        <v>0.35533333333333333</v>
      </c>
      <c r="U149" s="33">
        <v>0</v>
      </c>
      <c r="V149" s="33">
        <v>6.3114081725656995E-2</v>
      </c>
      <c r="W149" s="33">
        <v>2.4594444444444443</v>
      </c>
      <c r="X149" s="33">
        <v>3.2066666666666674</v>
      </c>
      <c r="Y149" s="33">
        <v>0</v>
      </c>
      <c r="Z149" s="33">
        <v>7.7464681756038295E-2</v>
      </c>
      <c r="AA149" s="33">
        <v>0</v>
      </c>
      <c r="AB149" s="33">
        <v>0</v>
      </c>
      <c r="AC149" s="33">
        <v>0</v>
      </c>
      <c r="AD149" s="33">
        <v>0</v>
      </c>
      <c r="AE149" s="33">
        <v>0</v>
      </c>
      <c r="AF149" s="33">
        <v>0</v>
      </c>
      <c r="AG149" s="33">
        <v>0</v>
      </c>
      <c r="AH149" t="s">
        <v>36</v>
      </c>
      <c r="AI149" s="34">
        <v>6</v>
      </c>
    </row>
    <row r="150" spans="1:35" x14ac:dyDescent="0.25">
      <c r="A150" t="s">
        <v>607</v>
      </c>
      <c r="B150" t="s">
        <v>350</v>
      </c>
      <c r="C150" t="s">
        <v>458</v>
      </c>
      <c r="D150" t="s">
        <v>575</v>
      </c>
      <c r="E150" s="33">
        <v>75.166666666666671</v>
      </c>
      <c r="F150" s="33">
        <v>7.5555555555555554</v>
      </c>
      <c r="G150" s="33">
        <v>0</v>
      </c>
      <c r="H150" s="33">
        <v>0</v>
      </c>
      <c r="I150" s="33">
        <v>0</v>
      </c>
      <c r="J150" s="33">
        <v>0</v>
      </c>
      <c r="K150" s="33">
        <v>0</v>
      </c>
      <c r="L150" s="33">
        <v>1.0128888888888889</v>
      </c>
      <c r="M150" s="33">
        <v>5.7947777777777771</v>
      </c>
      <c r="N150" s="33">
        <v>0</v>
      </c>
      <c r="O150" s="33">
        <v>7.7092387287509223E-2</v>
      </c>
      <c r="P150" s="33">
        <v>0</v>
      </c>
      <c r="Q150" s="33">
        <v>5.9378888888888897</v>
      </c>
      <c r="R150" s="33">
        <v>7.8996304508499635E-2</v>
      </c>
      <c r="S150" s="33">
        <v>0.54933333333333334</v>
      </c>
      <c r="T150" s="33">
        <v>3.8204444444444454</v>
      </c>
      <c r="U150" s="33">
        <v>0</v>
      </c>
      <c r="V150" s="33">
        <v>5.8134515890613463E-2</v>
      </c>
      <c r="W150" s="33">
        <v>4.5857777777777784</v>
      </c>
      <c r="X150" s="33">
        <v>1.7803333333333333</v>
      </c>
      <c r="Y150" s="33">
        <v>0</v>
      </c>
      <c r="Z150" s="33">
        <v>8.4693274205469321E-2</v>
      </c>
      <c r="AA150" s="33">
        <v>0</v>
      </c>
      <c r="AB150" s="33">
        <v>0</v>
      </c>
      <c r="AC150" s="33">
        <v>0</v>
      </c>
      <c r="AD150" s="33">
        <v>0</v>
      </c>
      <c r="AE150" s="33">
        <v>0</v>
      </c>
      <c r="AF150" s="33">
        <v>0</v>
      </c>
      <c r="AG150" s="33">
        <v>0</v>
      </c>
      <c r="AH150" t="s">
        <v>142</v>
      </c>
      <c r="AI150" s="34">
        <v>6</v>
      </c>
    </row>
    <row r="151" spans="1:35" x14ac:dyDescent="0.25">
      <c r="A151" t="s">
        <v>607</v>
      </c>
      <c r="B151" t="s">
        <v>299</v>
      </c>
      <c r="C151" t="s">
        <v>447</v>
      </c>
      <c r="D151" t="s">
        <v>566</v>
      </c>
      <c r="E151" s="33">
        <v>46.81111111111111</v>
      </c>
      <c r="F151" s="33">
        <v>5.5111111111111111</v>
      </c>
      <c r="G151" s="33">
        <v>0.66666666666666663</v>
      </c>
      <c r="H151" s="33">
        <v>0.26666666666666666</v>
      </c>
      <c r="I151" s="33">
        <v>0.25555555555555554</v>
      </c>
      <c r="J151" s="33">
        <v>0</v>
      </c>
      <c r="K151" s="33">
        <v>0</v>
      </c>
      <c r="L151" s="33">
        <v>1.4404444444444442</v>
      </c>
      <c r="M151" s="33">
        <v>4.7968888888888888</v>
      </c>
      <c r="N151" s="33">
        <v>4.4375555555555559</v>
      </c>
      <c r="O151" s="33">
        <v>0.19727035366722054</v>
      </c>
      <c r="P151" s="33">
        <v>0</v>
      </c>
      <c r="Q151" s="33">
        <v>4.3912222222222237</v>
      </c>
      <c r="R151" s="33">
        <v>9.3807263232850741E-2</v>
      </c>
      <c r="S151" s="33">
        <v>0.87522222222222235</v>
      </c>
      <c r="T151" s="33">
        <v>3.3967777777777761</v>
      </c>
      <c r="U151" s="33">
        <v>0</v>
      </c>
      <c r="V151" s="33">
        <v>9.1260384524092061E-2</v>
      </c>
      <c r="W151" s="33">
        <v>0.15899999999999997</v>
      </c>
      <c r="X151" s="33">
        <v>4.9639999999999986</v>
      </c>
      <c r="Y151" s="33">
        <v>0</v>
      </c>
      <c r="Z151" s="33">
        <v>0.10943982910040348</v>
      </c>
      <c r="AA151" s="33">
        <v>0</v>
      </c>
      <c r="AB151" s="33">
        <v>0</v>
      </c>
      <c r="AC151" s="33">
        <v>0</v>
      </c>
      <c r="AD151" s="33">
        <v>0</v>
      </c>
      <c r="AE151" s="33">
        <v>0</v>
      </c>
      <c r="AF151" s="33">
        <v>0</v>
      </c>
      <c r="AG151" s="33">
        <v>0</v>
      </c>
      <c r="AH151" t="s">
        <v>91</v>
      </c>
      <c r="AI151" s="34">
        <v>6</v>
      </c>
    </row>
    <row r="152" spans="1:35" x14ac:dyDescent="0.25">
      <c r="A152" t="s">
        <v>607</v>
      </c>
      <c r="B152" t="s">
        <v>341</v>
      </c>
      <c r="C152" t="s">
        <v>426</v>
      </c>
      <c r="D152" t="s">
        <v>549</v>
      </c>
      <c r="E152" s="33">
        <v>85.466666666666669</v>
      </c>
      <c r="F152" s="33">
        <v>10.755555555555556</v>
      </c>
      <c r="G152" s="33">
        <v>0</v>
      </c>
      <c r="H152" s="33">
        <v>6.1111111111111109E-2</v>
      </c>
      <c r="I152" s="33">
        <v>0.14444444444444443</v>
      </c>
      <c r="J152" s="33">
        <v>0</v>
      </c>
      <c r="K152" s="33">
        <v>0</v>
      </c>
      <c r="L152" s="33">
        <v>4.0513333333333348</v>
      </c>
      <c r="M152" s="33">
        <v>4.8748888888888873</v>
      </c>
      <c r="N152" s="33">
        <v>5.1651111111111128</v>
      </c>
      <c r="O152" s="33">
        <v>0.11747269890795631</v>
      </c>
      <c r="P152" s="33">
        <v>0</v>
      </c>
      <c r="Q152" s="33">
        <v>5.7225555555555552</v>
      </c>
      <c r="R152" s="33">
        <v>6.695657826313052E-2</v>
      </c>
      <c r="S152" s="33">
        <v>1.1636666666666666</v>
      </c>
      <c r="T152" s="33">
        <v>6.2449999999999992</v>
      </c>
      <c r="U152" s="33">
        <v>0</v>
      </c>
      <c r="V152" s="33">
        <v>8.6684867394695775E-2</v>
      </c>
      <c r="W152" s="33">
        <v>1.0592222222222223</v>
      </c>
      <c r="X152" s="33">
        <v>4.8297777777777782</v>
      </c>
      <c r="Y152" s="33">
        <v>0</v>
      </c>
      <c r="Z152" s="33">
        <v>6.8904056162246485E-2</v>
      </c>
      <c r="AA152" s="33">
        <v>0</v>
      </c>
      <c r="AB152" s="33">
        <v>0</v>
      </c>
      <c r="AC152" s="33">
        <v>0</v>
      </c>
      <c r="AD152" s="33">
        <v>0</v>
      </c>
      <c r="AE152" s="33">
        <v>0</v>
      </c>
      <c r="AF152" s="33">
        <v>0</v>
      </c>
      <c r="AG152" s="33">
        <v>0</v>
      </c>
      <c r="AH152" t="s">
        <v>133</v>
      </c>
      <c r="AI152" s="34">
        <v>6</v>
      </c>
    </row>
    <row r="153" spans="1:35" x14ac:dyDescent="0.25">
      <c r="A153" t="s">
        <v>607</v>
      </c>
      <c r="B153" t="s">
        <v>353</v>
      </c>
      <c r="C153" t="s">
        <v>511</v>
      </c>
      <c r="D153" t="s">
        <v>536</v>
      </c>
      <c r="E153" s="33">
        <v>58.266666666666666</v>
      </c>
      <c r="F153" s="33">
        <v>5.2444444444444445</v>
      </c>
      <c r="G153" s="33">
        <v>0.28888888888888886</v>
      </c>
      <c r="H153" s="33">
        <v>4.1666666666666664E-2</v>
      </c>
      <c r="I153" s="33">
        <v>0.26666666666666666</v>
      </c>
      <c r="J153" s="33">
        <v>0</v>
      </c>
      <c r="K153" s="33">
        <v>0</v>
      </c>
      <c r="L153" s="33">
        <v>1.6583333333333334</v>
      </c>
      <c r="M153" s="33">
        <v>1.7611111111111111</v>
      </c>
      <c r="N153" s="33">
        <v>4.4691111111111113</v>
      </c>
      <c r="O153" s="33">
        <v>0.1069260106788711</v>
      </c>
      <c r="P153" s="33">
        <v>5.2527777777777782</v>
      </c>
      <c r="Q153" s="33">
        <v>0</v>
      </c>
      <c r="R153" s="33">
        <v>9.0150648360030519E-2</v>
      </c>
      <c r="S153" s="33">
        <v>2.9672222222222229</v>
      </c>
      <c r="T153" s="33">
        <v>2.6235555555555559</v>
      </c>
      <c r="U153" s="33">
        <v>0</v>
      </c>
      <c r="V153" s="33">
        <v>9.5951563691838312E-2</v>
      </c>
      <c r="W153" s="33">
        <v>0.67588888888888887</v>
      </c>
      <c r="X153" s="33">
        <v>5.1108888888888897</v>
      </c>
      <c r="Y153" s="33">
        <v>0</v>
      </c>
      <c r="Z153" s="33">
        <v>9.931540808543099E-2</v>
      </c>
      <c r="AA153" s="33">
        <v>0</v>
      </c>
      <c r="AB153" s="33">
        <v>0</v>
      </c>
      <c r="AC153" s="33">
        <v>0</v>
      </c>
      <c r="AD153" s="33">
        <v>0</v>
      </c>
      <c r="AE153" s="33">
        <v>0</v>
      </c>
      <c r="AF153" s="33">
        <v>0</v>
      </c>
      <c r="AG153" s="33">
        <v>0</v>
      </c>
      <c r="AH153" t="s">
        <v>145</v>
      </c>
      <c r="AI153" s="34">
        <v>6</v>
      </c>
    </row>
    <row r="154" spans="1:35" x14ac:dyDescent="0.25">
      <c r="A154" t="s">
        <v>607</v>
      </c>
      <c r="B154" t="s">
        <v>304</v>
      </c>
      <c r="C154" t="s">
        <v>490</v>
      </c>
      <c r="D154" t="s">
        <v>532</v>
      </c>
      <c r="E154" s="33">
        <v>48.211111111111109</v>
      </c>
      <c r="F154" s="33">
        <v>5.6888888888888891</v>
      </c>
      <c r="G154" s="33">
        <v>1.5444444444444445</v>
      </c>
      <c r="H154" s="33">
        <v>0.26666666666666666</v>
      </c>
      <c r="I154" s="33">
        <v>0.26666666666666666</v>
      </c>
      <c r="J154" s="33">
        <v>0</v>
      </c>
      <c r="K154" s="33">
        <v>0</v>
      </c>
      <c r="L154" s="33">
        <v>0.64088888888888873</v>
      </c>
      <c r="M154" s="33">
        <v>5.6733333333333329</v>
      </c>
      <c r="N154" s="33">
        <v>0</v>
      </c>
      <c r="O154" s="33">
        <v>0.11767688407467158</v>
      </c>
      <c r="P154" s="33">
        <v>0</v>
      </c>
      <c r="Q154" s="33">
        <v>0</v>
      </c>
      <c r="R154" s="33">
        <v>0</v>
      </c>
      <c r="S154" s="33">
        <v>0.52022222222222225</v>
      </c>
      <c r="T154" s="33">
        <v>3.2658888888888891</v>
      </c>
      <c r="U154" s="33">
        <v>0</v>
      </c>
      <c r="V154" s="33">
        <v>7.8531919797188307E-2</v>
      </c>
      <c r="W154" s="33">
        <v>0.15522222222222221</v>
      </c>
      <c r="X154" s="33">
        <v>8.5000000000000006E-2</v>
      </c>
      <c r="Y154" s="33">
        <v>0</v>
      </c>
      <c r="Z154" s="33">
        <v>4.9827149112698782E-3</v>
      </c>
      <c r="AA154" s="33">
        <v>0</v>
      </c>
      <c r="AB154" s="33">
        <v>0</v>
      </c>
      <c r="AC154" s="33">
        <v>0</v>
      </c>
      <c r="AD154" s="33">
        <v>0</v>
      </c>
      <c r="AE154" s="33">
        <v>0</v>
      </c>
      <c r="AF154" s="33">
        <v>0</v>
      </c>
      <c r="AG154" s="33">
        <v>0</v>
      </c>
      <c r="AH154" t="s">
        <v>96</v>
      </c>
      <c r="AI154" s="34">
        <v>6</v>
      </c>
    </row>
    <row r="155" spans="1:35" x14ac:dyDescent="0.25">
      <c r="A155" t="s">
        <v>607</v>
      </c>
      <c r="B155" t="s">
        <v>272</v>
      </c>
      <c r="C155" t="s">
        <v>416</v>
      </c>
      <c r="D155" t="s">
        <v>585</v>
      </c>
      <c r="E155" s="33">
        <v>75.277777777777771</v>
      </c>
      <c r="F155" s="33">
        <v>5.6888888888888891</v>
      </c>
      <c r="G155" s="33">
        <v>0.17777777777777778</v>
      </c>
      <c r="H155" s="33">
        <v>0.26666666666666666</v>
      </c>
      <c r="I155" s="33">
        <v>13.044444444444444</v>
      </c>
      <c r="J155" s="33">
        <v>0</v>
      </c>
      <c r="K155" s="33">
        <v>0</v>
      </c>
      <c r="L155" s="33">
        <v>0.86844444444444391</v>
      </c>
      <c r="M155" s="33">
        <v>4.9111111111111114</v>
      </c>
      <c r="N155" s="33">
        <v>0</v>
      </c>
      <c r="O155" s="33">
        <v>6.5239852398523993E-2</v>
      </c>
      <c r="P155" s="33">
        <v>5.197222222222222</v>
      </c>
      <c r="Q155" s="33">
        <v>3.1</v>
      </c>
      <c r="R155" s="33">
        <v>0.11022140221402216</v>
      </c>
      <c r="S155" s="33">
        <v>1.7594444444444441</v>
      </c>
      <c r="T155" s="33">
        <v>0.67500000000000004</v>
      </c>
      <c r="U155" s="33">
        <v>0</v>
      </c>
      <c r="V155" s="33">
        <v>3.2339483394833946E-2</v>
      </c>
      <c r="W155" s="33">
        <v>0.27833333333333332</v>
      </c>
      <c r="X155" s="33">
        <v>2.3375555555555558</v>
      </c>
      <c r="Y155" s="33">
        <v>0</v>
      </c>
      <c r="Z155" s="33">
        <v>3.4749815498154986E-2</v>
      </c>
      <c r="AA155" s="33">
        <v>0</v>
      </c>
      <c r="AB155" s="33">
        <v>0</v>
      </c>
      <c r="AC155" s="33">
        <v>0</v>
      </c>
      <c r="AD155" s="33">
        <v>0</v>
      </c>
      <c r="AE155" s="33">
        <v>0</v>
      </c>
      <c r="AF155" s="33">
        <v>0</v>
      </c>
      <c r="AG155" s="33">
        <v>0</v>
      </c>
      <c r="AH155" t="s">
        <v>64</v>
      </c>
      <c r="AI155" s="34">
        <v>6</v>
      </c>
    </row>
    <row r="156" spans="1:35" x14ac:dyDescent="0.25">
      <c r="A156" t="s">
        <v>607</v>
      </c>
      <c r="B156" t="s">
        <v>362</v>
      </c>
      <c r="C156" t="s">
        <v>514</v>
      </c>
      <c r="D156" t="s">
        <v>550</v>
      </c>
      <c r="E156" s="33">
        <v>50.511111111111113</v>
      </c>
      <c r="F156" s="33">
        <v>4.8888888888888893</v>
      </c>
      <c r="G156" s="33">
        <v>0.24444444444444444</v>
      </c>
      <c r="H156" s="33">
        <v>0.1</v>
      </c>
      <c r="I156" s="33">
        <v>0.23333333333333334</v>
      </c>
      <c r="J156" s="33">
        <v>0</v>
      </c>
      <c r="K156" s="33">
        <v>0</v>
      </c>
      <c r="L156" s="33">
        <v>2.1283333333333334</v>
      </c>
      <c r="M156" s="33">
        <v>5.6888888888888891</v>
      </c>
      <c r="N156" s="33">
        <v>0</v>
      </c>
      <c r="O156" s="33">
        <v>0.11262648482182139</v>
      </c>
      <c r="P156" s="33">
        <v>0</v>
      </c>
      <c r="Q156" s="33">
        <v>5.2097777777777781</v>
      </c>
      <c r="R156" s="33">
        <v>0.10314122305323362</v>
      </c>
      <c r="S156" s="33">
        <v>0.82422222222222219</v>
      </c>
      <c r="T156" s="33">
        <v>4.083444444444444</v>
      </c>
      <c r="U156" s="33">
        <v>0</v>
      </c>
      <c r="V156" s="33">
        <v>9.7160140783106003E-2</v>
      </c>
      <c r="W156" s="33">
        <v>0.93377777777777748</v>
      </c>
      <c r="X156" s="33">
        <v>3.9931111111111117</v>
      </c>
      <c r="Y156" s="33">
        <v>0</v>
      </c>
      <c r="Z156" s="33">
        <v>9.7540695116586015E-2</v>
      </c>
      <c r="AA156" s="33">
        <v>0</v>
      </c>
      <c r="AB156" s="33">
        <v>0</v>
      </c>
      <c r="AC156" s="33">
        <v>0</v>
      </c>
      <c r="AD156" s="33">
        <v>0</v>
      </c>
      <c r="AE156" s="33">
        <v>0</v>
      </c>
      <c r="AF156" s="33">
        <v>0</v>
      </c>
      <c r="AG156" s="33">
        <v>0</v>
      </c>
      <c r="AH156" t="s">
        <v>154</v>
      </c>
      <c r="AI156" s="34">
        <v>6</v>
      </c>
    </row>
    <row r="157" spans="1:35" x14ac:dyDescent="0.25">
      <c r="A157" t="s">
        <v>607</v>
      </c>
      <c r="B157" t="s">
        <v>409</v>
      </c>
      <c r="C157" t="s">
        <v>447</v>
      </c>
      <c r="D157" t="s">
        <v>566</v>
      </c>
      <c r="E157" s="33">
        <v>87.666666666666671</v>
      </c>
      <c r="F157" s="33">
        <v>5.6888888888888891</v>
      </c>
      <c r="G157" s="33">
        <v>0.2</v>
      </c>
      <c r="H157" s="33">
        <v>0.26666666666666666</v>
      </c>
      <c r="I157" s="33">
        <v>6.5222222222222221</v>
      </c>
      <c r="J157" s="33">
        <v>0</v>
      </c>
      <c r="K157" s="33">
        <v>0</v>
      </c>
      <c r="L157" s="33">
        <v>3.3222222222222233</v>
      </c>
      <c r="M157" s="33">
        <v>0</v>
      </c>
      <c r="N157" s="33">
        <v>5.4972222222222218</v>
      </c>
      <c r="O157" s="33">
        <v>6.2705956907477808E-2</v>
      </c>
      <c r="P157" s="33">
        <v>5.4916666666666663</v>
      </c>
      <c r="Q157" s="33">
        <v>5.7666666666666666</v>
      </c>
      <c r="R157" s="33">
        <v>0.12842205323193914</v>
      </c>
      <c r="S157" s="33">
        <v>4.6768888888888887</v>
      </c>
      <c r="T157" s="33">
        <v>8.5002222222222237</v>
      </c>
      <c r="U157" s="33">
        <v>0</v>
      </c>
      <c r="V157" s="33">
        <v>0.15030925221799749</v>
      </c>
      <c r="W157" s="33">
        <v>5.4191111111111105</v>
      </c>
      <c r="X157" s="33">
        <v>9.2530000000000019</v>
      </c>
      <c r="Y157" s="33">
        <v>0</v>
      </c>
      <c r="Z157" s="33">
        <v>0.16736248415716096</v>
      </c>
      <c r="AA157" s="33">
        <v>0</v>
      </c>
      <c r="AB157" s="33">
        <v>0</v>
      </c>
      <c r="AC157" s="33">
        <v>0</v>
      </c>
      <c r="AD157" s="33">
        <v>0</v>
      </c>
      <c r="AE157" s="33">
        <v>0</v>
      </c>
      <c r="AF157" s="33">
        <v>0</v>
      </c>
      <c r="AG157" s="33">
        <v>0</v>
      </c>
      <c r="AH157" t="s">
        <v>201</v>
      </c>
      <c r="AI157" s="34">
        <v>6</v>
      </c>
    </row>
    <row r="158" spans="1:35" x14ac:dyDescent="0.25">
      <c r="A158" t="s">
        <v>607</v>
      </c>
      <c r="B158" t="s">
        <v>325</v>
      </c>
      <c r="C158" t="s">
        <v>472</v>
      </c>
      <c r="D158" t="s">
        <v>573</v>
      </c>
      <c r="E158" s="33">
        <v>61.277777777777779</v>
      </c>
      <c r="F158" s="33">
        <v>4.2666666666666666</v>
      </c>
      <c r="G158" s="33">
        <v>0.74444444444444446</v>
      </c>
      <c r="H158" s="33">
        <v>0.28611111111111109</v>
      </c>
      <c r="I158" s="33">
        <v>0.34444444444444444</v>
      </c>
      <c r="J158" s="33">
        <v>0</v>
      </c>
      <c r="K158" s="33">
        <v>0</v>
      </c>
      <c r="L158" s="33">
        <v>4.1737777777777785</v>
      </c>
      <c r="M158" s="33">
        <v>0</v>
      </c>
      <c r="N158" s="33">
        <v>5.333333333333333</v>
      </c>
      <c r="O158" s="33">
        <v>8.7035358114233907E-2</v>
      </c>
      <c r="P158" s="33">
        <v>0</v>
      </c>
      <c r="Q158" s="33">
        <v>0</v>
      </c>
      <c r="R158" s="33">
        <v>0</v>
      </c>
      <c r="S158" s="33">
        <v>5.3491111111111111</v>
      </c>
      <c r="T158" s="33">
        <v>4.6765555555555549</v>
      </c>
      <c r="U158" s="33">
        <v>0</v>
      </c>
      <c r="V158" s="33">
        <v>0.16361015412511332</v>
      </c>
      <c r="W158" s="33">
        <v>1.8511111111111116</v>
      </c>
      <c r="X158" s="33">
        <v>3.9688888888888894</v>
      </c>
      <c r="Y158" s="33">
        <v>0</v>
      </c>
      <c r="Z158" s="33">
        <v>9.4977334542157774E-2</v>
      </c>
      <c r="AA158" s="33">
        <v>0</v>
      </c>
      <c r="AB158" s="33">
        <v>0</v>
      </c>
      <c r="AC158" s="33">
        <v>0</v>
      </c>
      <c r="AD158" s="33">
        <v>0</v>
      </c>
      <c r="AE158" s="33">
        <v>0</v>
      </c>
      <c r="AF158" s="33">
        <v>0</v>
      </c>
      <c r="AG158" s="33">
        <v>0</v>
      </c>
      <c r="AH158" t="s">
        <v>117</v>
      </c>
      <c r="AI158" s="34">
        <v>6</v>
      </c>
    </row>
    <row r="159" spans="1:35" x14ac:dyDescent="0.25">
      <c r="A159" t="s">
        <v>607</v>
      </c>
      <c r="B159" t="s">
        <v>315</v>
      </c>
      <c r="C159" t="s">
        <v>493</v>
      </c>
      <c r="D159" t="s">
        <v>597</v>
      </c>
      <c r="E159" s="33">
        <v>110.85555555555555</v>
      </c>
      <c r="F159" s="33">
        <v>5.333333333333333</v>
      </c>
      <c r="G159" s="33">
        <v>0.26666666666666666</v>
      </c>
      <c r="H159" s="33">
        <v>0.42222222222222222</v>
      </c>
      <c r="I159" s="33">
        <v>0.73333333333333328</v>
      </c>
      <c r="J159" s="33">
        <v>0</v>
      </c>
      <c r="K159" s="33">
        <v>0</v>
      </c>
      <c r="L159" s="33">
        <v>3.9411111111111103</v>
      </c>
      <c r="M159" s="33">
        <v>0</v>
      </c>
      <c r="N159" s="33">
        <v>5.5277777777777777</v>
      </c>
      <c r="O159" s="33">
        <v>4.9864688784203672E-2</v>
      </c>
      <c r="P159" s="33">
        <v>0</v>
      </c>
      <c r="Q159" s="33">
        <v>0</v>
      </c>
      <c r="R159" s="33">
        <v>0</v>
      </c>
      <c r="S159" s="33">
        <v>5.2308888888888889</v>
      </c>
      <c r="T159" s="33">
        <v>4.4966666666666653</v>
      </c>
      <c r="U159" s="33">
        <v>0</v>
      </c>
      <c r="V159" s="33">
        <v>8.7749824596572101E-2</v>
      </c>
      <c r="W159" s="33">
        <v>5.272444444444444</v>
      </c>
      <c r="X159" s="33">
        <v>4.5798888888888891</v>
      </c>
      <c r="Y159" s="33">
        <v>0</v>
      </c>
      <c r="Z159" s="33">
        <v>8.8875413450937163E-2</v>
      </c>
      <c r="AA159" s="33">
        <v>0</v>
      </c>
      <c r="AB159" s="33">
        <v>0</v>
      </c>
      <c r="AC159" s="33">
        <v>0</v>
      </c>
      <c r="AD159" s="33">
        <v>0</v>
      </c>
      <c r="AE159" s="33">
        <v>0</v>
      </c>
      <c r="AF159" s="33">
        <v>0</v>
      </c>
      <c r="AG159" s="33">
        <v>0</v>
      </c>
      <c r="AH159" t="s">
        <v>107</v>
      </c>
      <c r="AI159" s="34">
        <v>6</v>
      </c>
    </row>
    <row r="160" spans="1:35" x14ac:dyDescent="0.25">
      <c r="A160" t="s">
        <v>607</v>
      </c>
      <c r="B160" t="s">
        <v>209</v>
      </c>
      <c r="C160" t="s">
        <v>424</v>
      </c>
      <c r="D160" t="s">
        <v>548</v>
      </c>
      <c r="E160" s="33">
        <v>72.488888888888894</v>
      </c>
      <c r="F160" s="33">
        <v>5.6888888888888891</v>
      </c>
      <c r="G160" s="33">
        <v>0.26666666666666666</v>
      </c>
      <c r="H160" s="33">
        <v>0.17777777777777778</v>
      </c>
      <c r="I160" s="33">
        <v>0.65555555555555556</v>
      </c>
      <c r="J160" s="33">
        <v>0</v>
      </c>
      <c r="K160" s="33">
        <v>0</v>
      </c>
      <c r="L160" s="33">
        <v>1.0258888888888889</v>
      </c>
      <c r="M160" s="33">
        <v>0</v>
      </c>
      <c r="N160" s="33">
        <v>9.7833333333333332</v>
      </c>
      <c r="O160" s="33">
        <v>0.13496321275291231</v>
      </c>
      <c r="P160" s="33">
        <v>0</v>
      </c>
      <c r="Q160" s="33">
        <v>0</v>
      </c>
      <c r="R160" s="33">
        <v>0</v>
      </c>
      <c r="S160" s="33">
        <v>0.63688888888888884</v>
      </c>
      <c r="T160" s="33">
        <v>4.9522222222222219</v>
      </c>
      <c r="U160" s="33">
        <v>0</v>
      </c>
      <c r="V160" s="33">
        <v>7.7103004291845481E-2</v>
      </c>
      <c r="W160" s="33">
        <v>0.62455555555555564</v>
      </c>
      <c r="X160" s="33">
        <v>5.6833333333333336</v>
      </c>
      <c r="Y160" s="33">
        <v>0</v>
      </c>
      <c r="Z160" s="33">
        <v>8.7018700183936232E-2</v>
      </c>
      <c r="AA160" s="33">
        <v>0</v>
      </c>
      <c r="AB160" s="33">
        <v>0</v>
      </c>
      <c r="AC160" s="33">
        <v>0</v>
      </c>
      <c r="AD160" s="33">
        <v>0</v>
      </c>
      <c r="AE160" s="33">
        <v>0</v>
      </c>
      <c r="AF160" s="33">
        <v>0</v>
      </c>
      <c r="AG160" s="33">
        <v>0</v>
      </c>
      <c r="AH160" t="s">
        <v>1</v>
      </c>
      <c r="AI160" s="34">
        <v>6</v>
      </c>
    </row>
    <row r="161" spans="1:35" x14ac:dyDescent="0.25">
      <c r="A161" t="s">
        <v>607</v>
      </c>
      <c r="B161" t="s">
        <v>394</v>
      </c>
      <c r="C161" t="s">
        <v>472</v>
      </c>
      <c r="D161" t="s">
        <v>573</v>
      </c>
      <c r="E161" s="33">
        <v>83.711111111111109</v>
      </c>
      <c r="F161" s="33">
        <v>5.6888888888888891</v>
      </c>
      <c r="G161" s="33">
        <v>0.71111111111111114</v>
      </c>
      <c r="H161" s="33">
        <v>0.17777777777777778</v>
      </c>
      <c r="I161" s="33">
        <v>0.42222222222222222</v>
      </c>
      <c r="J161" s="33">
        <v>0</v>
      </c>
      <c r="K161" s="33">
        <v>0</v>
      </c>
      <c r="L161" s="33">
        <v>6.4368888888888911</v>
      </c>
      <c r="M161" s="33">
        <v>0</v>
      </c>
      <c r="N161" s="33">
        <v>9.8055555555555554</v>
      </c>
      <c r="O161" s="33">
        <v>0.11713565171223786</v>
      </c>
      <c r="P161" s="33">
        <v>0</v>
      </c>
      <c r="Q161" s="33">
        <v>0</v>
      </c>
      <c r="R161" s="33">
        <v>0</v>
      </c>
      <c r="S161" s="33">
        <v>5.1263333333333332</v>
      </c>
      <c r="T161" s="33">
        <v>11.083222222222222</v>
      </c>
      <c r="U161" s="33">
        <v>0</v>
      </c>
      <c r="V161" s="33">
        <v>0.19363684629678787</v>
      </c>
      <c r="W161" s="33">
        <v>6.9977777777777774</v>
      </c>
      <c r="X161" s="33">
        <v>10.125888888888888</v>
      </c>
      <c r="Y161" s="33">
        <v>0</v>
      </c>
      <c r="Z161" s="33">
        <v>0.20455667640031855</v>
      </c>
      <c r="AA161" s="33">
        <v>0</v>
      </c>
      <c r="AB161" s="33">
        <v>0</v>
      </c>
      <c r="AC161" s="33">
        <v>0</v>
      </c>
      <c r="AD161" s="33">
        <v>0</v>
      </c>
      <c r="AE161" s="33">
        <v>0</v>
      </c>
      <c r="AF161" s="33">
        <v>0</v>
      </c>
      <c r="AG161" s="33">
        <v>0</v>
      </c>
      <c r="AH161" t="s">
        <v>186</v>
      </c>
      <c r="AI161" s="34">
        <v>6</v>
      </c>
    </row>
    <row r="162" spans="1:35" x14ac:dyDescent="0.25">
      <c r="A162" t="s">
        <v>607</v>
      </c>
      <c r="B162" t="s">
        <v>217</v>
      </c>
      <c r="C162" t="s">
        <v>431</v>
      </c>
      <c r="D162" t="s">
        <v>553</v>
      </c>
      <c r="E162" s="33">
        <v>76.711111111111109</v>
      </c>
      <c r="F162" s="33">
        <v>5.6888888888888891</v>
      </c>
      <c r="G162" s="33">
        <v>0.26666666666666666</v>
      </c>
      <c r="H162" s="33">
        <v>0.24444444444444444</v>
      </c>
      <c r="I162" s="33">
        <v>0.64444444444444449</v>
      </c>
      <c r="J162" s="33">
        <v>0</v>
      </c>
      <c r="K162" s="33">
        <v>0</v>
      </c>
      <c r="L162" s="33">
        <v>5.8032222222222218</v>
      </c>
      <c r="M162" s="33">
        <v>0</v>
      </c>
      <c r="N162" s="33">
        <v>4.8722222222222218</v>
      </c>
      <c r="O162" s="33">
        <v>6.3513904982618774E-2</v>
      </c>
      <c r="P162" s="33">
        <v>0</v>
      </c>
      <c r="Q162" s="33">
        <v>0</v>
      </c>
      <c r="R162" s="33">
        <v>0</v>
      </c>
      <c r="S162" s="33">
        <v>5.5593333333333321</v>
      </c>
      <c r="T162" s="33">
        <v>5.7121111111111116</v>
      </c>
      <c r="U162" s="33">
        <v>0</v>
      </c>
      <c r="V162" s="33">
        <v>0.14693366164542296</v>
      </c>
      <c r="W162" s="33">
        <v>5.7113333333333332</v>
      </c>
      <c r="X162" s="33">
        <v>5.6213333333333342</v>
      </c>
      <c r="Y162" s="33">
        <v>0</v>
      </c>
      <c r="Z162" s="33">
        <v>0.14773174971031289</v>
      </c>
      <c r="AA162" s="33">
        <v>0</v>
      </c>
      <c r="AB162" s="33">
        <v>0</v>
      </c>
      <c r="AC162" s="33">
        <v>0</v>
      </c>
      <c r="AD162" s="33">
        <v>0</v>
      </c>
      <c r="AE162" s="33">
        <v>0</v>
      </c>
      <c r="AF162" s="33">
        <v>0</v>
      </c>
      <c r="AG162" s="33">
        <v>0</v>
      </c>
      <c r="AH162" t="s">
        <v>9</v>
      </c>
      <c r="AI162" s="34">
        <v>6</v>
      </c>
    </row>
    <row r="163" spans="1:35" x14ac:dyDescent="0.25">
      <c r="A163" t="s">
        <v>607</v>
      </c>
      <c r="B163" t="s">
        <v>307</v>
      </c>
      <c r="C163" t="s">
        <v>490</v>
      </c>
      <c r="D163" t="s">
        <v>532</v>
      </c>
      <c r="E163" s="33">
        <v>60.466666666666669</v>
      </c>
      <c r="F163" s="33">
        <v>5.6888888888888891</v>
      </c>
      <c r="G163" s="33">
        <v>0.14444444444444443</v>
      </c>
      <c r="H163" s="33">
        <v>0.24444444444444444</v>
      </c>
      <c r="I163" s="33">
        <v>0.8666666666666667</v>
      </c>
      <c r="J163" s="33">
        <v>0</v>
      </c>
      <c r="K163" s="33">
        <v>0</v>
      </c>
      <c r="L163" s="33">
        <v>5.9803333333333333</v>
      </c>
      <c r="M163" s="33">
        <v>0</v>
      </c>
      <c r="N163" s="33">
        <v>5.7555555555555555</v>
      </c>
      <c r="O163" s="33">
        <v>9.5185593531789778E-2</v>
      </c>
      <c r="P163" s="33">
        <v>0</v>
      </c>
      <c r="Q163" s="33">
        <v>0</v>
      </c>
      <c r="R163" s="33">
        <v>0</v>
      </c>
      <c r="S163" s="33">
        <v>0.98322222222222222</v>
      </c>
      <c r="T163" s="33">
        <v>4.6902222222222196</v>
      </c>
      <c r="U163" s="33">
        <v>0</v>
      </c>
      <c r="V163" s="33">
        <v>9.3827636898199146E-2</v>
      </c>
      <c r="W163" s="33">
        <v>5.176666666666665</v>
      </c>
      <c r="X163" s="33">
        <v>1.3764444444444446</v>
      </c>
      <c r="Y163" s="33">
        <v>0</v>
      </c>
      <c r="Z163" s="33">
        <v>0.10837559720690919</v>
      </c>
      <c r="AA163" s="33">
        <v>0</v>
      </c>
      <c r="AB163" s="33">
        <v>0</v>
      </c>
      <c r="AC163" s="33">
        <v>0</v>
      </c>
      <c r="AD163" s="33">
        <v>0</v>
      </c>
      <c r="AE163" s="33">
        <v>0</v>
      </c>
      <c r="AF163" s="33">
        <v>0</v>
      </c>
      <c r="AG163" s="33">
        <v>0</v>
      </c>
      <c r="AH163" t="s">
        <v>99</v>
      </c>
      <c r="AI163" s="34">
        <v>6</v>
      </c>
    </row>
    <row r="164" spans="1:35" x14ac:dyDescent="0.25">
      <c r="A164" t="s">
        <v>607</v>
      </c>
      <c r="B164" t="s">
        <v>345</v>
      </c>
      <c r="C164" t="s">
        <v>456</v>
      </c>
      <c r="D164" t="s">
        <v>573</v>
      </c>
      <c r="E164" s="33">
        <v>94.611111111111114</v>
      </c>
      <c r="F164" s="33">
        <v>5.6888888888888891</v>
      </c>
      <c r="G164" s="33">
        <v>0.56666666666666665</v>
      </c>
      <c r="H164" s="33">
        <v>0.35555555555555557</v>
      </c>
      <c r="I164" s="33">
        <v>0.7</v>
      </c>
      <c r="J164" s="33">
        <v>0</v>
      </c>
      <c r="K164" s="33">
        <v>0</v>
      </c>
      <c r="L164" s="33">
        <v>2.4386666666666672</v>
      </c>
      <c r="M164" s="33">
        <v>0</v>
      </c>
      <c r="N164" s="33">
        <v>5.447222222222222</v>
      </c>
      <c r="O164" s="33">
        <v>5.7574867880211385E-2</v>
      </c>
      <c r="P164" s="33">
        <v>0</v>
      </c>
      <c r="Q164" s="33">
        <v>0</v>
      </c>
      <c r="R164" s="33">
        <v>0</v>
      </c>
      <c r="S164" s="33">
        <v>2.6155555555555545</v>
      </c>
      <c r="T164" s="33">
        <v>4.8455555555555545</v>
      </c>
      <c r="U164" s="33">
        <v>0</v>
      </c>
      <c r="V164" s="33">
        <v>7.8860833822665857E-2</v>
      </c>
      <c r="W164" s="33">
        <v>3.3658888888888896</v>
      </c>
      <c r="X164" s="33">
        <v>5.5111111111111111</v>
      </c>
      <c r="Y164" s="33">
        <v>0</v>
      </c>
      <c r="Z164" s="33">
        <v>9.3826189078097477E-2</v>
      </c>
      <c r="AA164" s="33">
        <v>0</v>
      </c>
      <c r="AB164" s="33">
        <v>0</v>
      </c>
      <c r="AC164" s="33">
        <v>0</v>
      </c>
      <c r="AD164" s="33">
        <v>0</v>
      </c>
      <c r="AE164" s="33">
        <v>0</v>
      </c>
      <c r="AF164" s="33">
        <v>0</v>
      </c>
      <c r="AG164" s="33">
        <v>0</v>
      </c>
      <c r="AH164" t="s">
        <v>137</v>
      </c>
      <c r="AI164" s="34">
        <v>6</v>
      </c>
    </row>
    <row r="165" spans="1:35" x14ac:dyDescent="0.25">
      <c r="A165" t="s">
        <v>607</v>
      </c>
      <c r="B165" t="s">
        <v>254</v>
      </c>
      <c r="C165" t="s">
        <v>423</v>
      </c>
      <c r="D165" t="s">
        <v>547</v>
      </c>
      <c r="E165" s="33">
        <v>83.344444444444449</v>
      </c>
      <c r="F165" s="33">
        <v>5.6</v>
      </c>
      <c r="G165" s="33">
        <v>0.42222222222222222</v>
      </c>
      <c r="H165" s="33">
        <v>0.27777777777777779</v>
      </c>
      <c r="I165" s="33">
        <v>0.78888888888888886</v>
      </c>
      <c r="J165" s="33">
        <v>0</v>
      </c>
      <c r="K165" s="33">
        <v>0</v>
      </c>
      <c r="L165" s="33">
        <v>4.5470000000000006</v>
      </c>
      <c r="M165" s="33">
        <v>0</v>
      </c>
      <c r="N165" s="33">
        <v>3.65</v>
      </c>
      <c r="O165" s="33">
        <v>4.3794160778562852E-2</v>
      </c>
      <c r="P165" s="33">
        <v>0</v>
      </c>
      <c r="Q165" s="33">
        <v>0</v>
      </c>
      <c r="R165" s="33">
        <v>0</v>
      </c>
      <c r="S165" s="33">
        <v>5.5345555555555555</v>
      </c>
      <c r="T165" s="33">
        <v>0.34088888888888891</v>
      </c>
      <c r="U165" s="33">
        <v>0</v>
      </c>
      <c r="V165" s="33">
        <v>7.0495933875483266E-2</v>
      </c>
      <c r="W165" s="33">
        <v>0.63755555555555554</v>
      </c>
      <c r="X165" s="33">
        <v>5.8043333333333322</v>
      </c>
      <c r="Y165" s="33">
        <v>0</v>
      </c>
      <c r="Z165" s="33">
        <v>7.7292361018530847E-2</v>
      </c>
      <c r="AA165" s="33">
        <v>0</v>
      </c>
      <c r="AB165" s="33">
        <v>0</v>
      </c>
      <c r="AC165" s="33">
        <v>0</v>
      </c>
      <c r="AD165" s="33">
        <v>0</v>
      </c>
      <c r="AE165" s="33">
        <v>0</v>
      </c>
      <c r="AF165" s="33">
        <v>0</v>
      </c>
      <c r="AG165" s="33">
        <v>0</v>
      </c>
      <c r="AH165" t="s">
        <v>46</v>
      </c>
      <c r="AI165" s="34">
        <v>6</v>
      </c>
    </row>
    <row r="166" spans="1:35" x14ac:dyDescent="0.25">
      <c r="A166" t="s">
        <v>607</v>
      </c>
      <c r="B166" t="s">
        <v>263</v>
      </c>
      <c r="C166" t="s">
        <v>465</v>
      </c>
      <c r="D166" t="s">
        <v>582</v>
      </c>
      <c r="E166" s="33">
        <v>39.43333333333333</v>
      </c>
      <c r="F166" s="33">
        <v>5.3</v>
      </c>
      <c r="G166" s="33">
        <v>0.1</v>
      </c>
      <c r="H166" s="33">
        <v>0.23333333333333334</v>
      </c>
      <c r="I166" s="33">
        <v>0.55555555555555558</v>
      </c>
      <c r="J166" s="33">
        <v>0</v>
      </c>
      <c r="K166" s="33">
        <v>0</v>
      </c>
      <c r="L166" s="33">
        <v>0.10266666666666668</v>
      </c>
      <c r="M166" s="33">
        <v>0</v>
      </c>
      <c r="N166" s="33">
        <v>2.3416666666666668</v>
      </c>
      <c r="O166" s="33">
        <v>5.938292476754016E-2</v>
      </c>
      <c r="P166" s="33">
        <v>0</v>
      </c>
      <c r="Q166" s="33">
        <v>0</v>
      </c>
      <c r="R166" s="33">
        <v>0</v>
      </c>
      <c r="S166" s="33">
        <v>0.76922222222222225</v>
      </c>
      <c r="T166" s="33">
        <v>4.730777777777778</v>
      </c>
      <c r="U166" s="33">
        <v>0</v>
      </c>
      <c r="V166" s="33">
        <v>0.13947590870667795</v>
      </c>
      <c r="W166" s="33">
        <v>0.31522222222222229</v>
      </c>
      <c r="X166" s="33">
        <v>2.7925555555555559</v>
      </c>
      <c r="Y166" s="33">
        <v>0</v>
      </c>
      <c r="Z166" s="33">
        <v>7.8810932657086524E-2</v>
      </c>
      <c r="AA166" s="33">
        <v>0</v>
      </c>
      <c r="AB166" s="33">
        <v>0</v>
      </c>
      <c r="AC166" s="33">
        <v>0</v>
      </c>
      <c r="AD166" s="33">
        <v>0</v>
      </c>
      <c r="AE166" s="33">
        <v>0</v>
      </c>
      <c r="AF166" s="33">
        <v>0</v>
      </c>
      <c r="AG166" s="33">
        <v>0</v>
      </c>
      <c r="AH166" t="s">
        <v>55</v>
      </c>
      <c r="AI166" s="34">
        <v>6</v>
      </c>
    </row>
    <row r="167" spans="1:35" x14ac:dyDescent="0.25">
      <c r="A167" t="s">
        <v>607</v>
      </c>
      <c r="B167" t="s">
        <v>391</v>
      </c>
      <c r="C167" t="s">
        <v>472</v>
      </c>
      <c r="D167" t="s">
        <v>573</v>
      </c>
      <c r="E167" s="33">
        <v>75.75555555555556</v>
      </c>
      <c r="F167" s="33">
        <v>5.6222222222222218</v>
      </c>
      <c r="G167" s="33">
        <v>0.52222222222222225</v>
      </c>
      <c r="H167" s="33">
        <v>0.6</v>
      </c>
      <c r="I167" s="33">
        <v>1.2444444444444445</v>
      </c>
      <c r="J167" s="33">
        <v>0</v>
      </c>
      <c r="K167" s="33">
        <v>0</v>
      </c>
      <c r="L167" s="33">
        <v>5.3639999999999999</v>
      </c>
      <c r="M167" s="33">
        <v>0</v>
      </c>
      <c r="N167" s="33">
        <v>1.1527777777777777</v>
      </c>
      <c r="O167" s="33">
        <v>1.5217072455265471E-2</v>
      </c>
      <c r="P167" s="33">
        <v>0</v>
      </c>
      <c r="Q167" s="33">
        <v>0</v>
      </c>
      <c r="R167" s="33">
        <v>0</v>
      </c>
      <c r="S167" s="33">
        <v>5.4951111111111102</v>
      </c>
      <c r="T167" s="33">
        <v>5.4223333333333334</v>
      </c>
      <c r="U167" s="33">
        <v>0</v>
      </c>
      <c r="V167" s="33">
        <v>0.14411410970959224</v>
      </c>
      <c r="W167" s="33">
        <v>3.9046666666666661</v>
      </c>
      <c r="X167" s="33">
        <v>4.714777777777778</v>
      </c>
      <c r="Y167" s="33">
        <v>0</v>
      </c>
      <c r="Z167" s="33">
        <v>0.1137797007920211</v>
      </c>
      <c r="AA167" s="33">
        <v>0</v>
      </c>
      <c r="AB167" s="33">
        <v>0</v>
      </c>
      <c r="AC167" s="33">
        <v>0</v>
      </c>
      <c r="AD167" s="33">
        <v>0</v>
      </c>
      <c r="AE167" s="33">
        <v>0</v>
      </c>
      <c r="AF167" s="33">
        <v>0</v>
      </c>
      <c r="AG167" s="33">
        <v>0</v>
      </c>
      <c r="AH167" t="s">
        <v>183</v>
      </c>
      <c r="AI167" s="34">
        <v>6</v>
      </c>
    </row>
    <row r="168" spans="1:35" x14ac:dyDescent="0.25">
      <c r="A168" t="s">
        <v>607</v>
      </c>
      <c r="B168" t="s">
        <v>334</v>
      </c>
      <c r="C168" t="s">
        <v>501</v>
      </c>
      <c r="D168" t="s">
        <v>533</v>
      </c>
      <c r="E168" s="33">
        <v>54.3</v>
      </c>
      <c r="F168" s="33">
        <v>5.6</v>
      </c>
      <c r="G168" s="33">
        <v>5.5555555555555552E-2</v>
      </c>
      <c r="H168" s="33">
        <v>0.25555555555555554</v>
      </c>
      <c r="I168" s="33">
        <v>0.56666666666666665</v>
      </c>
      <c r="J168" s="33">
        <v>0</v>
      </c>
      <c r="K168" s="33">
        <v>0</v>
      </c>
      <c r="L168" s="33">
        <v>1.448666666666667</v>
      </c>
      <c r="M168" s="33">
        <v>0</v>
      </c>
      <c r="N168" s="33">
        <v>5.3361111111111112</v>
      </c>
      <c r="O168" s="33">
        <v>9.8270922856558224E-2</v>
      </c>
      <c r="P168" s="33">
        <v>0</v>
      </c>
      <c r="Q168" s="33">
        <v>0</v>
      </c>
      <c r="R168" s="33">
        <v>0</v>
      </c>
      <c r="S168" s="33">
        <v>0.808111111111111</v>
      </c>
      <c r="T168" s="33">
        <v>4.8488888888888892</v>
      </c>
      <c r="U168" s="33">
        <v>0</v>
      </c>
      <c r="V168" s="33">
        <v>0.1041804788213628</v>
      </c>
      <c r="W168" s="33">
        <v>0.92044444444444451</v>
      </c>
      <c r="X168" s="33">
        <v>4.7363333333333326</v>
      </c>
      <c r="Y168" s="33">
        <v>0</v>
      </c>
      <c r="Z168" s="33">
        <v>0.10417638633108246</v>
      </c>
      <c r="AA168" s="33">
        <v>0</v>
      </c>
      <c r="AB168" s="33">
        <v>0</v>
      </c>
      <c r="AC168" s="33">
        <v>0</v>
      </c>
      <c r="AD168" s="33">
        <v>0</v>
      </c>
      <c r="AE168" s="33">
        <v>0</v>
      </c>
      <c r="AF168" s="33">
        <v>0</v>
      </c>
      <c r="AG168" s="33">
        <v>0</v>
      </c>
      <c r="AH168" t="s">
        <v>126</v>
      </c>
      <c r="AI168" s="34">
        <v>6</v>
      </c>
    </row>
    <row r="169" spans="1:35" x14ac:dyDescent="0.25">
      <c r="A169" t="s">
        <v>607</v>
      </c>
      <c r="B169" t="s">
        <v>277</v>
      </c>
      <c r="C169" t="s">
        <v>472</v>
      </c>
      <c r="D169" t="s">
        <v>573</v>
      </c>
      <c r="E169" s="33">
        <v>52.177777777777777</v>
      </c>
      <c r="F169" s="33">
        <v>5.7777777777777777</v>
      </c>
      <c r="G169" s="33">
        <v>0.66666666666666663</v>
      </c>
      <c r="H169" s="33">
        <v>0.22222222222222221</v>
      </c>
      <c r="I169" s="33">
        <v>0.51111111111111107</v>
      </c>
      <c r="J169" s="33">
        <v>0</v>
      </c>
      <c r="K169" s="33">
        <v>0</v>
      </c>
      <c r="L169" s="33">
        <v>3.4844444444444451</v>
      </c>
      <c r="M169" s="33">
        <v>0</v>
      </c>
      <c r="N169" s="33">
        <v>5.5250000000000004</v>
      </c>
      <c r="O169" s="33">
        <v>0.10588798977853493</v>
      </c>
      <c r="P169" s="33">
        <v>0</v>
      </c>
      <c r="Q169" s="33">
        <v>0</v>
      </c>
      <c r="R169" s="33">
        <v>0</v>
      </c>
      <c r="S169" s="33">
        <v>0.73266666666666647</v>
      </c>
      <c r="T169" s="33">
        <v>4.2955555555555556</v>
      </c>
      <c r="U169" s="33">
        <v>0</v>
      </c>
      <c r="V169" s="33">
        <v>9.6367120954003405E-2</v>
      </c>
      <c r="W169" s="33">
        <v>2.4396666666666658</v>
      </c>
      <c r="X169" s="33">
        <v>0.49855555555555559</v>
      </c>
      <c r="Y169" s="33">
        <v>0</v>
      </c>
      <c r="Z169" s="33">
        <v>5.6311754684838143E-2</v>
      </c>
      <c r="AA169" s="33">
        <v>0</v>
      </c>
      <c r="AB169" s="33">
        <v>0</v>
      </c>
      <c r="AC169" s="33">
        <v>0</v>
      </c>
      <c r="AD169" s="33">
        <v>0</v>
      </c>
      <c r="AE169" s="33">
        <v>0</v>
      </c>
      <c r="AF169" s="33">
        <v>0.35555555555555557</v>
      </c>
      <c r="AG169" s="33">
        <v>0</v>
      </c>
      <c r="AH169" t="s">
        <v>69</v>
      </c>
      <c r="AI169" s="34">
        <v>6</v>
      </c>
    </row>
    <row r="170" spans="1:35" x14ac:dyDescent="0.25">
      <c r="A170" t="s">
        <v>607</v>
      </c>
      <c r="B170" t="s">
        <v>252</v>
      </c>
      <c r="C170" t="s">
        <v>429</v>
      </c>
      <c r="D170" t="s">
        <v>552</v>
      </c>
      <c r="E170" s="33">
        <v>117.64444444444445</v>
      </c>
      <c r="F170" s="33">
        <v>6.7555555555555555</v>
      </c>
      <c r="G170" s="33">
        <v>0.68888888888888888</v>
      </c>
      <c r="H170" s="33">
        <v>0.66666666666666663</v>
      </c>
      <c r="I170" s="33">
        <v>2.1666666666666665</v>
      </c>
      <c r="J170" s="33">
        <v>0</v>
      </c>
      <c r="K170" s="33">
        <v>0</v>
      </c>
      <c r="L170" s="33">
        <v>5.4231111111111119</v>
      </c>
      <c r="M170" s="33">
        <v>0</v>
      </c>
      <c r="N170" s="33">
        <v>12.031333333333327</v>
      </c>
      <c r="O170" s="33">
        <v>0.10226860596902149</v>
      </c>
      <c r="P170" s="33">
        <v>5.7515555555555551</v>
      </c>
      <c r="Q170" s="33">
        <v>5.536777777777778</v>
      </c>
      <c r="R170" s="33">
        <v>9.5952965621458261E-2</v>
      </c>
      <c r="S170" s="33">
        <v>4.503222222222222</v>
      </c>
      <c r="T170" s="33">
        <v>8.3312222222222214</v>
      </c>
      <c r="U170" s="33">
        <v>0</v>
      </c>
      <c r="V170" s="33">
        <v>0.10909520211560256</v>
      </c>
      <c r="W170" s="33">
        <v>5.2287777777777773</v>
      </c>
      <c r="X170" s="33">
        <v>7.7732222222222225</v>
      </c>
      <c r="Y170" s="33">
        <v>0</v>
      </c>
      <c r="Z170" s="33">
        <v>0.11051945598791083</v>
      </c>
      <c r="AA170" s="33">
        <v>0</v>
      </c>
      <c r="AB170" s="33">
        <v>0</v>
      </c>
      <c r="AC170" s="33">
        <v>0</v>
      </c>
      <c r="AD170" s="33">
        <v>0</v>
      </c>
      <c r="AE170" s="33">
        <v>0</v>
      </c>
      <c r="AF170" s="33">
        <v>0</v>
      </c>
      <c r="AG170" s="33">
        <v>0</v>
      </c>
      <c r="AH170" t="s">
        <v>44</v>
      </c>
      <c r="AI170" s="34">
        <v>6</v>
      </c>
    </row>
    <row r="171" spans="1:35" x14ac:dyDescent="0.25">
      <c r="A171" t="s">
        <v>607</v>
      </c>
      <c r="B171" t="s">
        <v>227</v>
      </c>
      <c r="C171" t="s">
        <v>440</v>
      </c>
      <c r="D171" t="s">
        <v>559</v>
      </c>
      <c r="E171" s="33">
        <v>115.22222222222223</v>
      </c>
      <c r="F171" s="33">
        <v>5.0666666666666664</v>
      </c>
      <c r="G171" s="33">
        <v>0.45555555555555555</v>
      </c>
      <c r="H171" s="33">
        <v>7.7777777777777779E-2</v>
      </c>
      <c r="I171" s="33">
        <v>0.36666666666666664</v>
      </c>
      <c r="J171" s="33">
        <v>0</v>
      </c>
      <c r="K171" s="33">
        <v>0</v>
      </c>
      <c r="L171" s="33">
        <v>3.7512222222222218</v>
      </c>
      <c r="M171" s="33">
        <v>4.8238888888888889</v>
      </c>
      <c r="N171" s="33">
        <v>0</v>
      </c>
      <c r="O171" s="33">
        <v>4.1865959498553519E-2</v>
      </c>
      <c r="P171" s="33">
        <v>5.2888888888888888</v>
      </c>
      <c r="Q171" s="33">
        <v>0</v>
      </c>
      <c r="R171" s="33">
        <v>4.5901639344262293E-2</v>
      </c>
      <c r="S171" s="33">
        <v>4.8118888888888875</v>
      </c>
      <c r="T171" s="33">
        <v>10.251555555555559</v>
      </c>
      <c r="U171" s="33">
        <v>0</v>
      </c>
      <c r="V171" s="33">
        <v>0.13073384763741563</v>
      </c>
      <c r="W171" s="33">
        <v>7.3347777777777781</v>
      </c>
      <c r="X171" s="33">
        <v>4.6983333333333324</v>
      </c>
      <c r="Y171" s="33">
        <v>0</v>
      </c>
      <c r="Z171" s="33">
        <v>0.10443394406943105</v>
      </c>
      <c r="AA171" s="33">
        <v>0</v>
      </c>
      <c r="AB171" s="33">
        <v>0</v>
      </c>
      <c r="AC171" s="33">
        <v>0</v>
      </c>
      <c r="AD171" s="33">
        <v>0</v>
      </c>
      <c r="AE171" s="33">
        <v>0</v>
      </c>
      <c r="AF171" s="33">
        <v>0</v>
      </c>
      <c r="AG171" s="33">
        <v>0</v>
      </c>
      <c r="AH171" t="s">
        <v>19</v>
      </c>
      <c r="AI171" s="34">
        <v>6</v>
      </c>
    </row>
    <row r="172" spans="1:35" x14ac:dyDescent="0.25">
      <c r="A172" t="s">
        <v>607</v>
      </c>
      <c r="B172" t="s">
        <v>324</v>
      </c>
      <c r="C172" t="s">
        <v>497</v>
      </c>
      <c r="D172" t="s">
        <v>599</v>
      </c>
      <c r="E172" s="33">
        <v>77.066666666666663</v>
      </c>
      <c r="F172" s="33">
        <v>5.333333333333333</v>
      </c>
      <c r="G172" s="33">
        <v>0.35555555555555557</v>
      </c>
      <c r="H172" s="33">
        <v>0.26211111111111113</v>
      </c>
      <c r="I172" s="33">
        <v>0.13333333333333333</v>
      </c>
      <c r="J172" s="33">
        <v>0</v>
      </c>
      <c r="K172" s="33">
        <v>0</v>
      </c>
      <c r="L172" s="33">
        <v>3.1143333333333323</v>
      </c>
      <c r="M172" s="33">
        <v>0</v>
      </c>
      <c r="N172" s="33">
        <v>4.1631111111111112</v>
      </c>
      <c r="O172" s="33">
        <v>5.4019607843137259E-2</v>
      </c>
      <c r="P172" s="33">
        <v>5.3288888888888888</v>
      </c>
      <c r="Q172" s="33">
        <v>0</v>
      </c>
      <c r="R172" s="33">
        <v>6.9146482122260669E-2</v>
      </c>
      <c r="S172" s="33">
        <v>3.8543333333333338</v>
      </c>
      <c r="T172" s="33">
        <v>3.9894444444444446</v>
      </c>
      <c r="U172" s="33">
        <v>0</v>
      </c>
      <c r="V172" s="33">
        <v>0.10177912341407153</v>
      </c>
      <c r="W172" s="33">
        <v>0.98233333333333328</v>
      </c>
      <c r="X172" s="33">
        <v>7.0266666666666699</v>
      </c>
      <c r="Y172" s="33">
        <v>0</v>
      </c>
      <c r="Z172" s="33">
        <v>0.10392301038062289</v>
      </c>
      <c r="AA172" s="33">
        <v>0</v>
      </c>
      <c r="AB172" s="33">
        <v>0</v>
      </c>
      <c r="AC172" s="33">
        <v>0</v>
      </c>
      <c r="AD172" s="33">
        <v>0</v>
      </c>
      <c r="AE172" s="33">
        <v>0</v>
      </c>
      <c r="AF172" s="33">
        <v>0</v>
      </c>
      <c r="AG172" s="33">
        <v>0</v>
      </c>
      <c r="AH172" t="s">
        <v>116</v>
      </c>
      <c r="AI172" s="34">
        <v>6</v>
      </c>
    </row>
    <row r="173" spans="1:35" x14ac:dyDescent="0.25">
      <c r="A173" t="s">
        <v>607</v>
      </c>
      <c r="B173" t="s">
        <v>408</v>
      </c>
      <c r="C173" t="s">
        <v>472</v>
      </c>
      <c r="D173" t="s">
        <v>573</v>
      </c>
      <c r="E173" s="33">
        <v>96.8</v>
      </c>
      <c r="F173" s="33">
        <v>11.28888888888889</v>
      </c>
      <c r="G173" s="33">
        <v>0.7</v>
      </c>
      <c r="H173" s="33">
        <v>0.13333333333333333</v>
      </c>
      <c r="I173" s="33">
        <v>0.5</v>
      </c>
      <c r="J173" s="33">
        <v>0</v>
      </c>
      <c r="K173" s="33">
        <v>0</v>
      </c>
      <c r="L173" s="33">
        <v>4.3614444444444436</v>
      </c>
      <c r="M173" s="33">
        <v>5.9194444444444443</v>
      </c>
      <c r="N173" s="33">
        <v>0</v>
      </c>
      <c r="O173" s="33">
        <v>6.1151285583103766E-2</v>
      </c>
      <c r="P173" s="33">
        <v>5.4916666666666663</v>
      </c>
      <c r="Q173" s="33">
        <v>0</v>
      </c>
      <c r="R173" s="33">
        <v>5.6732093663911846E-2</v>
      </c>
      <c r="S173" s="33">
        <v>1.6379999999999995</v>
      </c>
      <c r="T173" s="33">
        <v>10.946444444444444</v>
      </c>
      <c r="U173" s="33">
        <v>0</v>
      </c>
      <c r="V173" s="33">
        <v>0.13000459136822773</v>
      </c>
      <c r="W173" s="33">
        <v>7.6973333333333347</v>
      </c>
      <c r="X173" s="33">
        <v>6.1357777777777791</v>
      </c>
      <c r="Y173" s="33">
        <v>0</v>
      </c>
      <c r="Z173" s="33">
        <v>0.14290404040404042</v>
      </c>
      <c r="AA173" s="33">
        <v>0</v>
      </c>
      <c r="AB173" s="33">
        <v>0</v>
      </c>
      <c r="AC173" s="33">
        <v>0</v>
      </c>
      <c r="AD173" s="33">
        <v>0</v>
      </c>
      <c r="AE173" s="33">
        <v>0</v>
      </c>
      <c r="AF173" s="33">
        <v>0</v>
      </c>
      <c r="AG173" s="33">
        <v>0</v>
      </c>
      <c r="AH173" t="s">
        <v>200</v>
      </c>
      <c r="AI173" s="34">
        <v>6</v>
      </c>
    </row>
    <row r="174" spans="1:35" x14ac:dyDescent="0.25">
      <c r="A174" t="s">
        <v>607</v>
      </c>
      <c r="B174" t="s">
        <v>338</v>
      </c>
      <c r="C174" t="s">
        <v>504</v>
      </c>
      <c r="D174" t="s">
        <v>600</v>
      </c>
      <c r="E174" s="33">
        <v>72.977777777777774</v>
      </c>
      <c r="F174" s="33">
        <v>4.9777777777777779</v>
      </c>
      <c r="G174" s="33">
        <v>0.26666666666666666</v>
      </c>
      <c r="H174" s="33">
        <v>7.2222222222222215E-2</v>
      </c>
      <c r="I174" s="33">
        <v>0.2</v>
      </c>
      <c r="J174" s="33">
        <v>0</v>
      </c>
      <c r="K174" s="33">
        <v>0</v>
      </c>
      <c r="L174" s="33">
        <v>2.0346666666666668</v>
      </c>
      <c r="M174" s="33">
        <v>4.9777777777777779</v>
      </c>
      <c r="N174" s="33">
        <v>0</v>
      </c>
      <c r="O174" s="33">
        <v>6.8209500609013402E-2</v>
      </c>
      <c r="P174" s="33">
        <v>4.8194444444444446</v>
      </c>
      <c r="Q174" s="33">
        <v>0</v>
      </c>
      <c r="R174" s="33">
        <v>6.6039890377588312E-2</v>
      </c>
      <c r="S174" s="33">
        <v>0.49822222222222218</v>
      </c>
      <c r="T174" s="33">
        <v>5.996999999999999</v>
      </c>
      <c r="U174" s="33">
        <v>0</v>
      </c>
      <c r="V174" s="33">
        <v>8.9002740560292309E-2</v>
      </c>
      <c r="W174" s="33">
        <v>0.86533333333333329</v>
      </c>
      <c r="X174" s="33">
        <v>6.1768888888888895</v>
      </c>
      <c r="Y174" s="33">
        <v>0</v>
      </c>
      <c r="Z174" s="33">
        <v>9.6498172959805131E-2</v>
      </c>
      <c r="AA174" s="33">
        <v>0</v>
      </c>
      <c r="AB174" s="33">
        <v>0</v>
      </c>
      <c r="AC174" s="33">
        <v>0</v>
      </c>
      <c r="AD174" s="33">
        <v>0</v>
      </c>
      <c r="AE174" s="33">
        <v>0</v>
      </c>
      <c r="AF174" s="33">
        <v>0</v>
      </c>
      <c r="AG174" s="33">
        <v>0</v>
      </c>
      <c r="AH174" t="s">
        <v>130</v>
      </c>
      <c r="AI174" s="34">
        <v>6</v>
      </c>
    </row>
    <row r="175" spans="1:35" x14ac:dyDescent="0.25">
      <c r="A175" t="s">
        <v>607</v>
      </c>
      <c r="B175" t="s">
        <v>237</v>
      </c>
      <c r="C175" t="s">
        <v>427</v>
      </c>
      <c r="D175" t="s">
        <v>550</v>
      </c>
      <c r="E175" s="33">
        <v>96.12222222222222</v>
      </c>
      <c r="F175" s="33">
        <v>5.2444444444444445</v>
      </c>
      <c r="G175" s="33">
        <v>1.1111111111111112E-2</v>
      </c>
      <c r="H175" s="33">
        <v>0.15</v>
      </c>
      <c r="I175" s="33">
        <v>0.26666666666666666</v>
      </c>
      <c r="J175" s="33">
        <v>0</v>
      </c>
      <c r="K175" s="33">
        <v>0</v>
      </c>
      <c r="L175" s="33">
        <v>2.1414444444444447</v>
      </c>
      <c r="M175" s="33">
        <v>5.1555555555555559</v>
      </c>
      <c r="N175" s="33">
        <v>0</v>
      </c>
      <c r="O175" s="33">
        <v>5.3635417870766387E-2</v>
      </c>
      <c r="P175" s="33">
        <v>5.4607777777777766</v>
      </c>
      <c r="Q175" s="33">
        <v>0</v>
      </c>
      <c r="R175" s="33">
        <v>5.6810773321003344E-2</v>
      </c>
      <c r="S175" s="33">
        <v>1.3403333333333332</v>
      </c>
      <c r="T175" s="33">
        <v>4.1394444444444423</v>
      </c>
      <c r="U175" s="33">
        <v>0</v>
      </c>
      <c r="V175" s="33">
        <v>5.7008438330828776E-2</v>
      </c>
      <c r="W175" s="33">
        <v>0.73133333333333339</v>
      </c>
      <c r="X175" s="33">
        <v>4.3441111111111113</v>
      </c>
      <c r="Y175" s="33">
        <v>0</v>
      </c>
      <c r="Z175" s="33">
        <v>5.2801988209455558E-2</v>
      </c>
      <c r="AA175" s="33">
        <v>0</v>
      </c>
      <c r="AB175" s="33">
        <v>0</v>
      </c>
      <c r="AC175" s="33">
        <v>0</v>
      </c>
      <c r="AD175" s="33">
        <v>0</v>
      </c>
      <c r="AE175" s="33">
        <v>0</v>
      </c>
      <c r="AF175" s="33">
        <v>0</v>
      </c>
      <c r="AG175" s="33">
        <v>0</v>
      </c>
      <c r="AH175" t="s">
        <v>29</v>
      </c>
      <c r="AI175" s="34">
        <v>6</v>
      </c>
    </row>
    <row r="176" spans="1:35" x14ac:dyDescent="0.25">
      <c r="A176" t="s">
        <v>607</v>
      </c>
      <c r="B176" t="s">
        <v>372</v>
      </c>
      <c r="C176" t="s">
        <v>519</v>
      </c>
      <c r="D176" t="s">
        <v>573</v>
      </c>
      <c r="E176" s="33">
        <v>54.155555555555559</v>
      </c>
      <c r="F176" s="33">
        <v>5.6888888888888891</v>
      </c>
      <c r="G176" s="33">
        <v>0</v>
      </c>
      <c r="H176" s="33">
        <v>0</v>
      </c>
      <c r="I176" s="33">
        <v>0</v>
      </c>
      <c r="J176" s="33">
        <v>0</v>
      </c>
      <c r="K176" s="33">
        <v>0</v>
      </c>
      <c r="L176" s="33">
        <v>2.1311111111111112</v>
      </c>
      <c r="M176" s="33">
        <v>3.7071111111111108</v>
      </c>
      <c r="N176" s="33">
        <v>0</v>
      </c>
      <c r="O176" s="33">
        <v>6.8453016003282713E-2</v>
      </c>
      <c r="P176" s="33">
        <v>0</v>
      </c>
      <c r="Q176" s="33">
        <v>3.0670000000000002</v>
      </c>
      <c r="R176" s="33">
        <v>5.6633155519080838E-2</v>
      </c>
      <c r="S176" s="33">
        <v>2.498555555555555</v>
      </c>
      <c r="T176" s="33">
        <v>1.0993333333333333</v>
      </c>
      <c r="U176" s="33">
        <v>0</v>
      </c>
      <c r="V176" s="33">
        <v>6.6436192039392675E-2</v>
      </c>
      <c r="W176" s="33">
        <v>0.65477777777777779</v>
      </c>
      <c r="X176" s="33">
        <v>4.5823333333333363</v>
      </c>
      <c r="Y176" s="33">
        <v>0</v>
      </c>
      <c r="Z176" s="33">
        <v>9.6704965121050521E-2</v>
      </c>
      <c r="AA176" s="33">
        <v>0</v>
      </c>
      <c r="AB176" s="33">
        <v>0</v>
      </c>
      <c r="AC176" s="33">
        <v>0</v>
      </c>
      <c r="AD176" s="33">
        <v>0</v>
      </c>
      <c r="AE176" s="33">
        <v>0</v>
      </c>
      <c r="AF176" s="33">
        <v>0</v>
      </c>
      <c r="AG176" s="33">
        <v>0</v>
      </c>
      <c r="AH176" t="s">
        <v>164</v>
      </c>
      <c r="AI176" s="34">
        <v>6</v>
      </c>
    </row>
    <row r="177" spans="1:35" x14ac:dyDescent="0.25">
      <c r="A177" t="s">
        <v>607</v>
      </c>
      <c r="B177" t="s">
        <v>358</v>
      </c>
      <c r="C177" t="s">
        <v>499</v>
      </c>
      <c r="D177" t="s">
        <v>539</v>
      </c>
      <c r="E177" s="33">
        <v>103.78888888888889</v>
      </c>
      <c r="F177" s="33">
        <v>8.3555555555555561</v>
      </c>
      <c r="G177" s="33">
        <v>0</v>
      </c>
      <c r="H177" s="33">
        <v>0</v>
      </c>
      <c r="I177" s="33">
        <v>0</v>
      </c>
      <c r="J177" s="33">
        <v>0</v>
      </c>
      <c r="K177" s="33">
        <v>0</v>
      </c>
      <c r="L177" s="33">
        <v>2.3538888888888891</v>
      </c>
      <c r="M177" s="33">
        <v>5.3269999999999991</v>
      </c>
      <c r="N177" s="33">
        <v>0</v>
      </c>
      <c r="O177" s="33">
        <v>5.1325339899368369E-2</v>
      </c>
      <c r="P177" s="33">
        <v>0</v>
      </c>
      <c r="Q177" s="33">
        <v>12.382555555555557</v>
      </c>
      <c r="R177" s="33">
        <v>0.11930521357456376</v>
      </c>
      <c r="S177" s="33">
        <v>1.2433333333333334</v>
      </c>
      <c r="T177" s="33">
        <v>4.2977777777777781</v>
      </c>
      <c r="U177" s="33">
        <v>0</v>
      </c>
      <c r="V177" s="33">
        <v>5.3388288191842416E-2</v>
      </c>
      <c r="W177" s="33">
        <v>1.5583333333333333</v>
      </c>
      <c r="X177" s="33">
        <v>3.7235555555555551</v>
      </c>
      <c r="Y177" s="33">
        <v>0</v>
      </c>
      <c r="Z177" s="33">
        <v>5.0890696927523814E-2</v>
      </c>
      <c r="AA177" s="33">
        <v>0</v>
      </c>
      <c r="AB177" s="33">
        <v>0</v>
      </c>
      <c r="AC177" s="33">
        <v>0</v>
      </c>
      <c r="AD177" s="33">
        <v>0</v>
      </c>
      <c r="AE177" s="33">
        <v>0</v>
      </c>
      <c r="AF177" s="33">
        <v>0</v>
      </c>
      <c r="AG177" s="33">
        <v>0</v>
      </c>
      <c r="AH177" t="s">
        <v>150</v>
      </c>
      <c r="AI177" s="34">
        <v>6</v>
      </c>
    </row>
    <row r="178" spans="1:35" x14ac:dyDescent="0.25">
      <c r="A178" t="s">
        <v>607</v>
      </c>
      <c r="B178" t="s">
        <v>268</v>
      </c>
      <c r="C178" t="s">
        <v>424</v>
      </c>
      <c r="D178" t="s">
        <v>548</v>
      </c>
      <c r="E178" s="33">
        <v>82.855555555555554</v>
      </c>
      <c r="F178" s="33">
        <v>5.4222222222222225</v>
      </c>
      <c r="G178" s="33">
        <v>0.36666666666666664</v>
      </c>
      <c r="H178" s="33">
        <v>0.32222222222222224</v>
      </c>
      <c r="I178" s="33">
        <v>0.26666666666666666</v>
      </c>
      <c r="J178" s="33">
        <v>0</v>
      </c>
      <c r="K178" s="33">
        <v>0</v>
      </c>
      <c r="L178" s="33">
        <v>2.638888888888888</v>
      </c>
      <c r="M178" s="33">
        <v>0</v>
      </c>
      <c r="N178" s="33">
        <v>4.9897777777777774</v>
      </c>
      <c r="O178" s="33">
        <v>6.0222609628536941E-2</v>
      </c>
      <c r="P178" s="33">
        <v>5.2055555555555557</v>
      </c>
      <c r="Q178" s="33">
        <v>4.753222222222222</v>
      </c>
      <c r="R178" s="33">
        <v>0.12019444816950517</v>
      </c>
      <c r="S178" s="33">
        <v>0.53455555555555567</v>
      </c>
      <c r="T178" s="33">
        <v>3.7524444444444436</v>
      </c>
      <c r="U178" s="33">
        <v>0</v>
      </c>
      <c r="V178" s="33">
        <v>5.1740646372535865E-2</v>
      </c>
      <c r="W178" s="33">
        <v>4.9482222222222214</v>
      </c>
      <c r="X178" s="33">
        <v>0</v>
      </c>
      <c r="Y178" s="33">
        <v>0</v>
      </c>
      <c r="Z178" s="33">
        <v>5.972106745339948E-2</v>
      </c>
      <c r="AA178" s="33">
        <v>0</v>
      </c>
      <c r="AB178" s="33">
        <v>0</v>
      </c>
      <c r="AC178" s="33">
        <v>0</v>
      </c>
      <c r="AD178" s="33">
        <v>0</v>
      </c>
      <c r="AE178" s="33">
        <v>0</v>
      </c>
      <c r="AF178" s="33">
        <v>0</v>
      </c>
      <c r="AG178" s="33">
        <v>0</v>
      </c>
      <c r="AH178" t="s">
        <v>60</v>
      </c>
      <c r="AI178" s="34">
        <v>6</v>
      </c>
    </row>
    <row r="179" spans="1:35" x14ac:dyDescent="0.25">
      <c r="A179" t="s">
        <v>607</v>
      </c>
      <c r="B179" t="s">
        <v>249</v>
      </c>
      <c r="C179" t="s">
        <v>457</v>
      </c>
      <c r="D179" t="s">
        <v>574</v>
      </c>
      <c r="E179" s="33">
        <v>96.322222222222223</v>
      </c>
      <c r="F179" s="33">
        <v>5.9444444444444446</v>
      </c>
      <c r="G179" s="33">
        <v>8.8888888888888892E-2</v>
      </c>
      <c r="H179" s="33">
        <v>0</v>
      </c>
      <c r="I179" s="33">
        <v>0.21111111111111111</v>
      </c>
      <c r="J179" s="33">
        <v>0</v>
      </c>
      <c r="K179" s="33">
        <v>0</v>
      </c>
      <c r="L179" s="33">
        <v>3.1691111111111101</v>
      </c>
      <c r="M179" s="33">
        <v>0</v>
      </c>
      <c r="N179" s="33">
        <v>5.1544444444444446</v>
      </c>
      <c r="O179" s="33">
        <v>5.3512515861114315E-2</v>
      </c>
      <c r="P179" s="33">
        <v>0</v>
      </c>
      <c r="Q179" s="33">
        <v>0</v>
      </c>
      <c r="R179" s="33">
        <v>0</v>
      </c>
      <c r="S179" s="33">
        <v>1.9448888888888889</v>
      </c>
      <c r="T179" s="33">
        <v>10.441111111111111</v>
      </c>
      <c r="U179" s="33">
        <v>0</v>
      </c>
      <c r="V179" s="33">
        <v>0.1285892259776214</v>
      </c>
      <c r="W179" s="33">
        <v>5.0199999999999996</v>
      </c>
      <c r="X179" s="33">
        <v>11.619777777777777</v>
      </c>
      <c r="Y179" s="33">
        <v>0</v>
      </c>
      <c r="Z179" s="33">
        <v>0.17275118237397621</v>
      </c>
      <c r="AA179" s="33">
        <v>0</v>
      </c>
      <c r="AB179" s="33">
        <v>3</v>
      </c>
      <c r="AC179" s="33">
        <v>5.6</v>
      </c>
      <c r="AD179" s="33">
        <v>0</v>
      </c>
      <c r="AE179" s="33">
        <v>0</v>
      </c>
      <c r="AF179" s="33">
        <v>0</v>
      </c>
      <c r="AG179" s="33">
        <v>0</v>
      </c>
      <c r="AH179" t="s">
        <v>41</v>
      </c>
      <c r="AI179" s="34">
        <v>6</v>
      </c>
    </row>
    <row r="180" spans="1:35" x14ac:dyDescent="0.25">
      <c r="A180" t="s">
        <v>607</v>
      </c>
      <c r="B180" t="s">
        <v>243</v>
      </c>
      <c r="C180" t="s">
        <v>453</v>
      </c>
      <c r="D180" t="s">
        <v>570</v>
      </c>
      <c r="E180" s="33">
        <v>62.755555555555553</v>
      </c>
      <c r="F180" s="33">
        <v>7.9111111111111114</v>
      </c>
      <c r="G180" s="33">
        <v>0</v>
      </c>
      <c r="H180" s="33">
        <v>0</v>
      </c>
      <c r="I180" s="33">
        <v>0.1</v>
      </c>
      <c r="J180" s="33">
        <v>0</v>
      </c>
      <c r="K180" s="33">
        <v>0</v>
      </c>
      <c r="L180" s="33">
        <v>2.1204444444444448</v>
      </c>
      <c r="M180" s="33">
        <v>0</v>
      </c>
      <c r="N180" s="33">
        <v>0</v>
      </c>
      <c r="O180" s="33">
        <v>0</v>
      </c>
      <c r="P180" s="33">
        <v>4.0622222222222222</v>
      </c>
      <c r="Q180" s="33">
        <v>0</v>
      </c>
      <c r="R180" s="33">
        <v>6.4730878186968835E-2</v>
      </c>
      <c r="S180" s="33">
        <v>1.3383333333333332</v>
      </c>
      <c r="T180" s="33">
        <v>7.0812222222222214</v>
      </c>
      <c r="U180" s="33">
        <v>0</v>
      </c>
      <c r="V180" s="33">
        <v>0.13416430594900849</v>
      </c>
      <c r="W180" s="33">
        <v>4.0892222222222205</v>
      </c>
      <c r="X180" s="33">
        <v>1.8741111111111119</v>
      </c>
      <c r="Y180" s="33">
        <v>0</v>
      </c>
      <c r="Z180" s="33">
        <v>9.5024787535410757E-2</v>
      </c>
      <c r="AA180" s="33">
        <v>0</v>
      </c>
      <c r="AB180" s="33">
        <v>0</v>
      </c>
      <c r="AC180" s="33">
        <v>0</v>
      </c>
      <c r="AD180" s="33">
        <v>0</v>
      </c>
      <c r="AE180" s="33">
        <v>0</v>
      </c>
      <c r="AF180" s="33">
        <v>0</v>
      </c>
      <c r="AG180" s="33">
        <v>0</v>
      </c>
      <c r="AH180" t="s">
        <v>35</v>
      </c>
      <c r="AI180" s="34">
        <v>6</v>
      </c>
    </row>
    <row r="181" spans="1:35" x14ac:dyDescent="0.25">
      <c r="A181" t="s">
        <v>607</v>
      </c>
      <c r="B181" t="s">
        <v>211</v>
      </c>
      <c r="C181" t="s">
        <v>426</v>
      </c>
      <c r="D181" t="s">
        <v>549</v>
      </c>
      <c r="E181" s="33">
        <v>103.98888888888889</v>
      </c>
      <c r="F181" s="33">
        <v>5.6</v>
      </c>
      <c r="G181" s="33">
        <v>0.57777777777777772</v>
      </c>
      <c r="H181" s="33">
        <v>0</v>
      </c>
      <c r="I181" s="33">
        <v>0.92222222222222228</v>
      </c>
      <c r="J181" s="33">
        <v>0</v>
      </c>
      <c r="K181" s="33">
        <v>0</v>
      </c>
      <c r="L181" s="33">
        <v>5.025444444444445</v>
      </c>
      <c r="M181" s="33">
        <v>2.8444444444444441</v>
      </c>
      <c r="N181" s="33">
        <v>1.0533333333333332</v>
      </c>
      <c r="O181" s="33">
        <v>3.7482637033871134E-2</v>
      </c>
      <c r="P181" s="33">
        <v>0</v>
      </c>
      <c r="Q181" s="33">
        <v>8.828888888888887</v>
      </c>
      <c r="R181" s="33">
        <v>8.4902233144566699E-2</v>
      </c>
      <c r="S181" s="33">
        <v>5.8646666666666647</v>
      </c>
      <c r="T181" s="33">
        <v>6.0620000000000003</v>
      </c>
      <c r="U181" s="33">
        <v>0</v>
      </c>
      <c r="V181" s="33">
        <v>0.11469174057057377</v>
      </c>
      <c r="W181" s="33">
        <v>3.022333333333334</v>
      </c>
      <c r="X181" s="33">
        <v>6.9774444444444432</v>
      </c>
      <c r="Y181" s="33">
        <v>0</v>
      </c>
      <c r="Z181" s="33">
        <v>9.6161983117854455E-2</v>
      </c>
      <c r="AA181" s="33">
        <v>0</v>
      </c>
      <c r="AB181" s="33">
        <v>0</v>
      </c>
      <c r="AC181" s="33">
        <v>0</v>
      </c>
      <c r="AD181" s="33">
        <v>0</v>
      </c>
      <c r="AE181" s="33">
        <v>0</v>
      </c>
      <c r="AF181" s="33">
        <v>0</v>
      </c>
      <c r="AG181" s="33">
        <v>0</v>
      </c>
      <c r="AH181" t="s">
        <v>3</v>
      </c>
      <c r="AI181" s="34">
        <v>6</v>
      </c>
    </row>
    <row r="182" spans="1:35" x14ac:dyDescent="0.25">
      <c r="A182" t="s">
        <v>607</v>
      </c>
      <c r="B182" t="s">
        <v>212</v>
      </c>
      <c r="C182" t="s">
        <v>427</v>
      </c>
      <c r="D182" t="s">
        <v>550</v>
      </c>
      <c r="E182" s="33">
        <v>81.166666666666671</v>
      </c>
      <c r="F182" s="33">
        <v>5.5111111111111111</v>
      </c>
      <c r="G182" s="33">
        <v>8.8888888888888892E-2</v>
      </c>
      <c r="H182" s="33">
        <v>0</v>
      </c>
      <c r="I182" s="33">
        <v>0.32222222222222224</v>
      </c>
      <c r="J182" s="33">
        <v>0</v>
      </c>
      <c r="K182" s="33">
        <v>0</v>
      </c>
      <c r="L182" s="33">
        <v>3.6222222222222236</v>
      </c>
      <c r="M182" s="33">
        <v>0</v>
      </c>
      <c r="N182" s="33">
        <v>4.8744444444444435</v>
      </c>
      <c r="O182" s="33">
        <v>6.005475701574263E-2</v>
      </c>
      <c r="P182" s="33">
        <v>0</v>
      </c>
      <c r="Q182" s="33">
        <v>0</v>
      </c>
      <c r="R182" s="33">
        <v>0</v>
      </c>
      <c r="S182" s="33">
        <v>0.7025555555555556</v>
      </c>
      <c r="T182" s="33">
        <v>3.3817777777777773</v>
      </c>
      <c r="U182" s="33">
        <v>0</v>
      </c>
      <c r="V182" s="33">
        <v>5.032032854209445E-2</v>
      </c>
      <c r="W182" s="33">
        <v>1.2876666666666667</v>
      </c>
      <c r="X182" s="33">
        <v>2.6472222222222226</v>
      </c>
      <c r="Y182" s="33">
        <v>0</v>
      </c>
      <c r="Z182" s="33">
        <v>4.8479123887748124E-2</v>
      </c>
      <c r="AA182" s="33">
        <v>0</v>
      </c>
      <c r="AB182" s="33">
        <v>7.7111111111111112</v>
      </c>
      <c r="AC182" s="33">
        <v>5.6</v>
      </c>
      <c r="AD182" s="33">
        <v>0</v>
      </c>
      <c r="AE182" s="33">
        <v>0</v>
      </c>
      <c r="AF182" s="33">
        <v>0</v>
      </c>
      <c r="AG182" s="33">
        <v>0</v>
      </c>
      <c r="AH182" t="s">
        <v>4</v>
      </c>
      <c r="AI182" s="34">
        <v>6</v>
      </c>
    </row>
    <row r="183" spans="1:35" x14ac:dyDescent="0.25">
      <c r="A183" t="s">
        <v>607</v>
      </c>
      <c r="B183" t="s">
        <v>257</v>
      </c>
      <c r="C183" t="s">
        <v>453</v>
      </c>
      <c r="D183" t="s">
        <v>570</v>
      </c>
      <c r="E183" s="33">
        <v>68.333333333333329</v>
      </c>
      <c r="F183" s="33">
        <v>5.6888888888888891</v>
      </c>
      <c r="G183" s="33">
        <v>0.5</v>
      </c>
      <c r="H183" s="33">
        <v>0</v>
      </c>
      <c r="I183" s="33">
        <v>0.13333333333333333</v>
      </c>
      <c r="J183" s="33">
        <v>0</v>
      </c>
      <c r="K183" s="33">
        <v>0</v>
      </c>
      <c r="L183" s="33">
        <v>4.2268888888888885</v>
      </c>
      <c r="M183" s="33">
        <v>5.9411111111111117</v>
      </c>
      <c r="N183" s="33">
        <v>0</v>
      </c>
      <c r="O183" s="33">
        <v>8.6943089430894321E-2</v>
      </c>
      <c r="P183" s="33">
        <v>5.3144444444444447</v>
      </c>
      <c r="Q183" s="33">
        <v>0</v>
      </c>
      <c r="R183" s="33">
        <v>7.777235772357724E-2</v>
      </c>
      <c r="S183" s="33">
        <v>0.80233333333333345</v>
      </c>
      <c r="T183" s="33">
        <v>5.2255555555555553</v>
      </c>
      <c r="U183" s="33">
        <v>0</v>
      </c>
      <c r="V183" s="33">
        <v>8.8213008130081302E-2</v>
      </c>
      <c r="W183" s="33">
        <v>0.76744444444444448</v>
      </c>
      <c r="X183" s="33">
        <v>4.5617777777777784</v>
      </c>
      <c r="Y183" s="33">
        <v>0</v>
      </c>
      <c r="Z183" s="33">
        <v>7.7988617886178876E-2</v>
      </c>
      <c r="AA183" s="33">
        <v>0</v>
      </c>
      <c r="AB183" s="33">
        <v>0</v>
      </c>
      <c r="AC183" s="33">
        <v>5.6888888888888891</v>
      </c>
      <c r="AD183" s="33">
        <v>0</v>
      </c>
      <c r="AE183" s="33">
        <v>0</v>
      </c>
      <c r="AF183" s="33">
        <v>0</v>
      </c>
      <c r="AG183" s="33">
        <v>0</v>
      </c>
      <c r="AH183" t="s">
        <v>49</v>
      </c>
      <c r="AI183" s="34">
        <v>6</v>
      </c>
    </row>
    <row r="184" spans="1:35" x14ac:dyDescent="0.25">
      <c r="A184" t="s">
        <v>607</v>
      </c>
      <c r="B184" t="s">
        <v>378</v>
      </c>
      <c r="C184" t="s">
        <v>472</v>
      </c>
      <c r="D184" t="s">
        <v>573</v>
      </c>
      <c r="E184" s="33">
        <v>74.777777777777771</v>
      </c>
      <c r="F184" s="33">
        <v>5.6888888888888891</v>
      </c>
      <c r="G184" s="33">
        <v>1.1111111111111112</v>
      </c>
      <c r="H184" s="33">
        <v>0</v>
      </c>
      <c r="I184" s="33">
        <v>1.0555555555555556</v>
      </c>
      <c r="J184" s="33">
        <v>0</v>
      </c>
      <c r="K184" s="33">
        <v>0</v>
      </c>
      <c r="L184" s="33">
        <v>0.8488888888888888</v>
      </c>
      <c r="M184" s="33">
        <v>0</v>
      </c>
      <c r="N184" s="33">
        <v>5.5111111111111111</v>
      </c>
      <c r="O184" s="33">
        <v>7.3699851411589898E-2</v>
      </c>
      <c r="P184" s="33">
        <v>4.7811111111111098</v>
      </c>
      <c r="Q184" s="33">
        <v>0</v>
      </c>
      <c r="R184" s="33">
        <v>6.3937592867756299E-2</v>
      </c>
      <c r="S184" s="33">
        <v>0.53888888888888897</v>
      </c>
      <c r="T184" s="33">
        <v>2.2511111111111108</v>
      </c>
      <c r="U184" s="33">
        <v>0</v>
      </c>
      <c r="V184" s="33">
        <v>3.731054977711739E-2</v>
      </c>
      <c r="W184" s="33">
        <v>9.0677777777777742</v>
      </c>
      <c r="X184" s="33">
        <v>0</v>
      </c>
      <c r="Y184" s="33">
        <v>0</v>
      </c>
      <c r="Z184" s="33">
        <v>0.12126300148588406</v>
      </c>
      <c r="AA184" s="33">
        <v>0</v>
      </c>
      <c r="AB184" s="33">
        <v>0</v>
      </c>
      <c r="AC184" s="33">
        <v>0</v>
      </c>
      <c r="AD184" s="33">
        <v>0</v>
      </c>
      <c r="AE184" s="33">
        <v>0</v>
      </c>
      <c r="AF184" s="33">
        <v>0</v>
      </c>
      <c r="AG184" s="33">
        <v>0</v>
      </c>
      <c r="AH184" t="s">
        <v>170</v>
      </c>
      <c r="AI184" s="34">
        <v>6</v>
      </c>
    </row>
    <row r="185" spans="1:35" x14ac:dyDescent="0.25">
      <c r="A185" t="s">
        <v>607</v>
      </c>
      <c r="B185" t="s">
        <v>288</v>
      </c>
      <c r="C185" t="s">
        <v>472</v>
      </c>
      <c r="D185" t="s">
        <v>573</v>
      </c>
      <c r="E185" s="33">
        <v>53.088888888888889</v>
      </c>
      <c r="F185" s="33">
        <v>5.6888888888888891</v>
      </c>
      <c r="G185" s="33">
        <v>1.1111111111111112</v>
      </c>
      <c r="H185" s="33">
        <v>0</v>
      </c>
      <c r="I185" s="33">
        <v>0.6333333333333333</v>
      </c>
      <c r="J185" s="33">
        <v>0</v>
      </c>
      <c r="K185" s="33">
        <v>0</v>
      </c>
      <c r="L185" s="33">
        <v>3.9922222222222223</v>
      </c>
      <c r="M185" s="33">
        <v>0</v>
      </c>
      <c r="N185" s="33">
        <v>5.6466666666666665</v>
      </c>
      <c r="O185" s="33">
        <v>0.10636249476768522</v>
      </c>
      <c r="P185" s="33">
        <v>0</v>
      </c>
      <c r="Q185" s="33">
        <v>6.7355555555555577</v>
      </c>
      <c r="R185" s="33">
        <v>0.12687316868982842</v>
      </c>
      <c r="S185" s="33">
        <v>3.6155555555555559</v>
      </c>
      <c r="T185" s="33">
        <v>9.9355555555555544</v>
      </c>
      <c r="U185" s="33">
        <v>0</v>
      </c>
      <c r="V185" s="33">
        <v>0.25525324403516114</v>
      </c>
      <c r="W185" s="33">
        <v>0.78222222222222226</v>
      </c>
      <c r="X185" s="33">
        <v>9.3511111111111127</v>
      </c>
      <c r="Y185" s="33">
        <v>0</v>
      </c>
      <c r="Z185" s="33">
        <v>0.19087484303055674</v>
      </c>
      <c r="AA185" s="33">
        <v>0</v>
      </c>
      <c r="AB185" s="33">
        <v>0</v>
      </c>
      <c r="AC185" s="33">
        <v>0</v>
      </c>
      <c r="AD185" s="33">
        <v>0</v>
      </c>
      <c r="AE185" s="33">
        <v>0</v>
      </c>
      <c r="AF185" s="33">
        <v>0</v>
      </c>
      <c r="AG185" s="33">
        <v>0</v>
      </c>
      <c r="AH185" t="s">
        <v>80</v>
      </c>
      <c r="AI185" s="34">
        <v>6</v>
      </c>
    </row>
    <row r="186" spans="1:35" x14ac:dyDescent="0.25">
      <c r="A186" t="s">
        <v>607</v>
      </c>
      <c r="B186" t="s">
        <v>283</v>
      </c>
      <c r="C186" t="s">
        <v>446</v>
      </c>
      <c r="D186" t="s">
        <v>565</v>
      </c>
      <c r="E186" s="33">
        <v>69.13333333333334</v>
      </c>
      <c r="F186" s="33">
        <v>5.6</v>
      </c>
      <c r="G186" s="33">
        <v>0</v>
      </c>
      <c r="H186" s="33">
        <v>0.25555555555555554</v>
      </c>
      <c r="I186" s="33">
        <v>0.43333333333333335</v>
      </c>
      <c r="J186" s="33">
        <v>0</v>
      </c>
      <c r="K186" s="33">
        <v>0</v>
      </c>
      <c r="L186" s="33">
        <v>0.38066666666666654</v>
      </c>
      <c r="M186" s="33">
        <v>0</v>
      </c>
      <c r="N186" s="33">
        <v>5.5633333333333335</v>
      </c>
      <c r="O186" s="33">
        <v>8.0472516875602695E-2</v>
      </c>
      <c r="P186" s="33">
        <v>0</v>
      </c>
      <c r="Q186" s="33">
        <v>5.6588888888888897</v>
      </c>
      <c r="R186" s="33">
        <v>8.1854709096753464E-2</v>
      </c>
      <c r="S186" s="33">
        <v>0.67111111111111099</v>
      </c>
      <c r="T186" s="33">
        <v>4.8506666666666671</v>
      </c>
      <c r="U186" s="33">
        <v>0</v>
      </c>
      <c r="V186" s="33">
        <v>7.9871423979427841E-2</v>
      </c>
      <c r="W186" s="33">
        <v>0.82044444444444431</v>
      </c>
      <c r="X186" s="33">
        <v>6.1752222222222235</v>
      </c>
      <c r="Y186" s="33">
        <v>0</v>
      </c>
      <c r="Z186" s="33">
        <v>0.10119093539054967</v>
      </c>
      <c r="AA186" s="33">
        <v>0</v>
      </c>
      <c r="AB186" s="33">
        <v>0</v>
      </c>
      <c r="AC186" s="33">
        <v>0</v>
      </c>
      <c r="AD186" s="33">
        <v>0</v>
      </c>
      <c r="AE186" s="33">
        <v>0</v>
      </c>
      <c r="AF186" s="33">
        <v>0</v>
      </c>
      <c r="AG186" s="33">
        <v>0</v>
      </c>
      <c r="AH186" t="s">
        <v>75</v>
      </c>
      <c r="AI186" s="34">
        <v>6</v>
      </c>
    </row>
    <row r="187" spans="1:35" x14ac:dyDescent="0.25">
      <c r="A187" t="s">
        <v>607</v>
      </c>
      <c r="B187" t="s">
        <v>297</v>
      </c>
      <c r="C187" t="s">
        <v>422</v>
      </c>
      <c r="D187" t="s">
        <v>594</v>
      </c>
      <c r="E187" s="33">
        <v>71.166666666666671</v>
      </c>
      <c r="F187" s="33">
        <v>5.2444444444444445</v>
      </c>
      <c r="G187" s="33">
        <v>0</v>
      </c>
      <c r="H187" s="33">
        <v>0</v>
      </c>
      <c r="I187" s="33">
        <v>0</v>
      </c>
      <c r="J187" s="33">
        <v>0</v>
      </c>
      <c r="K187" s="33">
        <v>0</v>
      </c>
      <c r="L187" s="33">
        <v>8.5555555555555551E-2</v>
      </c>
      <c r="M187" s="33">
        <v>0</v>
      </c>
      <c r="N187" s="33">
        <v>0</v>
      </c>
      <c r="O187" s="33">
        <v>0</v>
      </c>
      <c r="P187" s="33">
        <v>0</v>
      </c>
      <c r="Q187" s="33">
        <v>0</v>
      </c>
      <c r="R187" s="33">
        <v>0</v>
      </c>
      <c r="S187" s="33">
        <v>0.62444444444444447</v>
      </c>
      <c r="T187" s="33">
        <v>5.0244444444444447</v>
      </c>
      <c r="U187" s="33">
        <v>0</v>
      </c>
      <c r="V187" s="33">
        <v>7.9375487900078062E-2</v>
      </c>
      <c r="W187" s="33">
        <v>0.7977777777777777</v>
      </c>
      <c r="X187" s="33">
        <v>11.037777777777777</v>
      </c>
      <c r="Y187" s="33">
        <v>0</v>
      </c>
      <c r="Z187" s="33">
        <v>0.16630757220921152</v>
      </c>
      <c r="AA187" s="33">
        <v>0</v>
      </c>
      <c r="AB187" s="33">
        <v>0</v>
      </c>
      <c r="AC187" s="33">
        <v>0</v>
      </c>
      <c r="AD187" s="33">
        <v>0</v>
      </c>
      <c r="AE187" s="33">
        <v>0</v>
      </c>
      <c r="AF187" s="33">
        <v>0</v>
      </c>
      <c r="AG187" s="33">
        <v>0</v>
      </c>
      <c r="AH187" t="s">
        <v>89</v>
      </c>
      <c r="AI187" s="34">
        <v>6</v>
      </c>
    </row>
    <row r="188" spans="1:35" x14ac:dyDescent="0.25">
      <c r="A188" t="s">
        <v>607</v>
      </c>
      <c r="B188" t="s">
        <v>233</v>
      </c>
      <c r="C188" t="s">
        <v>445</v>
      </c>
      <c r="D188" t="s">
        <v>564</v>
      </c>
      <c r="E188" s="33">
        <v>71.177777777777777</v>
      </c>
      <c r="F188" s="33">
        <v>5.2444444444444445</v>
      </c>
      <c r="G188" s="33">
        <v>0.16666666666666666</v>
      </c>
      <c r="H188" s="33">
        <v>0.2722222222222222</v>
      </c>
      <c r="I188" s="33">
        <v>0.26666666666666666</v>
      </c>
      <c r="J188" s="33">
        <v>0</v>
      </c>
      <c r="K188" s="33">
        <v>0</v>
      </c>
      <c r="L188" s="33">
        <v>2.1591111111111112</v>
      </c>
      <c r="M188" s="33">
        <v>0</v>
      </c>
      <c r="N188" s="33">
        <v>4.937777777777776</v>
      </c>
      <c r="O188" s="33">
        <v>6.9372463315641564E-2</v>
      </c>
      <c r="P188" s="33">
        <v>5.8322222222222209</v>
      </c>
      <c r="Q188" s="33">
        <v>0</v>
      </c>
      <c r="R188" s="33">
        <v>8.1938807368092392E-2</v>
      </c>
      <c r="S188" s="33">
        <v>0.42511111111111111</v>
      </c>
      <c r="T188" s="33">
        <v>6.9638888888888877</v>
      </c>
      <c r="U188" s="33">
        <v>0</v>
      </c>
      <c r="V188" s="33">
        <v>0.10381049016546985</v>
      </c>
      <c r="W188" s="33">
        <v>0.55077777777777792</v>
      </c>
      <c r="X188" s="33">
        <v>5.8741111111111106</v>
      </c>
      <c r="Y188" s="33">
        <v>0</v>
      </c>
      <c r="Z188" s="33">
        <v>9.0265376209803308E-2</v>
      </c>
      <c r="AA188" s="33">
        <v>0</v>
      </c>
      <c r="AB188" s="33">
        <v>0</v>
      </c>
      <c r="AC188" s="33">
        <v>0</v>
      </c>
      <c r="AD188" s="33">
        <v>0</v>
      </c>
      <c r="AE188" s="33">
        <v>0</v>
      </c>
      <c r="AF188" s="33">
        <v>0</v>
      </c>
      <c r="AG188" s="33">
        <v>0</v>
      </c>
      <c r="AH188" t="s">
        <v>25</v>
      </c>
      <c r="AI188" s="34">
        <v>6</v>
      </c>
    </row>
    <row r="189" spans="1:35" x14ac:dyDescent="0.25">
      <c r="A189" t="s">
        <v>607</v>
      </c>
      <c r="B189" t="s">
        <v>377</v>
      </c>
      <c r="C189" t="s">
        <v>472</v>
      </c>
      <c r="D189" t="s">
        <v>573</v>
      </c>
      <c r="E189" s="33">
        <v>86.13333333333334</v>
      </c>
      <c r="F189" s="33">
        <v>5.6888888888888891</v>
      </c>
      <c r="G189" s="33">
        <v>0.2</v>
      </c>
      <c r="H189" s="33">
        <v>0</v>
      </c>
      <c r="I189" s="33">
        <v>0.83333333333333337</v>
      </c>
      <c r="J189" s="33">
        <v>0</v>
      </c>
      <c r="K189" s="33">
        <v>0</v>
      </c>
      <c r="L189" s="33">
        <v>0</v>
      </c>
      <c r="M189" s="33">
        <v>0</v>
      </c>
      <c r="N189" s="33">
        <v>9.9011111111111116</v>
      </c>
      <c r="O189" s="33">
        <v>0.11495098039215686</v>
      </c>
      <c r="P189" s="33">
        <v>0</v>
      </c>
      <c r="Q189" s="33">
        <v>0</v>
      </c>
      <c r="R189" s="33">
        <v>0</v>
      </c>
      <c r="S189" s="33">
        <v>3.8811111111111107</v>
      </c>
      <c r="T189" s="33">
        <v>0</v>
      </c>
      <c r="U189" s="33">
        <v>0</v>
      </c>
      <c r="V189" s="33">
        <v>4.5059339525283792E-2</v>
      </c>
      <c r="W189" s="33">
        <v>11.664444444444438</v>
      </c>
      <c r="X189" s="33">
        <v>0</v>
      </c>
      <c r="Y189" s="33">
        <v>0</v>
      </c>
      <c r="Z189" s="33">
        <v>0.13542311661506701</v>
      </c>
      <c r="AA189" s="33">
        <v>0</v>
      </c>
      <c r="AB189" s="33">
        <v>5.2666666666666666</v>
      </c>
      <c r="AC189" s="33">
        <v>0.8</v>
      </c>
      <c r="AD189" s="33">
        <v>0</v>
      </c>
      <c r="AE189" s="33">
        <v>0</v>
      </c>
      <c r="AF189" s="33">
        <v>0</v>
      </c>
      <c r="AG189" s="33">
        <v>0</v>
      </c>
      <c r="AH189" t="s">
        <v>169</v>
      </c>
      <c r="AI189" s="34">
        <v>6</v>
      </c>
    </row>
    <row r="190" spans="1:35" x14ac:dyDescent="0.25">
      <c r="A190" t="s">
        <v>607</v>
      </c>
      <c r="B190" t="s">
        <v>214</v>
      </c>
      <c r="C190" t="s">
        <v>429</v>
      </c>
      <c r="D190" t="s">
        <v>552</v>
      </c>
      <c r="E190" s="33">
        <v>112.75555555555556</v>
      </c>
      <c r="F190" s="33">
        <v>5.1555555555555559</v>
      </c>
      <c r="G190" s="33">
        <v>0</v>
      </c>
      <c r="H190" s="33">
        <v>0</v>
      </c>
      <c r="I190" s="33">
        <v>0</v>
      </c>
      <c r="J190" s="33">
        <v>0</v>
      </c>
      <c r="K190" s="33">
        <v>0</v>
      </c>
      <c r="L190" s="33">
        <v>0</v>
      </c>
      <c r="M190" s="33">
        <v>0</v>
      </c>
      <c r="N190" s="33">
        <v>5.1444444444444422</v>
      </c>
      <c r="O190" s="33">
        <v>4.5624753646038609E-2</v>
      </c>
      <c r="P190" s="33">
        <v>10.964444444444444</v>
      </c>
      <c r="Q190" s="33">
        <v>0</v>
      </c>
      <c r="R190" s="33">
        <v>9.7240835632636968E-2</v>
      </c>
      <c r="S190" s="33">
        <v>0</v>
      </c>
      <c r="T190" s="33">
        <v>0</v>
      </c>
      <c r="U190" s="33">
        <v>0</v>
      </c>
      <c r="V190" s="33">
        <v>0</v>
      </c>
      <c r="W190" s="33">
        <v>0</v>
      </c>
      <c r="X190" s="33">
        <v>0</v>
      </c>
      <c r="Y190" s="33">
        <v>0</v>
      </c>
      <c r="Z190" s="33">
        <v>0</v>
      </c>
      <c r="AA190" s="33">
        <v>0</v>
      </c>
      <c r="AB190" s="33">
        <v>0</v>
      </c>
      <c r="AC190" s="33">
        <v>5.6</v>
      </c>
      <c r="AD190" s="33">
        <v>0</v>
      </c>
      <c r="AE190" s="33">
        <v>0</v>
      </c>
      <c r="AF190" s="33">
        <v>0</v>
      </c>
      <c r="AG190" s="33">
        <v>0</v>
      </c>
      <c r="AH190" t="s">
        <v>6</v>
      </c>
      <c r="AI190" s="34">
        <v>6</v>
      </c>
    </row>
    <row r="191" spans="1:35" x14ac:dyDescent="0.25">
      <c r="A191" t="s">
        <v>607</v>
      </c>
      <c r="B191" t="s">
        <v>340</v>
      </c>
      <c r="C191" t="s">
        <v>476</v>
      </c>
      <c r="D191" t="s">
        <v>533</v>
      </c>
      <c r="E191" s="33">
        <v>86.177777777777777</v>
      </c>
      <c r="F191" s="33">
        <v>0</v>
      </c>
      <c r="G191" s="33">
        <v>0</v>
      </c>
      <c r="H191" s="33">
        <v>0</v>
      </c>
      <c r="I191" s="33">
        <v>0</v>
      </c>
      <c r="J191" s="33">
        <v>0</v>
      </c>
      <c r="K191" s="33">
        <v>0</v>
      </c>
      <c r="L191" s="33">
        <v>0</v>
      </c>
      <c r="M191" s="33">
        <v>0</v>
      </c>
      <c r="N191" s="33">
        <v>5.3555555555555552</v>
      </c>
      <c r="O191" s="33">
        <v>6.2145435791645172E-2</v>
      </c>
      <c r="P191" s="33">
        <v>6.5333333333333332</v>
      </c>
      <c r="Q191" s="33">
        <v>0</v>
      </c>
      <c r="R191" s="33">
        <v>7.5812274368231042E-2</v>
      </c>
      <c r="S191" s="33">
        <v>0</v>
      </c>
      <c r="T191" s="33">
        <v>0</v>
      </c>
      <c r="U191" s="33">
        <v>0</v>
      </c>
      <c r="V191" s="33">
        <v>0</v>
      </c>
      <c r="W191" s="33">
        <v>0</v>
      </c>
      <c r="X191" s="33">
        <v>0</v>
      </c>
      <c r="Y191" s="33">
        <v>0</v>
      </c>
      <c r="Z191" s="33">
        <v>0</v>
      </c>
      <c r="AA191" s="33">
        <v>0</v>
      </c>
      <c r="AB191" s="33">
        <v>0</v>
      </c>
      <c r="AC191" s="33">
        <v>0</v>
      </c>
      <c r="AD191" s="33">
        <v>0</v>
      </c>
      <c r="AE191" s="33">
        <v>0</v>
      </c>
      <c r="AF191" s="33">
        <v>0</v>
      </c>
      <c r="AG191" s="33">
        <v>0</v>
      </c>
      <c r="AH191" t="s">
        <v>132</v>
      </c>
      <c r="AI191" s="34">
        <v>6</v>
      </c>
    </row>
    <row r="192" spans="1:35" x14ac:dyDescent="0.25">
      <c r="A192" t="s">
        <v>607</v>
      </c>
      <c r="B192" t="s">
        <v>230</v>
      </c>
      <c r="C192" t="s">
        <v>442</v>
      </c>
      <c r="D192" t="s">
        <v>562</v>
      </c>
      <c r="E192" s="33">
        <v>47.044444444444444</v>
      </c>
      <c r="F192" s="33">
        <v>5.6888888888888891</v>
      </c>
      <c r="G192" s="33">
        <v>3.3333333333333333E-2</v>
      </c>
      <c r="H192" s="33">
        <v>0.18888888888888888</v>
      </c>
      <c r="I192" s="33">
        <v>0.26666666666666666</v>
      </c>
      <c r="J192" s="33">
        <v>0</v>
      </c>
      <c r="K192" s="33">
        <v>0</v>
      </c>
      <c r="L192" s="33">
        <v>0.86966666666666648</v>
      </c>
      <c r="M192" s="33">
        <v>4.9444444444444446</v>
      </c>
      <c r="N192" s="33">
        <v>0</v>
      </c>
      <c r="O192" s="33">
        <v>0.10510155880963629</v>
      </c>
      <c r="P192" s="33">
        <v>4.8916666666666666</v>
      </c>
      <c r="Q192" s="33">
        <v>0</v>
      </c>
      <c r="R192" s="33">
        <v>0.10397968823807274</v>
      </c>
      <c r="S192" s="33">
        <v>0.48777777777777787</v>
      </c>
      <c r="T192" s="33">
        <v>3.3667777777777776</v>
      </c>
      <c r="U192" s="33">
        <v>0</v>
      </c>
      <c r="V192" s="33">
        <v>8.1934341048653755E-2</v>
      </c>
      <c r="W192" s="33">
        <v>0.39911111111111114</v>
      </c>
      <c r="X192" s="33">
        <v>3.9733333333333332</v>
      </c>
      <c r="Y192" s="33">
        <v>0</v>
      </c>
      <c r="Z192" s="33">
        <v>9.2942843646669812E-2</v>
      </c>
      <c r="AA192" s="33">
        <v>0</v>
      </c>
      <c r="AB192" s="33">
        <v>0</v>
      </c>
      <c r="AC192" s="33">
        <v>0</v>
      </c>
      <c r="AD192" s="33">
        <v>0</v>
      </c>
      <c r="AE192" s="33">
        <v>0</v>
      </c>
      <c r="AF192" s="33">
        <v>0</v>
      </c>
      <c r="AG192" s="33">
        <v>0</v>
      </c>
      <c r="AH192" t="s">
        <v>22</v>
      </c>
      <c r="AI192" s="34">
        <v>6</v>
      </c>
    </row>
    <row r="193" spans="1:35" x14ac:dyDescent="0.25">
      <c r="A193" t="s">
        <v>607</v>
      </c>
      <c r="B193" t="s">
        <v>349</v>
      </c>
      <c r="C193" t="s">
        <v>509</v>
      </c>
      <c r="D193" t="s">
        <v>602</v>
      </c>
      <c r="E193" s="33">
        <v>93.777777777777771</v>
      </c>
      <c r="F193" s="33">
        <v>6.9555555555555557</v>
      </c>
      <c r="G193" s="33">
        <v>0.26666666666666666</v>
      </c>
      <c r="H193" s="33">
        <v>0.26666666666666666</v>
      </c>
      <c r="I193" s="33">
        <v>0.26666666666666666</v>
      </c>
      <c r="J193" s="33">
        <v>0</v>
      </c>
      <c r="K193" s="33">
        <v>0</v>
      </c>
      <c r="L193" s="33">
        <v>5.3163333333333318</v>
      </c>
      <c r="M193" s="33">
        <v>5.8677777777777793</v>
      </c>
      <c r="N193" s="33">
        <v>0</v>
      </c>
      <c r="O193" s="33">
        <v>6.2571090047393391E-2</v>
      </c>
      <c r="P193" s="33">
        <v>6.8633333333333324</v>
      </c>
      <c r="Q193" s="33">
        <v>1.0392222222222223</v>
      </c>
      <c r="R193" s="33">
        <v>8.4268957345971562E-2</v>
      </c>
      <c r="S193" s="33">
        <v>0.84711111111111104</v>
      </c>
      <c r="T193" s="33">
        <v>5.2917777777777788</v>
      </c>
      <c r="U193" s="33">
        <v>0</v>
      </c>
      <c r="V193" s="33">
        <v>6.5462085308056889E-2</v>
      </c>
      <c r="W193" s="33">
        <v>4.3722222222222218</v>
      </c>
      <c r="X193" s="33">
        <v>0</v>
      </c>
      <c r="Y193" s="33">
        <v>0</v>
      </c>
      <c r="Z193" s="33">
        <v>4.6623222748815162E-2</v>
      </c>
      <c r="AA193" s="33">
        <v>0</v>
      </c>
      <c r="AB193" s="33">
        <v>0</v>
      </c>
      <c r="AC193" s="33">
        <v>0</v>
      </c>
      <c r="AD193" s="33">
        <v>0</v>
      </c>
      <c r="AE193" s="33">
        <v>0</v>
      </c>
      <c r="AF193" s="33">
        <v>0</v>
      </c>
      <c r="AG193" s="33">
        <v>0</v>
      </c>
      <c r="AH193" t="s">
        <v>141</v>
      </c>
      <c r="AI193" s="34">
        <v>6</v>
      </c>
    </row>
    <row r="194" spans="1:35" x14ac:dyDescent="0.25">
      <c r="A194" t="s">
        <v>607</v>
      </c>
      <c r="B194" t="s">
        <v>367</v>
      </c>
      <c r="C194" t="s">
        <v>446</v>
      </c>
      <c r="D194" t="s">
        <v>565</v>
      </c>
      <c r="E194" s="33">
        <v>82.36666666666666</v>
      </c>
      <c r="F194" s="33">
        <v>5.4222222222222225</v>
      </c>
      <c r="G194" s="33">
        <v>3.3333333333333333E-2</v>
      </c>
      <c r="H194" s="33">
        <v>0.28888888888888886</v>
      </c>
      <c r="I194" s="33">
        <v>1.1555555555555554</v>
      </c>
      <c r="J194" s="33">
        <v>0</v>
      </c>
      <c r="K194" s="33">
        <v>0.16666666666666666</v>
      </c>
      <c r="L194" s="33">
        <v>2.9811111111111108</v>
      </c>
      <c r="M194" s="33">
        <v>5.0761111111111124</v>
      </c>
      <c r="N194" s="33">
        <v>0</v>
      </c>
      <c r="O194" s="33">
        <v>6.162822069337652E-2</v>
      </c>
      <c r="P194" s="33">
        <v>1.066111111111111</v>
      </c>
      <c r="Q194" s="33">
        <v>4.0382222222222213</v>
      </c>
      <c r="R194" s="33">
        <v>6.19708619991906E-2</v>
      </c>
      <c r="S194" s="33">
        <v>0.78366666666666673</v>
      </c>
      <c r="T194" s="33">
        <v>5.3926666666666661</v>
      </c>
      <c r="U194" s="33">
        <v>0</v>
      </c>
      <c r="V194" s="33">
        <v>7.4985835694050998E-2</v>
      </c>
      <c r="W194" s="33">
        <v>0.52911111111111098</v>
      </c>
      <c r="X194" s="33">
        <v>6.0307777777777778</v>
      </c>
      <c r="Y194" s="33">
        <v>0</v>
      </c>
      <c r="Z194" s="33">
        <v>7.9642519897477407E-2</v>
      </c>
      <c r="AA194" s="33">
        <v>0</v>
      </c>
      <c r="AB194" s="33">
        <v>0</v>
      </c>
      <c r="AC194" s="33">
        <v>0</v>
      </c>
      <c r="AD194" s="33">
        <v>0</v>
      </c>
      <c r="AE194" s="33">
        <v>0</v>
      </c>
      <c r="AF194" s="33">
        <v>0</v>
      </c>
      <c r="AG194" s="33">
        <v>0</v>
      </c>
      <c r="AH194" t="s">
        <v>159</v>
      </c>
      <c r="AI194" s="34">
        <v>6</v>
      </c>
    </row>
    <row r="195" spans="1:35" x14ac:dyDescent="0.25">
      <c r="A195" t="s">
        <v>607</v>
      </c>
      <c r="B195" t="s">
        <v>384</v>
      </c>
      <c r="C195" t="s">
        <v>476</v>
      </c>
      <c r="D195" t="s">
        <v>533</v>
      </c>
      <c r="E195" s="33">
        <v>85.3</v>
      </c>
      <c r="F195" s="33">
        <v>5.6888888888888891</v>
      </c>
      <c r="G195" s="33">
        <v>8.8888888888888892E-2</v>
      </c>
      <c r="H195" s="33">
        <v>0.3888888888888889</v>
      </c>
      <c r="I195" s="33">
        <v>3.4666666666666668</v>
      </c>
      <c r="J195" s="33">
        <v>0</v>
      </c>
      <c r="K195" s="33">
        <v>0</v>
      </c>
      <c r="L195" s="33">
        <v>2.736444444444444</v>
      </c>
      <c r="M195" s="33">
        <v>6.1333333333333337</v>
      </c>
      <c r="N195" s="33">
        <v>0</v>
      </c>
      <c r="O195" s="33">
        <v>7.1903087143415409E-2</v>
      </c>
      <c r="P195" s="33">
        <v>12.444444444444445</v>
      </c>
      <c r="Q195" s="33">
        <v>0</v>
      </c>
      <c r="R195" s="33">
        <v>0.14589032174026312</v>
      </c>
      <c r="S195" s="33">
        <v>2.8779999999999992</v>
      </c>
      <c r="T195" s="33">
        <v>0.64422222222222214</v>
      </c>
      <c r="U195" s="33">
        <v>0</v>
      </c>
      <c r="V195" s="33">
        <v>4.1292171421128038E-2</v>
      </c>
      <c r="W195" s="33">
        <v>2.6678888888888892</v>
      </c>
      <c r="X195" s="33">
        <v>2.7307777777777775</v>
      </c>
      <c r="Y195" s="33">
        <v>0</v>
      </c>
      <c r="Z195" s="33">
        <v>6.3290347792106294E-2</v>
      </c>
      <c r="AA195" s="33">
        <v>0</v>
      </c>
      <c r="AB195" s="33">
        <v>0</v>
      </c>
      <c r="AC195" s="33">
        <v>0</v>
      </c>
      <c r="AD195" s="33">
        <v>0</v>
      </c>
      <c r="AE195" s="33">
        <v>0</v>
      </c>
      <c r="AF195" s="33">
        <v>0</v>
      </c>
      <c r="AG195" s="33">
        <v>0</v>
      </c>
      <c r="AH195" t="s">
        <v>176</v>
      </c>
      <c r="AI195" s="34">
        <v>6</v>
      </c>
    </row>
    <row r="196" spans="1:35" x14ac:dyDescent="0.25">
      <c r="A196" t="s">
        <v>607</v>
      </c>
      <c r="B196" t="s">
        <v>285</v>
      </c>
      <c r="C196" t="s">
        <v>477</v>
      </c>
      <c r="D196" t="s">
        <v>543</v>
      </c>
      <c r="E196" s="33">
        <v>49.977777777777774</v>
      </c>
      <c r="F196" s="33">
        <v>5.6888888888888891</v>
      </c>
      <c r="G196" s="33">
        <v>0</v>
      </c>
      <c r="H196" s="33">
        <v>0</v>
      </c>
      <c r="I196" s="33">
        <v>0</v>
      </c>
      <c r="J196" s="33">
        <v>0</v>
      </c>
      <c r="K196" s="33">
        <v>0</v>
      </c>
      <c r="L196" s="33">
        <v>6.4444444444444436E-3</v>
      </c>
      <c r="M196" s="33">
        <v>5.8087777777777783</v>
      </c>
      <c r="N196" s="33">
        <v>0</v>
      </c>
      <c r="O196" s="33">
        <v>0.11622721209426413</v>
      </c>
      <c r="P196" s="33">
        <v>0</v>
      </c>
      <c r="Q196" s="33">
        <v>5.015777777777779</v>
      </c>
      <c r="R196" s="33">
        <v>0.10036016007114276</v>
      </c>
      <c r="S196" s="33">
        <v>0.27033333333333337</v>
      </c>
      <c r="T196" s="33">
        <v>2.1509999999999994</v>
      </c>
      <c r="U196" s="33">
        <v>0</v>
      </c>
      <c r="V196" s="33">
        <v>4.8448199199644278E-2</v>
      </c>
      <c r="W196" s="33">
        <v>0.59011111111111092</v>
      </c>
      <c r="X196" s="33">
        <v>1.2430000000000003</v>
      </c>
      <c r="Y196" s="33">
        <v>0</v>
      </c>
      <c r="Z196" s="33">
        <v>3.6678523788350383E-2</v>
      </c>
      <c r="AA196" s="33">
        <v>0</v>
      </c>
      <c r="AB196" s="33">
        <v>0</v>
      </c>
      <c r="AC196" s="33">
        <v>0</v>
      </c>
      <c r="AD196" s="33">
        <v>0</v>
      </c>
      <c r="AE196" s="33">
        <v>0</v>
      </c>
      <c r="AF196" s="33">
        <v>0</v>
      </c>
      <c r="AG196" s="33">
        <v>0</v>
      </c>
      <c r="AH196" t="s">
        <v>77</v>
      </c>
      <c r="AI196" s="34">
        <v>6</v>
      </c>
    </row>
    <row r="197" spans="1:35" x14ac:dyDescent="0.25">
      <c r="A197" t="s">
        <v>607</v>
      </c>
      <c r="B197" t="s">
        <v>256</v>
      </c>
      <c r="C197" t="s">
        <v>459</v>
      </c>
      <c r="D197" t="s">
        <v>576</v>
      </c>
      <c r="E197" s="33">
        <v>66.277777777777771</v>
      </c>
      <c r="F197" s="33">
        <v>5.6888888888888891</v>
      </c>
      <c r="G197" s="33">
        <v>0.35555555555555557</v>
      </c>
      <c r="H197" s="33">
        <v>0.32222222222222224</v>
      </c>
      <c r="I197" s="33">
        <v>0.25555555555555554</v>
      </c>
      <c r="J197" s="33">
        <v>0</v>
      </c>
      <c r="K197" s="33">
        <v>0</v>
      </c>
      <c r="L197" s="33">
        <v>3.079222222222223</v>
      </c>
      <c r="M197" s="33">
        <v>5.333333333333333</v>
      </c>
      <c r="N197" s="33">
        <v>0</v>
      </c>
      <c r="O197" s="33">
        <v>8.0469404861693211E-2</v>
      </c>
      <c r="P197" s="33">
        <v>5.5745555555555555</v>
      </c>
      <c r="Q197" s="33">
        <v>0</v>
      </c>
      <c r="R197" s="33">
        <v>8.410896898575021E-2</v>
      </c>
      <c r="S197" s="33">
        <v>0.49722222222222223</v>
      </c>
      <c r="T197" s="33">
        <v>11.094444444444441</v>
      </c>
      <c r="U197" s="33">
        <v>0</v>
      </c>
      <c r="V197" s="33">
        <v>0.17489522212908631</v>
      </c>
      <c r="W197" s="33">
        <v>6.0061111111111121</v>
      </c>
      <c r="X197" s="33">
        <v>6.3324444444444428</v>
      </c>
      <c r="Y197" s="33">
        <v>0</v>
      </c>
      <c r="Z197" s="33">
        <v>0.18616429170159263</v>
      </c>
      <c r="AA197" s="33">
        <v>0</v>
      </c>
      <c r="AB197" s="33">
        <v>0</v>
      </c>
      <c r="AC197" s="33">
        <v>0</v>
      </c>
      <c r="AD197" s="33">
        <v>0</v>
      </c>
      <c r="AE197" s="33">
        <v>0</v>
      </c>
      <c r="AF197" s="33">
        <v>0</v>
      </c>
      <c r="AG197" s="33">
        <v>0</v>
      </c>
      <c r="AH197" t="s">
        <v>48</v>
      </c>
      <c r="AI197" s="34">
        <v>6</v>
      </c>
    </row>
    <row r="198" spans="1:35" x14ac:dyDescent="0.25">
      <c r="A198" t="s">
        <v>607</v>
      </c>
      <c r="B198" t="s">
        <v>213</v>
      </c>
      <c r="C198" t="s">
        <v>428</v>
      </c>
      <c r="D198" t="s">
        <v>551</v>
      </c>
      <c r="E198" s="33">
        <v>80.74444444444444</v>
      </c>
      <c r="F198" s="33">
        <v>5.5111111111111111</v>
      </c>
      <c r="G198" s="33">
        <v>0.2</v>
      </c>
      <c r="H198" s="33">
        <v>0.17222222222222222</v>
      </c>
      <c r="I198" s="33">
        <v>0.26666666666666666</v>
      </c>
      <c r="J198" s="33">
        <v>0</v>
      </c>
      <c r="K198" s="33">
        <v>0</v>
      </c>
      <c r="L198" s="33">
        <v>0.75277777777777777</v>
      </c>
      <c r="M198" s="33">
        <v>5.0538888888888893</v>
      </c>
      <c r="N198" s="33">
        <v>0</v>
      </c>
      <c r="O198" s="33">
        <v>6.2591165542865021E-2</v>
      </c>
      <c r="P198" s="33">
        <v>4.535222222222222</v>
      </c>
      <c r="Q198" s="33">
        <v>0</v>
      </c>
      <c r="R198" s="33">
        <v>5.616760699050502E-2</v>
      </c>
      <c r="S198" s="33">
        <v>0.84166666666666656</v>
      </c>
      <c r="T198" s="33">
        <v>5.0257777777777788</v>
      </c>
      <c r="U198" s="33">
        <v>0</v>
      </c>
      <c r="V198" s="33">
        <v>7.2666850144488801E-2</v>
      </c>
      <c r="W198" s="33">
        <v>0.68455555555555558</v>
      </c>
      <c r="X198" s="33">
        <v>8.9880000000000013</v>
      </c>
      <c r="Y198" s="33">
        <v>0</v>
      </c>
      <c r="Z198" s="33">
        <v>0.1197922113664511</v>
      </c>
      <c r="AA198" s="33">
        <v>0</v>
      </c>
      <c r="AB198" s="33">
        <v>0</v>
      </c>
      <c r="AC198" s="33">
        <v>0</v>
      </c>
      <c r="AD198" s="33">
        <v>0</v>
      </c>
      <c r="AE198" s="33">
        <v>0</v>
      </c>
      <c r="AF198" s="33">
        <v>0</v>
      </c>
      <c r="AG198" s="33">
        <v>0</v>
      </c>
      <c r="AH198" t="s">
        <v>5</v>
      </c>
      <c r="AI198" s="34">
        <v>6</v>
      </c>
    </row>
    <row r="199" spans="1:35" x14ac:dyDescent="0.25">
      <c r="A199" t="s">
        <v>607</v>
      </c>
      <c r="B199" t="s">
        <v>279</v>
      </c>
      <c r="C199" t="s">
        <v>428</v>
      </c>
      <c r="D199" t="s">
        <v>551</v>
      </c>
      <c r="E199" s="33">
        <v>94.011111111111106</v>
      </c>
      <c r="F199" s="33">
        <v>5.9333333333333336</v>
      </c>
      <c r="G199" s="33">
        <v>0.35555555555555557</v>
      </c>
      <c r="H199" s="33">
        <v>0.26666666666666666</v>
      </c>
      <c r="I199" s="33">
        <v>1.0444444444444445</v>
      </c>
      <c r="J199" s="33">
        <v>0</v>
      </c>
      <c r="K199" s="33">
        <v>0</v>
      </c>
      <c r="L199" s="33">
        <v>2.1322222222222234</v>
      </c>
      <c r="M199" s="33">
        <v>5.8</v>
      </c>
      <c r="N199" s="33">
        <v>0</v>
      </c>
      <c r="O199" s="33">
        <v>6.169483512587165E-2</v>
      </c>
      <c r="P199" s="33">
        <v>0</v>
      </c>
      <c r="Q199" s="33">
        <v>9.6055555555555561</v>
      </c>
      <c r="R199" s="33">
        <v>0.10217468384351733</v>
      </c>
      <c r="S199" s="33">
        <v>7.3477777777777771</v>
      </c>
      <c r="T199" s="33">
        <v>8.6366666666666667</v>
      </c>
      <c r="U199" s="33">
        <v>0</v>
      </c>
      <c r="V199" s="33">
        <v>0.17002718354804397</v>
      </c>
      <c r="W199" s="33">
        <v>6.8</v>
      </c>
      <c r="X199" s="33">
        <v>13.621777777777776</v>
      </c>
      <c r="Y199" s="33">
        <v>0</v>
      </c>
      <c r="Z199" s="33">
        <v>0.21722727809951542</v>
      </c>
      <c r="AA199" s="33">
        <v>0</v>
      </c>
      <c r="AB199" s="33">
        <v>0</v>
      </c>
      <c r="AC199" s="33">
        <v>0</v>
      </c>
      <c r="AD199" s="33">
        <v>0</v>
      </c>
      <c r="AE199" s="33">
        <v>0</v>
      </c>
      <c r="AF199" s="33">
        <v>0</v>
      </c>
      <c r="AG199" s="33">
        <v>0</v>
      </c>
      <c r="AH199" t="s">
        <v>71</v>
      </c>
      <c r="AI199" s="34">
        <v>6</v>
      </c>
    </row>
    <row r="200" spans="1:35" x14ac:dyDescent="0.25">
      <c r="A200" t="s">
        <v>607</v>
      </c>
      <c r="B200" t="s">
        <v>275</v>
      </c>
      <c r="C200" t="s">
        <v>424</v>
      </c>
      <c r="D200" t="s">
        <v>548</v>
      </c>
      <c r="E200" s="33">
        <v>82.777777777777771</v>
      </c>
      <c r="F200" s="33">
        <v>5.6888888888888891</v>
      </c>
      <c r="G200" s="33">
        <v>0</v>
      </c>
      <c r="H200" s="33">
        <v>8.8888888888888892E-2</v>
      </c>
      <c r="I200" s="33">
        <v>0.41111111111111109</v>
      </c>
      <c r="J200" s="33">
        <v>0</v>
      </c>
      <c r="K200" s="33">
        <v>0</v>
      </c>
      <c r="L200" s="33">
        <v>1.1288888888888888</v>
      </c>
      <c r="M200" s="33">
        <v>5.4123333333333328</v>
      </c>
      <c r="N200" s="33">
        <v>0</v>
      </c>
      <c r="O200" s="33">
        <v>6.538389261744966E-2</v>
      </c>
      <c r="P200" s="33">
        <v>0</v>
      </c>
      <c r="Q200" s="33">
        <v>5.2169999999999987</v>
      </c>
      <c r="R200" s="33">
        <v>6.3024161073825496E-2</v>
      </c>
      <c r="S200" s="33">
        <v>0.24055555555555555</v>
      </c>
      <c r="T200" s="33">
        <v>1.6403333333333332</v>
      </c>
      <c r="U200" s="33">
        <v>0</v>
      </c>
      <c r="V200" s="33">
        <v>2.2722147651006712E-2</v>
      </c>
      <c r="W200" s="33">
        <v>1.5938888888888891</v>
      </c>
      <c r="X200" s="33">
        <v>0.24822222222222218</v>
      </c>
      <c r="Y200" s="33">
        <v>0</v>
      </c>
      <c r="Z200" s="33">
        <v>2.225369127516779E-2</v>
      </c>
      <c r="AA200" s="33">
        <v>0</v>
      </c>
      <c r="AB200" s="33">
        <v>0</v>
      </c>
      <c r="AC200" s="33">
        <v>0</v>
      </c>
      <c r="AD200" s="33">
        <v>0</v>
      </c>
      <c r="AE200" s="33">
        <v>0</v>
      </c>
      <c r="AF200" s="33">
        <v>0</v>
      </c>
      <c r="AG200" s="33">
        <v>0</v>
      </c>
      <c r="AH200" t="s">
        <v>67</v>
      </c>
      <c r="AI200" s="34">
        <v>6</v>
      </c>
    </row>
    <row r="201" spans="1:35" x14ac:dyDescent="0.25">
      <c r="A201" t="s">
        <v>607</v>
      </c>
      <c r="B201" t="s">
        <v>343</v>
      </c>
      <c r="C201" t="s">
        <v>507</v>
      </c>
      <c r="D201" t="s">
        <v>601</v>
      </c>
      <c r="E201" s="33">
        <v>55.56666666666667</v>
      </c>
      <c r="F201" s="33">
        <v>5.4666666666666668</v>
      </c>
      <c r="G201" s="33">
        <v>0</v>
      </c>
      <c r="H201" s="33">
        <v>0</v>
      </c>
      <c r="I201" s="33">
        <v>0</v>
      </c>
      <c r="J201" s="33">
        <v>0</v>
      </c>
      <c r="K201" s="33">
        <v>0</v>
      </c>
      <c r="L201" s="33">
        <v>3.7777777777777778E-2</v>
      </c>
      <c r="M201" s="33">
        <v>3.9391111111111097</v>
      </c>
      <c r="N201" s="33">
        <v>0</v>
      </c>
      <c r="O201" s="33">
        <v>7.0889822035592853E-2</v>
      </c>
      <c r="P201" s="33">
        <v>0</v>
      </c>
      <c r="Q201" s="33">
        <v>0</v>
      </c>
      <c r="R201" s="33">
        <v>0</v>
      </c>
      <c r="S201" s="33">
        <v>0.25688888888888889</v>
      </c>
      <c r="T201" s="33">
        <v>4.7330000000000005</v>
      </c>
      <c r="U201" s="33">
        <v>0</v>
      </c>
      <c r="V201" s="33">
        <v>8.9800039992001604E-2</v>
      </c>
      <c r="W201" s="33">
        <v>5.0961111111111119</v>
      </c>
      <c r="X201" s="33">
        <v>6.3444444444444442E-2</v>
      </c>
      <c r="Y201" s="33">
        <v>0</v>
      </c>
      <c r="Z201" s="33">
        <v>9.2853429314137176E-2</v>
      </c>
      <c r="AA201" s="33">
        <v>0</v>
      </c>
      <c r="AB201" s="33">
        <v>0</v>
      </c>
      <c r="AC201" s="33">
        <v>0</v>
      </c>
      <c r="AD201" s="33">
        <v>0</v>
      </c>
      <c r="AE201" s="33">
        <v>0</v>
      </c>
      <c r="AF201" s="33">
        <v>0</v>
      </c>
      <c r="AG201" s="33">
        <v>0</v>
      </c>
      <c r="AH201" t="s">
        <v>135</v>
      </c>
      <c r="AI201" s="34">
        <v>6</v>
      </c>
    </row>
    <row r="202" spans="1:35" x14ac:dyDescent="0.25">
      <c r="A202" t="s">
        <v>607</v>
      </c>
      <c r="B202" t="s">
        <v>220</v>
      </c>
      <c r="C202" t="s">
        <v>434</v>
      </c>
      <c r="D202" t="s">
        <v>542</v>
      </c>
      <c r="E202" s="33">
        <v>47.455555555555556</v>
      </c>
      <c r="F202" s="33">
        <v>5.1555555555555559</v>
      </c>
      <c r="G202" s="33">
        <v>8.8888888888888892E-2</v>
      </c>
      <c r="H202" s="33">
        <v>0.25277777777777777</v>
      </c>
      <c r="I202" s="33">
        <v>0.22222222222222221</v>
      </c>
      <c r="J202" s="33">
        <v>0</v>
      </c>
      <c r="K202" s="33">
        <v>0</v>
      </c>
      <c r="L202" s="33">
        <v>2.6307777777777774</v>
      </c>
      <c r="M202" s="33">
        <v>4.5166666666666666</v>
      </c>
      <c r="N202" s="33">
        <v>0</v>
      </c>
      <c r="O202" s="33">
        <v>9.5176773589323346E-2</v>
      </c>
      <c r="P202" s="33">
        <v>0</v>
      </c>
      <c r="Q202" s="33">
        <v>4.1138888888888889</v>
      </c>
      <c r="R202" s="33">
        <v>8.6689299929758837E-2</v>
      </c>
      <c r="S202" s="33">
        <v>0.54511111111111132</v>
      </c>
      <c r="T202" s="33">
        <v>3.4323333333333341</v>
      </c>
      <c r="U202" s="33">
        <v>0</v>
      </c>
      <c r="V202" s="33">
        <v>8.381409505970501E-2</v>
      </c>
      <c r="W202" s="33">
        <v>0.74411111111111106</v>
      </c>
      <c r="X202" s="33">
        <v>3.2180000000000013</v>
      </c>
      <c r="Y202" s="33">
        <v>0</v>
      </c>
      <c r="Z202" s="33">
        <v>8.3490985717630556E-2</v>
      </c>
      <c r="AA202" s="33">
        <v>0</v>
      </c>
      <c r="AB202" s="33">
        <v>0</v>
      </c>
      <c r="AC202" s="33">
        <v>0</v>
      </c>
      <c r="AD202" s="33">
        <v>0</v>
      </c>
      <c r="AE202" s="33">
        <v>0</v>
      </c>
      <c r="AF202" s="33">
        <v>0</v>
      </c>
      <c r="AG202" s="33">
        <v>0</v>
      </c>
      <c r="AH202" t="s">
        <v>12</v>
      </c>
      <c r="AI202" s="34">
        <v>6</v>
      </c>
    </row>
    <row r="203" spans="1:35" x14ac:dyDescent="0.25">
      <c r="A203" t="s">
        <v>607</v>
      </c>
      <c r="B203" t="s">
        <v>333</v>
      </c>
      <c r="C203" t="s">
        <v>499</v>
      </c>
      <c r="D203" t="s">
        <v>539</v>
      </c>
      <c r="E203" s="33">
        <v>62.533333333333331</v>
      </c>
      <c r="F203" s="33">
        <v>5.6888888888888891</v>
      </c>
      <c r="G203" s="33">
        <v>1.1111111111111112E-2</v>
      </c>
      <c r="H203" s="33">
        <v>8.8888888888888892E-2</v>
      </c>
      <c r="I203" s="33">
        <v>0.1</v>
      </c>
      <c r="J203" s="33">
        <v>0</v>
      </c>
      <c r="K203" s="33">
        <v>0</v>
      </c>
      <c r="L203" s="33">
        <v>2.4721111111111118</v>
      </c>
      <c r="M203" s="33">
        <v>5.3237777777777797</v>
      </c>
      <c r="N203" s="33">
        <v>0</v>
      </c>
      <c r="O203" s="33">
        <v>8.5135039090263001E-2</v>
      </c>
      <c r="P203" s="33">
        <v>0</v>
      </c>
      <c r="Q203" s="33">
        <v>5.5012222222222231</v>
      </c>
      <c r="R203" s="33">
        <v>8.7972636815920421E-2</v>
      </c>
      <c r="S203" s="33">
        <v>0.65477777777777779</v>
      </c>
      <c r="T203" s="33">
        <v>2.008777777777778</v>
      </c>
      <c r="U203" s="33">
        <v>0</v>
      </c>
      <c r="V203" s="33">
        <v>4.2594171997157079E-2</v>
      </c>
      <c r="W203" s="33">
        <v>0.87944444444444436</v>
      </c>
      <c r="X203" s="33">
        <v>3.5975555555555565</v>
      </c>
      <c r="Y203" s="33">
        <v>0</v>
      </c>
      <c r="Z203" s="33">
        <v>7.1593816631130083E-2</v>
      </c>
      <c r="AA203" s="33">
        <v>0</v>
      </c>
      <c r="AB203" s="33">
        <v>0</v>
      </c>
      <c r="AC203" s="33">
        <v>0</v>
      </c>
      <c r="AD203" s="33">
        <v>0</v>
      </c>
      <c r="AE203" s="33">
        <v>0</v>
      </c>
      <c r="AF203" s="33">
        <v>0</v>
      </c>
      <c r="AG203" s="33">
        <v>0</v>
      </c>
      <c r="AH203" t="s">
        <v>125</v>
      </c>
      <c r="AI203" s="34">
        <v>6</v>
      </c>
    </row>
    <row r="204" spans="1:35" x14ac:dyDescent="0.25">
      <c r="A204" t="s">
        <v>607</v>
      </c>
      <c r="B204" t="s">
        <v>363</v>
      </c>
      <c r="C204" t="s">
        <v>417</v>
      </c>
      <c r="D204" t="s">
        <v>570</v>
      </c>
      <c r="E204" s="33">
        <v>105.41111111111111</v>
      </c>
      <c r="F204" s="33">
        <v>5.7666666666666666</v>
      </c>
      <c r="G204" s="33">
        <v>0.26666666666666666</v>
      </c>
      <c r="H204" s="33">
        <v>0.26666666666666666</v>
      </c>
      <c r="I204" s="33">
        <v>0.26666666666666666</v>
      </c>
      <c r="J204" s="33">
        <v>0</v>
      </c>
      <c r="K204" s="33">
        <v>0</v>
      </c>
      <c r="L204" s="33">
        <v>0.12877777777777777</v>
      </c>
      <c r="M204" s="33">
        <v>6.0666666666666664</v>
      </c>
      <c r="N204" s="33">
        <v>0</v>
      </c>
      <c r="O204" s="33">
        <v>5.7552440181300728E-2</v>
      </c>
      <c r="P204" s="33">
        <v>0</v>
      </c>
      <c r="Q204" s="33">
        <v>4.5408888888888876</v>
      </c>
      <c r="R204" s="33">
        <v>4.3077896068303985E-2</v>
      </c>
      <c r="S204" s="33">
        <v>1.6666666666666666E-2</v>
      </c>
      <c r="T204" s="33">
        <v>4.1067777777777774</v>
      </c>
      <c r="U204" s="33">
        <v>0</v>
      </c>
      <c r="V204" s="33">
        <v>3.9117740065352583E-2</v>
      </c>
      <c r="W204" s="33">
        <v>4.8603333333333332</v>
      </c>
      <c r="X204" s="33">
        <v>6.3372222222222225</v>
      </c>
      <c r="Y204" s="33">
        <v>0</v>
      </c>
      <c r="Z204" s="33">
        <v>0.10622746916833563</v>
      </c>
      <c r="AA204" s="33">
        <v>0</v>
      </c>
      <c r="AB204" s="33">
        <v>0</v>
      </c>
      <c r="AC204" s="33">
        <v>0</v>
      </c>
      <c r="AD204" s="33">
        <v>0</v>
      </c>
      <c r="AE204" s="33">
        <v>0</v>
      </c>
      <c r="AF204" s="33">
        <v>0</v>
      </c>
      <c r="AG204" s="33">
        <v>0</v>
      </c>
      <c r="AH204" t="s">
        <v>155</v>
      </c>
      <c r="AI204" s="34">
        <v>6</v>
      </c>
    </row>
    <row r="205" spans="1:35" x14ac:dyDescent="0.25">
      <c r="A205" t="s">
        <v>607</v>
      </c>
      <c r="B205" t="s">
        <v>330</v>
      </c>
      <c r="C205" t="s">
        <v>499</v>
      </c>
      <c r="D205" t="s">
        <v>539</v>
      </c>
      <c r="E205" s="33">
        <v>56.1</v>
      </c>
      <c r="F205" s="33">
        <v>5.6888888888888891</v>
      </c>
      <c r="G205" s="33">
        <v>0</v>
      </c>
      <c r="H205" s="33">
        <v>0</v>
      </c>
      <c r="I205" s="33">
        <v>0.2</v>
      </c>
      <c r="J205" s="33">
        <v>0</v>
      </c>
      <c r="K205" s="33">
        <v>0</v>
      </c>
      <c r="L205" s="33">
        <v>2.5651111111111109</v>
      </c>
      <c r="M205" s="33">
        <v>5.4701111111111107</v>
      </c>
      <c r="N205" s="33">
        <v>0</v>
      </c>
      <c r="O205" s="33">
        <v>9.7506436918201614E-2</v>
      </c>
      <c r="P205" s="33">
        <v>0</v>
      </c>
      <c r="Q205" s="33">
        <v>5.4231111111111119</v>
      </c>
      <c r="R205" s="33">
        <v>9.6668647256882567E-2</v>
      </c>
      <c r="S205" s="33">
        <v>0.70944444444444443</v>
      </c>
      <c r="T205" s="33">
        <v>2.2881111111111117</v>
      </c>
      <c r="U205" s="33">
        <v>0</v>
      </c>
      <c r="V205" s="33">
        <v>5.3432362844127557E-2</v>
      </c>
      <c r="W205" s="33">
        <v>0.65455555555555556</v>
      </c>
      <c r="X205" s="33">
        <v>5.3999999999999977</v>
      </c>
      <c r="Y205" s="33">
        <v>0</v>
      </c>
      <c r="Z205" s="33">
        <v>0.10792434145375318</v>
      </c>
      <c r="AA205" s="33">
        <v>0</v>
      </c>
      <c r="AB205" s="33">
        <v>0</v>
      </c>
      <c r="AC205" s="33">
        <v>0</v>
      </c>
      <c r="AD205" s="33">
        <v>0</v>
      </c>
      <c r="AE205" s="33">
        <v>0</v>
      </c>
      <c r="AF205" s="33">
        <v>0</v>
      </c>
      <c r="AG205" s="33">
        <v>0</v>
      </c>
      <c r="AH205" t="s">
        <v>122</v>
      </c>
      <c r="AI205" s="34">
        <v>6</v>
      </c>
    </row>
    <row r="206" spans="1:35" x14ac:dyDescent="0.25">
      <c r="A206" t="s">
        <v>607</v>
      </c>
      <c r="B206" t="s">
        <v>344</v>
      </c>
      <c r="C206" t="s">
        <v>508</v>
      </c>
      <c r="D206" t="s">
        <v>602</v>
      </c>
      <c r="E206" s="33">
        <v>63.388888888888886</v>
      </c>
      <c r="F206" s="33">
        <v>5.6888888888888891</v>
      </c>
      <c r="G206" s="33">
        <v>0.53333333333333333</v>
      </c>
      <c r="H206" s="33">
        <v>0.26666666666666666</v>
      </c>
      <c r="I206" s="33">
        <v>0.26666666666666666</v>
      </c>
      <c r="J206" s="33">
        <v>0</v>
      </c>
      <c r="K206" s="33">
        <v>0</v>
      </c>
      <c r="L206" s="33">
        <v>3.831222222222221</v>
      </c>
      <c r="M206" s="33">
        <v>0</v>
      </c>
      <c r="N206" s="33">
        <v>7.6153333333333331</v>
      </c>
      <c r="O206" s="33">
        <v>0.120136722173532</v>
      </c>
      <c r="P206" s="33">
        <v>0</v>
      </c>
      <c r="Q206" s="33">
        <v>6.955333333333332</v>
      </c>
      <c r="R206" s="33">
        <v>0.10972480280455739</v>
      </c>
      <c r="S206" s="33">
        <v>5.7796666666666692</v>
      </c>
      <c r="T206" s="33">
        <v>5.7357777777777779</v>
      </c>
      <c r="U206" s="33">
        <v>0</v>
      </c>
      <c r="V206" s="33">
        <v>0.18166345311130594</v>
      </c>
      <c r="W206" s="33">
        <v>5.1368888888888895</v>
      </c>
      <c r="X206" s="33">
        <v>13.913111111111112</v>
      </c>
      <c r="Y206" s="33">
        <v>0</v>
      </c>
      <c r="Z206" s="33">
        <v>0.3005258545135846</v>
      </c>
      <c r="AA206" s="33">
        <v>0</v>
      </c>
      <c r="AB206" s="33">
        <v>0</v>
      </c>
      <c r="AC206" s="33">
        <v>0</v>
      </c>
      <c r="AD206" s="33">
        <v>48.564888888888888</v>
      </c>
      <c r="AE206" s="33">
        <v>0</v>
      </c>
      <c r="AF206" s="33">
        <v>0</v>
      </c>
      <c r="AG206" s="33">
        <v>0</v>
      </c>
      <c r="AH206" t="s">
        <v>136</v>
      </c>
      <c r="AI206" s="34">
        <v>6</v>
      </c>
    </row>
    <row r="207" spans="1:35" x14ac:dyDescent="0.25">
      <c r="A207" t="s">
        <v>607</v>
      </c>
      <c r="B207" t="s">
        <v>339</v>
      </c>
      <c r="C207" t="s">
        <v>505</v>
      </c>
      <c r="D207" t="s">
        <v>573</v>
      </c>
      <c r="E207" s="33">
        <v>54.244444444444447</v>
      </c>
      <c r="F207" s="33">
        <v>5.6888888888888891</v>
      </c>
      <c r="G207" s="33">
        <v>0.32222222222222224</v>
      </c>
      <c r="H207" s="33">
        <v>0.26666666666666666</v>
      </c>
      <c r="I207" s="33">
        <v>0.25555555555555554</v>
      </c>
      <c r="J207" s="33">
        <v>0</v>
      </c>
      <c r="K207" s="33">
        <v>0</v>
      </c>
      <c r="L207" s="33">
        <v>0.67244444444444462</v>
      </c>
      <c r="M207" s="33">
        <v>5.1451111111111096</v>
      </c>
      <c r="N207" s="33">
        <v>0</v>
      </c>
      <c r="O207" s="33">
        <v>9.4850471118394064E-2</v>
      </c>
      <c r="P207" s="33">
        <v>3.7327777777777782</v>
      </c>
      <c r="Q207" s="33">
        <v>0</v>
      </c>
      <c r="R207" s="33">
        <v>6.8814010651372395E-2</v>
      </c>
      <c r="S207" s="33">
        <v>4.6223333333333336</v>
      </c>
      <c r="T207" s="33">
        <v>0</v>
      </c>
      <c r="U207" s="33">
        <v>0</v>
      </c>
      <c r="V207" s="33">
        <v>8.5213027447767306E-2</v>
      </c>
      <c r="W207" s="33">
        <v>4.6422222222222214</v>
      </c>
      <c r="X207" s="33">
        <v>0.40800000000000008</v>
      </c>
      <c r="Y207" s="33">
        <v>0</v>
      </c>
      <c r="Z207" s="33">
        <v>9.3101188037689464E-2</v>
      </c>
      <c r="AA207" s="33">
        <v>0</v>
      </c>
      <c r="AB207" s="33">
        <v>0</v>
      </c>
      <c r="AC207" s="33">
        <v>0</v>
      </c>
      <c r="AD207" s="33">
        <v>0</v>
      </c>
      <c r="AE207" s="33">
        <v>0</v>
      </c>
      <c r="AF207" s="33">
        <v>0</v>
      </c>
      <c r="AG207" s="33">
        <v>0.22222222222222221</v>
      </c>
      <c r="AH207" t="s">
        <v>131</v>
      </c>
      <c r="AI207" s="34">
        <v>6</v>
      </c>
    </row>
    <row r="208" spans="1:35" x14ac:dyDescent="0.25">
      <c r="A208" t="s">
        <v>607</v>
      </c>
      <c r="B208" t="s">
        <v>301</v>
      </c>
      <c r="C208" t="s">
        <v>457</v>
      </c>
      <c r="D208" t="s">
        <v>574</v>
      </c>
      <c r="E208" s="33">
        <v>98.277777777777771</v>
      </c>
      <c r="F208" s="33">
        <v>6.5777777777777775</v>
      </c>
      <c r="G208" s="33">
        <v>3.3333333333333333E-2</v>
      </c>
      <c r="H208" s="33">
        <v>0.85555555555555551</v>
      </c>
      <c r="I208" s="33">
        <v>0.3</v>
      </c>
      <c r="J208" s="33">
        <v>0</v>
      </c>
      <c r="K208" s="33">
        <v>0</v>
      </c>
      <c r="L208" s="33">
        <v>2.0308888888888887</v>
      </c>
      <c r="M208" s="33">
        <v>5.4222222222222225</v>
      </c>
      <c r="N208" s="33">
        <v>0</v>
      </c>
      <c r="O208" s="33">
        <v>5.5172413793103454E-2</v>
      </c>
      <c r="P208" s="33">
        <v>0</v>
      </c>
      <c r="Q208" s="33">
        <v>1.125</v>
      </c>
      <c r="R208" s="33">
        <v>1.1447145279819108E-2</v>
      </c>
      <c r="S208" s="33">
        <v>3.8795555555555556</v>
      </c>
      <c r="T208" s="33">
        <v>3.9074444444444447</v>
      </c>
      <c r="U208" s="33">
        <v>0</v>
      </c>
      <c r="V208" s="33">
        <v>7.9234595816845693E-2</v>
      </c>
      <c r="W208" s="33">
        <v>3.6667777777777784</v>
      </c>
      <c r="X208" s="33">
        <v>4.6544444444444446</v>
      </c>
      <c r="Y208" s="33">
        <v>4.4000000000000004</v>
      </c>
      <c r="Z208" s="33">
        <v>0.12944149236856983</v>
      </c>
      <c r="AA208" s="33">
        <v>0</v>
      </c>
      <c r="AB208" s="33">
        <v>0</v>
      </c>
      <c r="AC208" s="33">
        <v>0</v>
      </c>
      <c r="AD208" s="33">
        <v>0</v>
      </c>
      <c r="AE208" s="33">
        <v>0</v>
      </c>
      <c r="AF208" s="33">
        <v>0</v>
      </c>
      <c r="AG208" s="33">
        <v>0</v>
      </c>
      <c r="AH208" t="s">
        <v>93</v>
      </c>
      <c r="AI208" s="34">
        <v>6</v>
      </c>
    </row>
    <row r="209" spans="1:35" x14ac:dyDescent="0.25">
      <c r="A209" t="s">
        <v>607</v>
      </c>
      <c r="B209" t="s">
        <v>261</v>
      </c>
      <c r="C209" t="s">
        <v>463</v>
      </c>
      <c r="D209" t="s">
        <v>580</v>
      </c>
      <c r="E209" s="33">
        <v>74.433333333333337</v>
      </c>
      <c r="F209" s="33">
        <v>0</v>
      </c>
      <c r="G209" s="33">
        <v>0</v>
      </c>
      <c r="H209" s="33">
        <v>0.17222222222222222</v>
      </c>
      <c r="I209" s="33">
        <v>0</v>
      </c>
      <c r="J209" s="33">
        <v>0</v>
      </c>
      <c r="K209" s="33">
        <v>0.13333333333333333</v>
      </c>
      <c r="L209" s="33">
        <v>1.363</v>
      </c>
      <c r="M209" s="33">
        <v>6.15688888888889</v>
      </c>
      <c r="N209" s="33">
        <v>0</v>
      </c>
      <c r="O209" s="33">
        <v>8.2716823406478596E-2</v>
      </c>
      <c r="P209" s="33">
        <v>10.467555555555556</v>
      </c>
      <c r="Q209" s="33">
        <v>8.744444444444445E-2</v>
      </c>
      <c r="R209" s="33">
        <v>0.14180474697716078</v>
      </c>
      <c r="S209" s="33">
        <v>0.21111111111111111</v>
      </c>
      <c r="T209" s="33">
        <v>0</v>
      </c>
      <c r="U209" s="33">
        <v>0</v>
      </c>
      <c r="V209" s="33">
        <v>2.8362442155545602E-3</v>
      </c>
      <c r="W209" s="33">
        <v>1.584222222222222</v>
      </c>
      <c r="X209" s="33">
        <v>1.4907777777777775</v>
      </c>
      <c r="Y209" s="33">
        <v>6.6888888888888891</v>
      </c>
      <c r="Z209" s="33">
        <v>0.13117629496939842</v>
      </c>
      <c r="AA209" s="33">
        <v>0</v>
      </c>
      <c r="AB209" s="33">
        <v>0</v>
      </c>
      <c r="AC209" s="33">
        <v>0</v>
      </c>
      <c r="AD209" s="33">
        <v>0</v>
      </c>
      <c r="AE209" s="33">
        <v>0</v>
      </c>
      <c r="AF209" s="33">
        <v>0</v>
      </c>
      <c r="AG209" s="33">
        <v>0.72222222222222221</v>
      </c>
      <c r="AH209" t="s">
        <v>53</v>
      </c>
      <c r="AI209" s="34">
        <v>6</v>
      </c>
    </row>
  </sheetData>
  <pageMargins left="0.7" right="0.7" top="0.75" bottom="0.75" header="0.3" footer="0.3"/>
  <pageSetup orientation="portrait" horizontalDpi="1200" verticalDpi="1200" r:id="rId1"/>
  <ignoredErrors>
    <ignoredError sqref="AH2:AH20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806</v>
      </c>
      <c r="C2" s="1" t="s">
        <v>807</v>
      </c>
      <c r="D2" s="1" t="s">
        <v>808</v>
      </c>
      <c r="E2" s="2"/>
      <c r="F2" s="3" t="s">
        <v>655</v>
      </c>
      <c r="G2" s="3" t="s">
        <v>656</v>
      </c>
      <c r="H2" s="3" t="s">
        <v>657</v>
      </c>
      <c r="I2" s="3" t="s">
        <v>658</v>
      </c>
      <c r="J2" s="4" t="s">
        <v>659</v>
      </c>
      <c r="K2" s="3" t="s">
        <v>660</v>
      </c>
      <c r="L2" s="4" t="s">
        <v>731</v>
      </c>
      <c r="M2" s="3" t="s">
        <v>730</v>
      </c>
      <c r="N2" s="3"/>
      <c r="O2" s="3" t="s">
        <v>661</v>
      </c>
      <c r="P2" s="3" t="s">
        <v>656</v>
      </c>
      <c r="Q2" s="3" t="s">
        <v>657</v>
      </c>
      <c r="R2" s="3" t="s">
        <v>658</v>
      </c>
      <c r="S2" s="4" t="s">
        <v>659</v>
      </c>
      <c r="T2" s="3" t="s">
        <v>660</v>
      </c>
      <c r="U2" s="4" t="s">
        <v>731</v>
      </c>
      <c r="V2" s="3" t="s">
        <v>730</v>
      </c>
      <c r="X2" s="5" t="s">
        <v>662</v>
      </c>
      <c r="Y2" s="5" t="s">
        <v>809</v>
      </c>
      <c r="Z2" s="6" t="s">
        <v>663</v>
      </c>
      <c r="AA2" s="6" t="s">
        <v>664</v>
      </c>
    </row>
    <row r="3" spans="2:33" ht="15" customHeight="1" x14ac:dyDescent="0.25">
      <c r="B3" s="7" t="s">
        <v>665</v>
      </c>
      <c r="C3" s="49">
        <f>AVERAGE(Nurse[MDS Census])</f>
        <v>69.056677350427336</v>
      </c>
      <c r="D3" s="8">
        <v>77.140845685707092</v>
      </c>
      <c r="E3" s="8"/>
      <c r="F3" s="5">
        <v>1</v>
      </c>
      <c r="G3" s="9">
        <v>69115.888888888876</v>
      </c>
      <c r="H3" s="10">
        <v>3.6672718204368535</v>
      </c>
      <c r="I3" s="9">
        <v>5</v>
      </c>
      <c r="J3" s="11">
        <v>0.69112838501518359</v>
      </c>
      <c r="K3" s="9">
        <v>3</v>
      </c>
      <c r="L3" s="30">
        <v>9.5793251673751564E-2</v>
      </c>
      <c r="M3" s="9">
        <v>6</v>
      </c>
      <c r="O3" t="s">
        <v>605</v>
      </c>
      <c r="P3" s="9">
        <v>633.73333333333335</v>
      </c>
      <c r="Q3" s="10">
        <v>6.0408624377586086</v>
      </c>
      <c r="R3" s="12">
        <v>1</v>
      </c>
      <c r="S3" s="11">
        <v>1.8757404095658883</v>
      </c>
      <c r="T3" s="12">
        <v>1</v>
      </c>
      <c r="U3" s="30">
        <v>9.682463009433584E-2</v>
      </c>
      <c r="V3" s="12">
        <v>24</v>
      </c>
      <c r="X3" s="13" t="s">
        <v>666</v>
      </c>
      <c r="Y3" s="9">
        <f>SUM(Nurse[Total Nurse Staff Hours])</f>
        <v>54855.363555555545</v>
      </c>
      <c r="Z3" s="14" t="s">
        <v>667</v>
      </c>
      <c r="AA3" s="10">
        <f>Category[[#This Row],[State Total]]/D9</f>
        <v>4.8204079975584249E-2</v>
      </c>
    </row>
    <row r="4" spans="2:33" ht="15" customHeight="1" x14ac:dyDescent="0.25">
      <c r="B4" s="15" t="s">
        <v>657</v>
      </c>
      <c r="C4" s="16">
        <f>SUM(Nurse[Total Nurse Staff Hours])/SUM(Nurse[MDS Census])</f>
        <v>3.8190037447562974</v>
      </c>
      <c r="D4" s="16">
        <v>3.6162767648550016</v>
      </c>
      <c r="E4" s="8"/>
      <c r="F4" s="5">
        <v>2</v>
      </c>
      <c r="G4" s="9">
        <v>129923.92222222219</v>
      </c>
      <c r="H4" s="10">
        <v>3.478915026597186</v>
      </c>
      <c r="I4" s="9">
        <v>7</v>
      </c>
      <c r="J4" s="11">
        <v>0.63723178256540391</v>
      </c>
      <c r="K4" s="9">
        <v>6</v>
      </c>
      <c r="L4" s="30">
        <v>0.12604617718952438</v>
      </c>
      <c r="M4" s="9">
        <v>2</v>
      </c>
      <c r="O4" t="s">
        <v>604</v>
      </c>
      <c r="P4" s="9">
        <v>16131.511111111107</v>
      </c>
      <c r="Q4" s="10">
        <v>3.6069247284128507</v>
      </c>
      <c r="R4" s="12">
        <v>34</v>
      </c>
      <c r="S4" s="11">
        <v>0.55170316068757097</v>
      </c>
      <c r="T4" s="12">
        <v>39</v>
      </c>
      <c r="U4" s="30">
        <v>5.0037531820096057E-2</v>
      </c>
      <c r="V4" s="12">
        <v>46</v>
      </c>
      <c r="X4" s="9" t="s">
        <v>668</v>
      </c>
      <c r="Y4" s="9">
        <f>SUM(Nurse[Total Direct Care Staff Hours])</f>
        <v>50156.901333333335</v>
      </c>
      <c r="Z4" s="14">
        <f>Category[[#This Row],[State Total]]/Y3</f>
        <v>0.91434817094113729</v>
      </c>
      <c r="AA4" s="10">
        <f>Category[[#This Row],[State Total]]/D9</f>
        <v>4.4075312357575759E-2</v>
      </c>
    </row>
    <row r="5" spans="2:33" ht="15" customHeight="1" x14ac:dyDescent="0.25">
      <c r="B5" s="17" t="s">
        <v>669</v>
      </c>
      <c r="C5" s="18">
        <f>SUM(Nurse[Total Direct Care Staff Hours])/SUM(Nurse[MDS Census])</f>
        <v>3.4918990888352743</v>
      </c>
      <c r="D5" s="18">
        <v>3.341917987105413</v>
      </c>
      <c r="E5" s="19"/>
      <c r="F5" s="5">
        <v>3</v>
      </c>
      <c r="G5" s="9">
        <v>125277.33333333326</v>
      </c>
      <c r="H5" s="10">
        <v>3.5524562064965219</v>
      </c>
      <c r="I5" s="9">
        <v>6</v>
      </c>
      <c r="J5" s="11">
        <v>0.67245584197194497</v>
      </c>
      <c r="K5" s="9">
        <v>5</v>
      </c>
      <c r="L5" s="30">
        <v>0.12712919180650573</v>
      </c>
      <c r="M5" s="9">
        <v>1</v>
      </c>
      <c r="O5" t="s">
        <v>607</v>
      </c>
      <c r="P5" s="9">
        <v>14363.788888888885</v>
      </c>
      <c r="Q5" s="10">
        <v>3.8190037447562974</v>
      </c>
      <c r="R5" s="12">
        <v>19</v>
      </c>
      <c r="S5" s="11">
        <v>0.36973406119245866</v>
      </c>
      <c r="T5" s="12">
        <v>48</v>
      </c>
      <c r="U5" s="30">
        <v>2.0994468864578082E-2</v>
      </c>
      <c r="V5" s="12">
        <v>50</v>
      </c>
      <c r="X5" s="13" t="s">
        <v>670</v>
      </c>
      <c r="Y5" s="9">
        <f>SUM(Nurse[Total RN Hours (w/ Admin, DON)])</f>
        <v>5310.7820000000011</v>
      </c>
      <c r="Z5" s="14">
        <f>Category[[#This Row],[State Total]]/Y3</f>
        <v>9.6814270397122273E-2</v>
      </c>
      <c r="AA5" s="10">
        <f>Category[[#This Row],[State Total]]/D9</f>
        <v>4.6668428330007205E-3</v>
      </c>
      <c r="AB5" s="20"/>
      <c r="AC5" s="20"/>
      <c r="AF5" s="20"/>
      <c r="AG5" s="20"/>
    </row>
    <row r="6" spans="2:33" ht="15" customHeight="1" x14ac:dyDescent="0.25">
      <c r="B6" s="21" t="s">
        <v>671</v>
      </c>
      <c r="C6" s="18">
        <f>SUM(Nurse[Total RN Hours (w/ Admin, DON)])/SUM(Nurse[MDS Census])</f>
        <v>0.36973406119245866</v>
      </c>
      <c r="D6" s="18">
        <v>0.6053127868931506</v>
      </c>
      <c r="E6"/>
      <c r="F6" s="5">
        <v>4</v>
      </c>
      <c r="G6" s="9">
        <v>213135.8888888885</v>
      </c>
      <c r="H6" s="10">
        <v>3.7068517101504894</v>
      </c>
      <c r="I6" s="9">
        <v>4</v>
      </c>
      <c r="J6" s="11">
        <v>0.55803789966025963</v>
      </c>
      <c r="K6" s="9">
        <v>9</v>
      </c>
      <c r="L6" s="30">
        <v>0.10911916801909696</v>
      </c>
      <c r="M6" s="9">
        <v>4</v>
      </c>
      <c r="O6" t="s">
        <v>606</v>
      </c>
      <c r="P6" s="9">
        <v>10745.944444444447</v>
      </c>
      <c r="Q6" s="10">
        <v>3.8629575912359715</v>
      </c>
      <c r="R6" s="12">
        <v>17</v>
      </c>
      <c r="S6" s="11">
        <v>0.63364813598928815</v>
      </c>
      <c r="T6" s="12">
        <v>33</v>
      </c>
      <c r="U6" s="30">
        <v>9.0585542030926697E-2</v>
      </c>
      <c r="V6" s="12">
        <v>32</v>
      </c>
      <c r="X6" s="22" t="s">
        <v>672</v>
      </c>
      <c r="Y6" s="9">
        <f>SUM(Nurse[RN Hours (excl. Admin, DON)])</f>
        <v>2601.4171111111109</v>
      </c>
      <c r="Z6" s="14">
        <f>Category[[#This Row],[State Total]]/Y3</f>
        <v>4.7423204268375485E-2</v>
      </c>
      <c r="AA6" s="10">
        <f>Category[[#This Row],[State Total]]/D9</f>
        <v>2.2859919312512404E-3</v>
      </c>
      <c r="AB6" s="20"/>
      <c r="AC6" s="20"/>
      <c r="AF6" s="20"/>
      <c r="AG6" s="20"/>
    </row>
    <row r="7" spans="2:33" ht="15" customHeight="1" thickBot="1" x14ac:dyDescent="0.3">
      <c r="B7" s="23" t="s">
        <v>673</v>
      </c>
      <c r="C7" s="18">
        <f>SUM(Nurse[RN Hours (excl. Admin, DON)])/SUM(Nurse[MDS Census])</f>
        <v>0.18110939468926882</v>
      </c>
      <c r="D7" s="18">
        <v>0.40828202400980046</v>
      </c>
      <c r="E7"/>
      <c r="F7" s="5">
        <v>5</v>
      </c>
      <c r="G7" s="9">
        <v>223314.35555555581</v>
      </c>
      <c r="H7" s="10">
        <v>3.4643764455208377</v>
      </c>
      <c r="I7" s="9">
        <v>8</v>
      </c>
      <c r="J7" s="11">
        <v>0.67870255392846079</v>
      </c>
      <c r="K7" s="9">
        <v>4</v>
      </c>
      <c r="L7" s="30">
        <v>9.3639223792473358E-2</v>
      </c>
      <c r="M7" s="9">
        <v>7</v>
      </c>
      <c r="O7" t="s">
        <v>608</v>
      </c>
      <c r="P7" s="9">
        <v>90543.855555555419</v>
      </c>
      <c r="Q7" s="10">
        <v>4.139123059703298</v>
      </c>
      <c r="R7" s="12">
        <v>7</v>
      </c>
      <c r="S7" s="11">
        <v>0.54285651385387712</v>
      </c>
      <c r="T7" s="12">
        <v>40</v>
      </c>
      <c r="U7" s="30">
        <v>4.2846744192113692E-2</v>
      </c>
      <c r="V7" s="12">
        <v>49</v>
      </c>
      <c r="X7" s="22" t="s">
        <v>674</v>
      </c>
      <c r="Y7" s="9">
        <f>SUM(Nurse[RN Admin Hours])</f>
        <v>1593.9283333333331</v>
      </c>
      <c r="Z7" s="14">
        <f>Category[[#This Row],[State Total]]/Y3</f>
        <v>2.9056927709886739E-2</v>
      </c>
      <c r="AA7" s="10">
        <f>Category[[#This Row],[State Total]]/D9</f>
        <v>1.4006624671721504E-3</v>
      </c>
      <c r="AB7" s="20"/>
      <c r="AC7" s="20"/>
      <c r="AD7" s="20"/>
      <c r="AE7" s="20"/>
      <c r="AF7" s="20"/>
      <c r="AG7" s="20"/>
    </row>
    <row r="8" spans="2:33" ht="15" customHeight="1" thickTop="1" x14ac:dyDescent="0.25">
      <c r="B8" s="24" t="s">
        <v>675</v>
      </c>
      <c r="C8" s="25">
        <f>COUNTA(Nurse[Provider])</f>
        <v>208</v>
      </c>
      <c r="D8" s="25">
        <v>14752</v>
      </c>
      <c r="F8" s="5">
        <v>6</v>
      </c>
      <c r="G8" s="9">
        <v>136685.9333333332</v>
      </c>
      <c r="H8" s="10">
        <v>3.4116199317917255</v>
      </c>
      <c r="I8" s="9">
        <v>10</v>
      </c>
      <c r="J8" s="11">
        <v>0.34571454479506697</v>
      </c>
      <c r="K8" s="9">
        <v>10</v>
      </c>
      <c r="L8" s="30">
        <v>6.5849029186353242E-2</v>
      </c>
      <c r="M8" s="9">
        <v>9</v>
      </c>
      <c r="O8" t="s">
        <v>609</v>
      </c>
      <c r="P8" s="9">
        <v>14179.644444444439</v>
      </c>
      <c r="Q8" s="10">
        <v>3.608602864199701</v>
      </c>
      <c r="R8" s="12">
        <v>33</v>
      </c>
      <c r="S8" s="11">
        <v>0.84407096087662437</v>
      </c>
      <c r="T8" s="12">
        <v>11</v>
      </c>
      <c r="U8" s="30">
        <v>0.12009944446296228</v>
      </c>
      <c r="V8" s="12">
        <v>12</v>
      </c>
      <c r="X8" s="22" t="s">
        <v>676</v>
      </c>
      <c r="Y8" s="9">
        <f>SUM(Nurse[RN DON Hours])</f>
        <v>1115.4365555555553</v>
      </c>
      <c r="Z8" s="14">
        <f>Category[[#This Row],[State Total]]/Y3</f>
        <v>2.0334138418860011E-2</v>
      </c>
      <c r="AA8" s="10">
        <f>Category[[#This Row],[State Total]]/D9</f>
        <v>9.8018843457732823E-4</v>
      </c>
      <c r="AB8" s="20"/>
      <c r="AC8" s="20"/>
      <c r="AD8" s="20"/>
      <c r="AE8" s="20"/>
      <c r="AF8" s="20"/>
      <c r="AG8" s="20"/>
    </row>
    <row r="9" spans="2:33" ht="15" customHeight="1" x14ac:dyDescent="0.25">
      <c r="B9" s="24" t="s">
        <v>677</v>
      </c>
      <c r="C9" s="25">
        <f>SUM(Nurse[MDS Census])</f>
        <v>14363.788888888885</v>
      </c>
      <c r="D9" s="25">
        <v>1137981.755555551</v>
      </c>
      <c r="F9" s="5">
        <v>7</v>
      </c>
      <c r="G9" s="9">
        <v>75220.511111111104</v>
      </c>
      <c r="H9" s="10">
        <v>3.4625035872307905</v>
      </c>
      <c r="I9" s="9">
        <v>9</v>
      </c>
      <c r="J9" s="11">
        <v>0.5754256167717845</v>
      </c>
      <c r="K9" s="9">
        <v>8</v>
      </c>
      <c r="L9" s="30">
        <v>0.10630393346411013</v>
      </c>
      <c r="M9" s="9">
        <v>5</v>
      </c>
      <c r="O9" t="s">
        <v>610</v>
      </c>
      <c r="P9" s="9">
        <v>18939.155555555557</v>
      </c>
      <c r="Q9" s="10">
        <v>3.5327644550619404</v>
      </c>
      <c r="R9" s="12">
        <v>40</v>
      </c>
      <c r="S9" s="11">
        <v>0.65219798606531798</v>
      </c>
      <c r="T9" s="12">
        <v>28</v>
      </c>
      <c r="U9" s="30">
        <v>6.2207938320487134E-2</v>
      </c>
      <c r="V9" s="12">
        <v>43</v>
      </c>
      <c r="X9" s="13" t="s">
        <v>678</v>
      </c>
      <c r="Y9" s="9">
        <f>SUM(Nurse[Total LPN Hours (w/ Admin)])</f>
        <v>14715.858222222225</v>
      </c>
      <c r="Z9" s="14">
        <f>Category[[#This Row],[State Total]]/Y3</f>
        <v>0.26826653345061746</v>
      </c>
      <c r="AA9" s="10">
        <f>Category[[#This Row],[State Total]]/D9</f>
        <v>1.2931541433226312E-2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612</v>
      </c>
      <c r="P10" s="9">
        <v>1995.3555555555556</v>
      </c>
      <c r="Q10" s="10">
        <v>3.6311877025537078</v>
      </c>
      <c r="R10" s="12">
        <v>29</v>
      </c>
      <c r="S10" s="11">
        <v>1.0242601151563075</v>
      </c>
      <c r="T10" s="12">
        <v>6</v>
      </c>
      <c r="U10" s="30">
        <v>2.0791633501174179E-2</v>
      </c>
      <c r="V10" s="12">
        <v>51</v>
      </c>
      <c r="X10" s="22" t="s">
        <v>679</v>
      </c>
      <c r="Y10" s="9">
        <f>SUM(Nurse[LPN Hours (excl. Admin)])</f>
        <v>12726.760888888886</v>
      </c>
      <c r="Z10" s="14">
        <f>Category[[#This Row],[State Total]]/Y3</f>
        <v>0.23200577052050123</v>
      </c>
      <c r="AA10" s="10">
        <f>Category[[#This Row],[State Total]]/D9</f>
        <v>1.1183624716967287E-2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611</v>
      </c>
      <c r="P11" s="9">
        <v>3466.344444444444</v>
      </c>
      <c r="Q11" s="10">
        <v>4.0400154822082825</v>
      </c>
      <c r="R11" s="12">
        <v>12</v>
      </c>
      <c r="S11" s="11">
        <v>0.93927759310961634</v>
      </c>
      <c r="T11" s="12">
        <v>8</v>
      </c>
      <c r="U11" s="30">
        <v>9.6508608476128244E-2</v>
      </c>
      <c r="V11" s="12">
        <v>26</v>
      </c>
      <c r="X11" s="22" t="s">
        <v>680</v>
      </c>
      <c r="Y11" s="9">
        <f>SUM(Nurse[LPN Admin Hours])</f>
        <v>1989.0973333333341</v>
      </c>
      <c r="Z11" s="14">
        <f>Category[[#This Row],[State Total]]/Y3</f>
        <v>3.6260762930116174E-2</v>
      </c>
      <c r="AA11" s="10">
        <f>Category[[#This Row],[State Total]]/D9</f>
        <v>1.7479167162590204E-3</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613</v>
      </c>
      <c r="P12" s="9">
        <v>66243.377777777816</v>
      </c>
      <c r="Q12" s="10">
        <v>4.0475484157410087</v>
      </c>
      <c r="R12" s="12">
        <v>10</v>
      </c>
      <c r="S12" s="11">
        <v>0.64545731195940048</v>
      </c>
      <c r="T12" s="12">
        <v>30</v>
      </c>
      <c r="U12" s="30">
        <v>0.11186683571267629</v>
      </c>
      <c r="V12" s="12">
        <v>16</v>
      </c>
      <c r="X12" s="13" t="s">
        <v>681</v>
      </c>
      <c r="Y12" s="9">
        <f>SUM(Nurse[Total CNA, NA TR, Med Aide/Tech Hours])</f>
        <v>34828.723333333328</v>
      </c>
      <c r="Z12" s="14">
        <f>Category[[#This Row],[State Total]]/Y3</f>
        <v>0.63491919615226045</v>
      </c>
      <c r="AA12" s="10">
        <f>Category[[#This Row],[State Total]]/D9</f>
        <v>3.0605695709357221E-2</v>
      </c>
      <c r="AB12" s="20"/>
      <c r="AC12" s="20"/>
      <c r="AD12" s="20"/>
      <c r="AE12" s="20"/>
      <c r="AF12" s="20"/>
      <c r="AG12" s="20"/>
    </row>
    <row r="13" spans="2:33" ht="15" customHeight="1" x14ac:dyDescent="0.25">
      <c r="I13" s="9"/>
      <c r="J13" s="9"/>
      <c r="K13" s="9"/>
      <c r="L13" s="9"/>
      <c r="M13" s="9"/>
      <c r="O13" t="s">
        <v>614</v>
      </c>
      <c r="P13" s="9">
        <v>26792.522222222229</v>
      </c>
      <c r="Q13" s="10">
        <v>3.3340848130510681</v>
      </c>
      <c r="R13" s="12">
        <v>47</v>
      </c>
      <c r="S13" s="11">
        <v>0.40397606794930702</v>
      </c>
      <c r="T13" s="12">
        <v>46</v>
      </c>
      <c r="U13" s="30">
        <v>0.10382108270128565</v>
      </c>
      <c r="V13" s="12">
        <v>22</v>
      </c>
      <c r="X13" s="22" t="s">
        <v>682</v>
      </c>
      <c r="Y13" s="9">
        <f>SUM(Nurse[CNA Hours])</f>
        <v>32699.376999999989</v>
      </c>
      <c r="Z13" s="14">
        <f>Category[[#This Row],[State Total]]/Y3</f>
        <v>0.59610172789910021</v>
      </c>
      <c r="AA13" s="10">
        <f>Category[[#This Row],[State Total]]/D9</f>
        <v>2.8734535365232187E-2</v>
      </c>
      <c r="AB13" s="20"/>
      <c r="AC13" s="20"/>
      <c r="AD13" s="20"/>
      <c r="AE13" s="20"/>
      <c r="AF13" s="20"/>
      <c r="AG13" s="20"/>
    </row>
    <row r="14" spans="2:33" ht="15" customHeight="1" x14ac:dyDescent="0.25">
      <c r="G14" s="10"/>
      <c r="I14" s="9"/>
      <c r="J14" s="9"/>
      <c r="K14" s="9"/>
      <c r="L14" s="9"/>
      <c r="M14" s="9"/>
      <c r="O14" t="s">
        <v>615</v>
      </c>
      <c r="P14" s="9">
        <v>3182.6222222222227</v>
      </c>
      <c r="Q14" s="10">
        <v>4.4477925609909361</v>
      </c>
      <c r="R14" s="12">
        <v>4</v>
      </c>
      <c r="S14" s="11">
        <v>1.4693429247720258</v>
      </c>
      <c r="T14" s="12">
        <v>2</v>
      </c>
      <c r="U14" s="30">
        <v>4.4632540782262482E-2</v>
      </c>
      <c r="V14" s="12">
        <v>48</v>
      </c>
      <c r="X14" s="22" t="s">
        <v>683</v>
      </c>
      <c r="Y14" s="9">
        <f>SUM(Nurse[NA TR Hours])</f>
        <v>2064.5292222222215</v>
      </c>
      <c r="Z14" s="14">
        <f>Category[[#This Row],[State Total]]/Y3</f>
        <v>3.7635868006440983E-2</v>
      </c>
      <c r="AA14" s="10">
        <f>Category[[#This Row],[State Total]]/D9</f>
        <v>1.8142023913330135E-3</v>
      </c>
    </row>
    <row r="15" spans="2:33" ht="15" customHeight="1" x14ac:dyDescent="0.25">
      <c r="I15" s="9"/>
      <c r="J15" s="9"/>
      <c r="K15" s="9"/>
      <c r="L15" s="9"/>
      <c r="M15" s="9"/>
      <c r="O15" t="s">
        <v>619</v>
      </c>
      <c r="P15" s="9">
        <v>19943.144444444424</v>
      </c>
      <c r="Q15" s="10">
        <v>3.6351922214428489</v>
      </c>
      <c r="R15" s="12">
        <v>28</v>
      </c>
      <c r="S15" s="11">
        <v>0.69859209764647734</v>
      </c>
      <c r="T15" s="12">
        <v>23</v>
      </c>
      <c r="U15" s="30">
        <v>0.11811421029817698</v>
      </c>
      <c r="V15" s="12">
        <v>13</v>
      </c>
      <c r="X15" s="26" t="s">
        <v>684</v>
      </c>
      <c r="Y15" s="27">
        <f>SUM(Nurse[Med Aide/Tech Hours])</f>
        <v>64.817111111111117</v>
      </c>
      <c r="Z15" s="14">
        <f>Category[[#This Row],[State Total]]/Y3</f>
        <v>1.1816002467191138E-3</v>
      </c>
      <c r="AA15" s="10">
        <f>Category[[#This Row],[State Total]]/D9</f>
        <v>5.695795279201824E-5</v>
      </c>
    </row>
    <row r="16" spans="2:33" ht="15" customHeight="1" x14ac:dyDescent="0.25">
      <c r="I16" s="9"/>
      <c r="J16" s="9"/>
      <c r="K16" s="9"/>
      <c r="L16" s="9"/>
      <c r="M16" s="9"/>
      <c r="O16" t="s">
        <v>616</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617</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618</v>
      </c>
      <c r="P18" s="9">
        <v>33971.28888888895</v>
      </c>
      <c r="Q18" s="10">
        <v>3.4103972406764318</v>
      </c>
      <c r="R18" s="12">
        <v>45</v>
      </c>
      <c r="S18" s="11">
        <v>0.56801137300256033</v>
      </c>
      <c r="T18" s="12">
        <v>37</v>
      </c>
      <c r="U18" s="30">
        <v>9.4044956305848859E-2</v>
      </c>
      <c r="V18" s="12">
        <v>29</v>
      </c>
      <c r="X18" s="5" t="s">
        <v>685</v>
      </c>
      <c r="Y18" s="5" t="s">
        <v>809</v>
      </c>
    </row>
    <row r="19" spans="9:27" ht="15" customHeight="1" x14ac:dyDescent="0.25">
      <c r="O19" t="s">
        <v>620</v>
      </c>
      <c r="P19" s="9">
        <v>14539.022222222233</v>
      </c>
      <c r="Q19" s="10">
        <v>3.7830361127754224</v>
      </c>
      <c r="R19" s="12">
        <v>22</v>
      </c>
      <c r="S19" s="11">
        <v>0.66929399195421835</v>
      </c>
      <c r="T19" s="12">
        <v>26</v>
      </c>
      <c r="U19" s="30">
        <v>0.10640719510586769</v>
      </c>
      <c r="V19" s="12">
        <v>20</v>
      </c>
      <c r="X19" s="5" t="s">
        <v>686</v>
      </c>
      <c r="Y19" s="9">
        <f>SUM(Nurse[RN Hours Contract (excl. Admin, DON)])</f>
        <v>64.11722222222221</v>
      </c>
    </row>
    <row r="20" spans="9:27" ht="15" customHeight="1" x14ac:dyDescent="0.25">
      <c r="O20" t="s">
        <v>621</v>
      </c>
      <c r="P20" s="9">
        <v>19903.311111111125</v>
      </c>
      <c r="Q20" s="10">
        <v>3.6214136062229723</v>
      </c>
      <c r="R20" s="12">
        <v>31</v>
      </c>
      <c r="S20" s="11">
        <v>0.63213508305150701</v>
      </c>
      <c r="T20" s="12">
        <v>34</v>
      </c>
      <c r="U20" s="30">
        <v>0.1026357196584672</v>
      </c>
      <c r="V20" s="12">
        <v>23</v>
      </c>
      <c r="X20" s="5" t="s">
        <v>687</v>
      </c>
      <c r="Y20" s="9">
        <f>SUM(Nurse[RN Admin Hours Contract])</f>
        <v>174.23511111111111</v>
      </c>
      <c r="AA20" s="9"/>
    </row>
    <row r="21" spans="9:27" ht="15" customHeight="1" x14ac:dyDescent="0.25">
      <c r="O21" t="s">
        <v>622</v>
      </c>
      <c r="P21" s="9">
        <v>21850.977777777804</v>
      </c>
      <c r="Q21" s="10">
        <v>3.3855345807052606</v>
      </c>
      <c r="R21" s="12">
        <v>46</v>
      </c>
      <c r="S21" s="11">
        <v>0.23443491468472266</v>
      </c>
      <c r="T21" s="12">
        <v>51</v>
      </c>
      <c r="U21" s="30">
        <v>7.876193237857794E-2</v>
      </c>
      <c r="V21" s="12">
        <v>38</v>
      </c>
      <c r="X21" s="5" t="s">
        <v>688</v>
      </c>
      <c r="Y21" s="9">
        <f>SUM(Nurse[RN DON Hours Contract])</f>
        <v>6.4203333333333337</v>
      </c>
    </row>
    <row r="22" spans="9:27" ht="15" customHeight="1" x14ac:dyDescent="0.25">
      <c r="O22" t="s">
        <v>625</v>
      </c>
      <c r="P22" s="9">
        <v>31441.377777777765</v>
      </c>
      <c r="Q22" s="10">
        <v>3.612648449106699</v>
      </c>
      <c r="R22" s="12">
        <v>32</v>
      </c>
      <c r="S22" s="11">
        <v>0.64042077248523221</v>
      </c>
      <c r="T22" s="12">
        <v>31</v>
      </c>
      <c r="U22" s="30">
        <v>9.1118562469651498E-2</v>
      </c>
      <c r="V22" s="12">
        <v>30</v>
      </c>
      <c r="X22" s="5" t="s">
        <v>689</v>
      </c>
      <c r="Y22" s="9">
        <f>SUM(Nurse[LPN Hours Contract (excl. Admin)])</f>
        <v>334.06455555555556</v>
      </c>
    </row>
    <row r="23" spans="9:27" ht="15" customHeight="1" x14ac:dyDescent="0.25">
      <c r="O23" t="s">
        <v>624</v>
      </c>
      <c r="P23" s="9">
        <v>21280.533333333344</v>
      </c>
      <c r="Q23" s="10">
        <v>3.7019066773597968</v>
      </c>
      <c r="R23" s="12">
        <v>23</v>
      </c>
      <c r="S23" s="11">
        <v>0.75533815986232589</v>
      </c>
      <c r="T23" s="12">
        <v>16</v>
      </c>
      <c r="U23" s="30">
        <v>0.13465961777276614</v>
      </c>
      <c r="V23" s="12">
        <v>7</v>
      </c>
      <c r="X23" s="5" t="s">
        <v>690</v>
      </c>
      <c r="Y23" s="9">
        <f>SUM(Nurse[LPN Admin Hours Contract])</f>
        <v>1</v>
      </c>
    </row>
    <row r="24" spans="9:27" ht="15" customHeight="1" x14ac:dyDescent="0.25">
      <c r="O24" t="s">
        <v>623</v>
      </c>
      <c r="P24" s="9">
        <v>4669.8666666666668</v>
      </c>
      <c r="Q24" s="10">
        <v>4.3362414344449514</v>
      </c>
      <c r="R24" s="12">
        <v>5</v>
      </c>
      <c r="S24" s="11">
        <v>1.0474073968326478</v>
      </c>
      <c r="T24" s="12">
        <v>4</v>
      </c>
      <c r="U24" s="30">
        <v>0.1764471116960461</v>
      </c>
      <c r="V24" s="12">
        <v>2</v>
      </c>
      <c r="X24" s="5" t="s">
        <v>691</v>
      </c>
      <c r="Y24" s="9">
        <f>SUM(Nurse[CNA Hours Contract])</f>
        <v>567.94011111111126</v>
      </c>
    </row>
    <row r="25" spans="9:27" ht="15" customHeight="1" x14ac:dyDescent="0.25">
      <c r="O25" t="s">
        <v>626</v>
      </c>
      <c r="P25" s="9">
        <v>31828.177777777779</v>
      </c>
      <c r="Q25" s="10">
        <v>3.7844598008193975</v>
      </c>
      <c r="R25" s="12">
        <v>21</v>
      </c>
      <c r="S25" s="11">
        <v>0.6969405690834396</v>
      </c>
      <c r="T25" s="12">
        <v>24</v>
      </c>
      <c r="U25" s="30">
        <v>8.3478585199017852E-2</v>
      </c>
      <c r="V25" s="12">
        <v>35</v>
      </c>
      <c r="X25" s="5" t="s">
        <v>692</v>
      </c>
      <c r="Y25" s="9">
        <f>SUM(Nurse[NA TR Hours Contract])</f>
        <v>3.8818888888888887</v>
      </c>
    </row>
    <row r="26" spans="9:27" ht="15" customHeight="1" x14ac:dyDescent="0.25">
      <c r="O26" t="s">
        <v>627</v>
      </c>
      <c r="P26" s="9">
        <v>19703.922222222227</v>
      </c>
      <c r="Q26" s="10">
        <v>4.1595973672472448</v>
      </c>
      <c r="R26" s="12">
        <v>6</v>
      </c>
      <c r="S26" s="11">
        <v>1.0329733392054474</v>
      </c>
      <c r="T26" s="12">
        <v>5</v>
      </c>
      <c r="U26" s="30">
        <v>6.6358337756642433E-2</v>
      </c>
      <c r="V26" s="12">
        <v>41</v>
      </c>
      <c r="X26" s="5" t="s">
        <v>693</v>
      </c>
      <c r="Y26" s="9">
        <f>SUM(Nurse[Med Aide/Tech Hours Contract])</f>
        <v>0</v>
      </c>
    </row>
    <row r="27" spans="9:27" ht="15" customHeight="1" x14ac:dyDescent="0.25">
      <c r="O27" t="s">
        <v>629</v>
      </c>
      <c r="P27" s="9">
        <v>31408.444444444438</v>
      </c>
      <c r="Q27" s="10">
        <v>3.0728472986741018</v>
      </c>
      <c r="R27" s="12">
        <v>50</v>
      </c>
      <c r="S27" s="11">
        <v>0.40359808402552727</v>
      </c>
      <c r="T27" s="12">
        <v>47</v>
      </c>
      <c r="U27" s="30">
        <v>9.531767465274292E-2</v>
      </c>
      <c r="V27" s="12">
        <v>28</v>
      </c>
      <c r="X27" s="5" t="s">
        <v>694</v>
      </c>
      <c r="Y27" s="9">
        <f>SUM(Nurse[Total Contract Hours])</f>
        <v>1151.6592222222221</v>
      </c>
    </row>
    <row r="28" spans="9:27" ht="15" customHeight="1" x14ac:dyDescent="0.25">
      <c r="O28" t="s">
        <v>628</v>
      </c>
      <c r="P28" s="9">
        <v>13539.144444444451</v>
      </c>
      <c r="Q28" s="10">
        <v>3.8714198008572667</v>
      </c>
      <c r="R28" s="12">
        <v>16</v>
      </c>
      <c r="S28" s="11">
        <v>0.53560995565943359</v>
      </c>
      <c r="T28" s="12">
        <v>41</v>
      </c>
      <c r="U28" s="30">
        <v>0.10681777824095051</v>
      </c>
      <c r="V28" s="12">
        <v>18</v>
      </c>
      <c r="X28" s="5" t="s">
        <v>695</v>
      </c>
      <c r="Y28" s="9">
        <f>SUM(Nurse[Total Nurse Staff Hours])</f>
        <v>54855.363555555545</v>
      </c>
    </row>
    <row r="29" spans="9:27" ht="15" customHeight="1" x14ac:dyDescent="0.25">
      <c r="O29" t="s">
        <v>630</v>
      </c>
      <c r="P29" s="9">
        <v>3092.2666666666673</v>
      </c>
      <c r="Q29" s="10">
        <v>3.7017095693917428</v>
      </c>
      <c r="R29" s="12">
        <v>24</v>
      </c>
      <c r="S29" s="11">
        <v>0.83524200155225914</v>
      </c>
      <c r="T29" s="12">
        <v>14</v>
      </c>
      <c r="U29" s="30">
        <v>0.15404402121381064</v>
      </c>
      <c r="V29" s="12">
        <v>3</v>
      </c>
      <c r="X29" s="5" t="s">
        <v>696</v>
      </c>
      <c r="Y29" s="28">
        <f>Y27/Y28</f>
        <v>2.0994468864578082E-2</v>
      </c>
    </row>
    <row r="30" spans="9:27" ht="15" customHeight="1" x14ac:dyDescent="0.25">
      <c r="O30" t="s">
        <v>637</v>
      </c>
      <c r="P30" s="9">
        <v>31580.033333333373</v>
      </c>
      <c r="Q30" s="10">
        <v>3.4683107716092008</v>
      </c>
      <c r="R30" s="12">
        <v>41</v>
      </c>
      <c r="S30" s="11">
        <v>0.50992706361931184</v>
      </c>
      <c r="T30" s="12">
        <v>44</v>
      </c>
      <c r="U30" s="30">
        <v>0.15179285834331796</v>
      </c>
      <c r="V30" s="12">
        <v>4</v>
      </c>
    </row>
    <row r="31" spans="9:27" ht="15" customHeight="1" x14ac:dyDescent="0.25">
      <c r="O31" t="s">
        <v>638</v>
      </c>
      <c r="P31" s="9">
        <v>4496.5</v>
      </c>
      <c r="Q31" s="10">
        <v>4.4839297725391347</v>
      </c>
      <c r="R31" s="12">
        <v>3</v>
      </c>
      <c r="S31" s="11">
        <v>0.84335767325203514</v>
      </c>
      <c r="T31" s="12">
        <v>12</v>
      </c>
      <c r="U31" s="30">
        <v>0.1363681678426896</v>
      </c>
      <c r="V31" s="12">
        <v>6</v>
      </c>
      <c r="Y31" s="9"/>
    </row>
    <row r="32" spans="9:27" ht="15" customHeight="1" x14ac:dyDescent="0.25">
      <c r="O32" t="s">
        <v>631</v>
      </c>
      <c r="P32" s="9">
        <v>9329.8999999999942</v>
      </c>
      <c r="Q32" s="10">
        <v>3.9056288086927231</v>
      </c>
      <c r="R32" s="12">
        <v>15</v>
      </c>
      <c r="S32" s="11">
        <v>0.7443185528962446</v>
      </c>
      <c r="T32" s="12">
        <v>18</v>
      </c>
      <c r="U32" s="30">
        <v>0.11174944138799575</v>
      </c>
      <c r="V32" s="12">
        <v>17</v>
      </c>
    </row>
    <row r="33" spans="15:27" ht="15" customHeight="1" x14ac:dyDescent="0.25">
      <c r="O33" t="s">
        <v>633</v>
      </c>
      <c r="P33" s="9">
        <v>5365.7111111111117</v>
      </c>
      <c r="Q33" s="10">
        <v>3.8162251042628679</v>
      </c>
      <c r="R33" s="12">
        <v>20</v>
      </c>
      <c r="S33" s="11">
        <v>0.73197927581308475</v>
      </c>
      <c r="T33" s="12">
        <v>20</v>
      </c>
      <c r="U33" s="30">
        <v>8.9797522397923935E-2</v>
      </c>
      <c r="V33" s="12">
        <v>33</v>
      </c>
      <c r="X33" s="5" t="s">
        <v>662</v>
      </c>
      <c r="Y33" s="6" t="s">
        <v>664</v>
      </c>
    </row>
    <row r="34" spans="15:27" ht="15" customHeight="1" x14ac:dyDescent="0.25">
      <c r="O34" t="s">
        <v>634</v>
      </c>
      <c r="P34" s="9">
        <v>37460.744444444455</v>
      </c>
      <c r="Q34" s="10">
        <v>3.6413362995989567</v>
      </c>
      <c r="R34" s="12">
        <v>27</v>
      </c>
      <c r="S34" s="11">
        <v>0.66883166289333307</v>
      </c>
      <c r="T34" s="12">
        <v>27</v>
      </c>
      <c r="U34" s="30">
        <v>0.12463542513544852</v>
      </c>
      <c r="V34" s="12">
        <v>10</v>
      </c>
      <c r="X34" s="50" t="s">
        <v>697</v>
      </c>
      <c r="Y34" s="10">
        <f>SUM(Nurse[Total Nurse Staff Hours])/SUM(Nurse[MDS Census])</f>
        <v>3.8190037447562974</v>
      </c>
    </row>
    <row r="35" spans="15:27" ht="15" customHeight="1" x14ac:dyDescent="0.25">
      <c r="O35" t="s">
        <v>635</v>
      </c>
      <c r="P35" s="9">
        <v>4885.844444444444</v>
      </c>
      <c r="Q35" s="10">
        <v>3.430016965110092</v>
      </c>
      <c r="R35" s="12">
        <v>43</v>
      </c>
      <c r="S35" s="11">
        <v>0.6266838440301461</v>
      </c>
      <c r="T35" s="12">
        <v>35</v>
      </c>
      <c r="U35" s="30">
        <v>0.12207197523643744</v>
      </c>
      <c r="V35" s="12">
        <v>11</v>
      </c>
      <c r="X35" s="9" t="s">
        <v>698</v>
      </c>
      <c r="Y35" s="18">
        <f>SUM(Nurse[Total RN Hours (w/ Admin, DON)])/SUM(Nurse[MDS Census])</f>
        <v>0.36973406119245866</v>
      </c>
    </row>
    <row r="36" spans="15:27" ht="15" customHeight="1" x14ac:dyDescent="0.25">
      <c r="O36" t="s">
        <v>632</v>
      </c>
      <c r="P36" s="9">
        <v>4987.2666666666664</v>
      </c>
      <c r="Q36" s="10">
        <v>3.9056977770054404</v>
      </c>
      <c r="R36" s="12">
        <v>14</v>
      </c>
      <c r="S36" s="11">
        <v>0.7421679209720754</v>
      </c>
      <c r="T36" s="12">
        <v>19</v>
      </c>
      <c r="U36" s="30">
        <v>7.9975097885413154E-2</v>
      </c>
      <c r="V36" s="12">
        <v>37</v>
      </c>
      <c r="X36" s="9" t="s">
        <v>699</v>
      </c>
      <c r="Y36" s="18">
        <f>SUM(Nurse[Total LPN Hours (w/ Admin)])/SUM(Nurse[MDS Census])</f>
        <v>1.0245108958406988</v>
      </c>
    </row>
    <row r="37" spans="15:27" ht="15" customHeight="1" x14ac:dyDescent="0.25">
      <c r="O37" t="s">
        <v>636</v>
      </c>
      <c r="P37" s="9">
        <v>92388.255555555588</v>
      </c>
      <c r="Q37" s="10">
        <v>3.4130274230382516</v>
      </c>
      <c r="R37" s="12">
        <v>44</v>
      </c>
      <c r="S37" s="11">
        <v>0.62277743936428642</v>
      </c>
      <c r="T37" s="12">
        <v>36</v>
      </c>
      <c r="U37" s="30">
        <v>0.12676177749909556</v>
      </c>
      <c r="V37" s="12">
        <v>8</v>
      </c>
      <c r="X37" s="9" t="s">
        <v>700</v>
      </c>
      <c r="Y37" s="18">
        <f>SUM(Nurse[Total CNA, NA TR, Med Aide/Tech Hours])/SUM(Nurse[MDS Census])</f>
        <v>2.4247587877231407</v>
      </c>
      <c r="AA37" s="10"/>
    </row>
    <row r="38" spans="15:27" ht="15" customHeight="1" x14ac:dyDescent="0.25">
      <c r="O38" t="s">
        <v>639</v>
      </c>
      <c r="P38" s="9">
        <v>63300.822222222116</v>
      </c>
      <c r="Q38" s="10">
        <v>3.4499657561056791</v>
      </c>
      <c r="R38" s="12">
        <v>42</v>
      </c>
      <c r="S38" s="11">
        <v>0.56644055527451564</v>
      </c>
      <c r="T38" s="12">
        <v>38</v>
      </c>
      <c r="U38" s="30">
        <v>0.11426020867290131</v>
      </c>
      <c r="V38" s="12">
        <v>14</v>
      </c>
    </row>
    <row r="39" spans="15:27" ht="15" customHeight="1" x14ac:dyDescent="0.25">
      <c r="O39" t="s">
        <v>640</v>
      </c>
      <c r="P39" s="9">
        <v>15008.399999999994</v>
      </c>
      <c r="Q39" s="10">
        <v>3.6774995113847346</v>
      </c>
      <c r="R39" s="12">
        <v>25</v>
      </c>
      <c r="S39" s="11">
        <v>0.34457592637012174</v>
      </c>
      <c r="T39" s="12">
        <v>50</v>
      </c>
      <c r="U39" s="30">
        <v>5.8758763905221979E-2</v>
      </c>
      <c r="V39" s="12">
        <v>44</v>
      </c>
    </row>
    <row r="40" spans="15:27" ht="15" customHeight="1" x14ac:dyDescent="0.25">
      <c r="O40" t="s">
        <v>641</v>
      </c>
      <c r="P40" s="9">
        <v>6114.1222222222214</v>
      </c>
      <c r="Q40" s="10">
        <v>4.8794973931026719</v>
      </c>
      <c r="R40" s="12">
        <v>2</v>
      </c>
      <c r="S40" s="11">
        <v>0.70236496199145571</v>
      </c>
      <c r="T40" s="12">
        <v>22</v>
      </c>
      <c r="U40" s="30">
        <v>0.12607208269299203</v>
      </c>
      <c r="V40" s="12">
        <v>9</v>
      </c>
    </row>
    <row r="41" spans="15:27" ht="15" customHeight="1" x14ac:dyDescent="0.25">
      <c r="O41" t="s">
        <v>642</v>
      </c>
      <c r="P41" s="9">
        <v>64129.100000000064</v>
      </c>
      <c r="Q41" s="10">
        <v>3.5513666269377713</v>
      </c>
      <c r="R41" s="12">
        <v>39</v>
      </c>
      <c r="S41" s="11">
        <v>0.69262959665216972</v>
      </c>
      <c r="T41" s="12">
        <v>25</v>
      </c>
      <c r="U41" s="30">
        <v>0.14341731835489568</v>
      </c>
      <c r="V41" s="12">
        <v>5</v>
      </c>
    </row>
    <row r="42" spans="15:27" ht="15" customHeight="1" x14ac:dyDescent="0.25">
      <c r="O42" t="s">
        <v>643</v>
      </c>
      <c r="P42" s="9">
        <v>6509.5222222222219</v>
      </c>
      <c r="Q42" s="10">
        <v>3.5910978276268777</v>
      </c>
      <c r="R42" s="12">
        <v>35</v>
      </c>
      <c r="S42" s="11">
        <v>0.75295208557719706</v>
      </c>
      <c r="T42" s="12">
        <v>17</v>
      </c>
      <c r="U42" s="30">
        <v>9.0587839608705881E-2</v>
      </c>
      <c r="V42" s="12">
        <v>31</v>
      </c>
    </row>
    <row r="43" spans="15:27" ht="15" customHeight="1" x14ac:dyDescent="0.25">
      <c r="O43" t="s">
        <v>644</v>
      </c>
      <c r="P43" s="9">
        <v>15186.211111111117</v>
      </c>
      <c r="Q43" s="10">
        <v>3.6276710817342326</v>
      </c>
      <c r="R43" s="12">
        <v>30</v>
      </c>
      <c r="S43" s="11">
        <v>0.52269220835567909</v>
      </c>
      <c r="T43" s="12">
        <v>43</v>
      </c>
      <c r="U43" s="30">
        <v>9.6755928483920478E-2</v>
      </c>
      <c r="V43" s="12">
        <v>25</v>
      </c>
    </row>
    <row r="44" spans="15:27" ht="15" customHeight="1" x14ac:dyDescent="0.25">
      <c r="O44" t="s">
        <v>645</v>
      </c>
      <c r="P44" s="9">
        <v>4648.6333333333323</v>
      </c>
      <c r="Q44" s="10">
        <v>3.5707482724910817</v>
      </c>
      <c r="R44" s="12">
        <v>38</v>
      </c>
      <c r="S44" s="11">
        <v>0.84182213649411886</v>
      </c>
      <c r="T44" s="12">
        <v>13</v>
      </c>
      <c r="U44" s="30">
        <v>6.5365935682119805E-2</v>
      </c>
      <c r="V44" s="12">
        <v>42</v>
      </c>
    </row>
    <row r="45" spans="15:27" ht="15" customHeight="1" x14ac:dyDescent="0.25">
      <c r="O45" t="s">
        <v>646</v>
      </c>
      <c r="P45" s="9">
        <v>23759.777777777777</v>
      </c>
      <c r="Q45" s="10">
        <v>3.5906221953067243</v>
      </c>
      <c r="R45" s="12">
        <v>36</v>
      </c>
      <c r="S45" s="11">
        <v>0.52958315640812159</v>
      </c>
      <c r="T45" s="12">
        <v>42</v>
      </c>
      <c r="U45" s="30">
        <v>0.10641439767292675</v>
      </c>
      <c r="V45" s="12">
        <v>19</v>
      </c>
    </row>
    <row r="46" spans="15:27" ht="15" customHeight="1" x14ac:dyDescent="0.25">
      <c r="O46" t="s">
        <v>647</v>
      </c>
      <c r="P46" s="9">
        <v>80576.922222222172</v>
      </c>
      <c r="Q46" s="10">
        <v>3.2954340993416555</v>
      </c>
      <c r="R46" s="12">
        <v>49</v>
      </c>
      <c r="S46" s="11">
        <v>0.35478505770124719</v>
      </c>
      <c r="T46" s="12">
        <v>49</v>
      </c>
      <c r="U46" s="30">
        <v>6.9443172093357111E-2</v>
      </c>
      <c r="V46" s="12">
        <v>40</v>
      </c>
    </row>
    <row r="47" spans="15:27" ht="15" customHeight="1" x14ac:dyDescent="0.25">
      <c r="O47" t="s">
        <v>648</v>
      </c>
      <c r="P47" s="9">
        <v>5266.666666666667</v>
      </c>
      <c r="Q47" s="10">
        <v>3.9413782067510534</v>
      </c>
      <c r="R47" s="12">
        <v>13</v>
      </c>
      <c r="S47" s="11">
        <v>1.1104552742616027</v>
      </c>
      <c r="T47" s="12">
        <v>3</v>
      </c>
      <c r="U47" s="30">
        <v>0.11206664857915286</v>
      </c>
      <c r="V47" s="12">
        <v>15</v>
      </c>
    </row>
    <row r="48" spans="15:27" ht="15" customHeight="1" x14ac:dyDescent="0.25">
      <c r="O48" t="s">
        <v>650</v>
      </c>
      <c r="P48" s="9">
        <v>25625.711111111112</v>
      </c>
      <c r="Q48" s="10">
        <v>3.3270070380702683</v>
      </c>
      <c r="R48" s="12">
        <v>48</v>
      </c>
      <c r="S48" s="11">
        <v>0.50090903060034342</v>
      </c>
      <c r="T48" s="12">
        <v>45</v>
      </c>
      <c r="U48" s="30">
        <v>0.10524352854397334</v>
      </c>
      <c r="V48" s="12">
        <v>21</v>
      </c>
    </row>
    <row r="49" spans="15:22" ht="15" customHeight="1" x14ac:dyDescent="0.25">
      <c r="O49" t="s">
        <v>649</v>
      </c>
      <c r="P49" s="9">
        <v>2190.2555555555559</v>
      </c>
      <c r="Q49" s="10">
        <v>4.0496505227700457</v>
      </c>
      <c r="R49" s="12">
        <v>9</v>
      </c>
      <c r="S49" s="11">
        <v>0.71222810123628377</v>
      </c>
      <c r="T49" s="12">
        <v>21</v>
      </c>
      <c r="U49" s="30">
        <v>0.25243054667360382</v>
      </c>
      <c r="V49" s="12">
        <v>1</v>
      </c>
    </row>
    <row r="50" spans="15:22" ht="15" customHeight="1" x14ac:dyDescent="0.25">
      <c r="O50" t="s">
        <v>651</v>
      </c>
      <c r="P50" s="9">
        <v>11890.588888888882</v>
      </c>
      <c r="Q50" s="10">
        <v>4.1317546182648659</v>
      </c>
      <c r="R50" s="12">
        <v>8</v>
      </c>
      <c r="S50" s="11">
        <v>0.87754235142077852</v>
      </c>
      <c r="T50" s="12">
        <v>9</v>
      </c>
      <c r="U50" s="30">
        <v>8.1717044851721002E-2</v>
      </c>
      <c r="V50" s="12">
        <v>36</v>
      </c>
    </row>
    <row r="51" spans="15:22" ht="15" customHeight="1" x14ac:dyDescent="0.25">
      <c r="O51" t="s">
        <v>653</v>
      </c>
      <c r="P51" s="9">
        <v>17355.088888888884</v>
      </c>
      <c r="Q51" s="10">
        <v>3.8241929680567601</v>
      </c>
      <c r="R51" s="12">
        <v>18</v>
      </c>
      <c r="S51" s="11">
        <v>0.96725767914374128</v>
      </c>
      <c r="T51" s="12">
        <v>7</v>
      </c>
      <c r="U51" s="30">
        <v>7.2288399533598988E-2</v>
      </c>
      <c r="V51" s="12">
        <v>39</v>
      </c>
    </row>
    <row r="52" spans="15:22" ht="15" customHeight="1" x14ac:dyDescent="0.25">
      <c r="O52" t="s">
        <v>652</v>
      </c>
      <c r="P52" s="9">
        <v>8780.2888888888938</v>
      </c>
      <c r="Q52" s="10">
        <v>3.6458059339986262</v>
      </c>
      <c r="R52" s="12">
        <v>26</v>
      </c>
      <c r="S52" s="11">
        <v>0.6396133764264903</v>
      </c>
      <c r="T52" s="12">
        <v>32</v>
      </c>
      <c r="U52" s="30">
        <v>8.8467653142718011E-2</v>
      </c>
      <c r="V52" s="12">
        <v>34</v>
      </c>
    </row>
    <row r="53" spans="15:22" ht="15" customHeight="1" x14ac:dyDescent="0.25">
      <c r="O53" t="s">
        <v>654</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747</v>
      </c>
      <c r="D2" s="40"/>
    </row>
    <row r="3" spans="2:4" x14ac:dyDescent="0.25">
      <c r="C3" s="41" t="s">
        <v>682</v>
      </c>
      <c r="D3" s="42" t="s">
        <v>748</v>
      </c>
    </row>
    <row r="4" spans="2:4" x14ac:dyDescent="0.25">
      <c r="C4" s="43" t="s">
        <v>664</v>
      </c>
      <c r="D4" s="44" t="s">
        <v>749</v>
      </c>
    </row>
    <row r="5" spans="2:4" x14ac:dyDescent="0.25">
      <c r="C5" s="43" t="s">
        <v>750</v>
      </c>
      <c r="D5" s="44" t="s">
        <v>751</v>
      </c>
    </row>
    <row r="6" spans="2:4" ht="15.6" customHeight="1" x14ac:dyDescent="0.25">
      <c r="C6" s="43" t="s">
        <v>684</v>
      </c>
      <c r="D6" s="44" t="s">
        <v>752</v>
      </c>
    </row>
    <row r="7" spans="2:4" ht="15.6" customHeight="1" x14ac:dyDescent="0.25">
      <c r="C7" s="43" t="s">
        <v>683</v>
      </c>
      <c r="D7" s="44" t="s">
        <v>753</v>
      </c>
    </row>
    <row r="8" spans="2:4" x14ac:dyDescent="0.25">
      <c r="C8" s="43" t="s">
        <v>754</v>
      </c>
      <c r="D8" s="44" t="s">
        <v>755</v>
      </c>
    </row>
    <row r="9" spans="2:4" x14ac:dyDescent="0.25">
      <c r="C9" s="45" t="s">
        <v>756</v>
      </c>
      <c r="D9" s="43" t="s">
        <v>757</v>
      </c>
    </row>
    <row r="10" spans="2:4" x14ac:dyDescent="0.25">
      <c r="B10" s="46"/>
      <c r="C10" s="43" t="s">
        <v>758</v>
      </c>
      <c r="D10" s="44" t="s">
        <v>759</v>
      </c>
    </row>
    <row r="11" spans="2:4" x14ac:dyDescent="0.25">
      <c r="C11" s="43" t="s">
        <v>642</v>
      </c>
      <c r="D11" s="44" t="s">
        <v>760</v>
      </c>
    </row>
    <row r="12" spans="2:4" x14ac:dyDescent="0.25">
      <c r="C12" s="43" t="s">
        <v>761</v>
      </c>
      <c r="D12" s="44" t="s">
        <v>762</v>
      </c>
    </row>
    <row r="13" spans="2:4" x14ac:dyDescent="0.25">
      <c r="C13" s="43" t="s">
        <v>758</v>
      </c>
      <c r="D13" s="44" t="s">
        <v>759</v>
      </c>
    </row>
    <row r="14" spans="2:4" x14ac:dyDescent="0.25">
      <c r="C14" s="43" t="s">
        <v>642</v>
      </c>
      <c r="D14" s="44" t="s">
        <v>763</v>
      </c>
    </row>
    <row r="15" spans="2:4" x14ac:dyDescent="0.25">
      <c r="C15" s="47" t="s">
        <v>761</v>
      </c>
      <c r="D15" s="48" t="s">
        <v>762</v>
      </c>
    </row>
    <row r="17" spans="3:4" ht="23.25" x14ac:dyDescent="0.35">
      <c r="C17" s="39" t="s">
        <v>764</v>
      </c>
      <c r="D17" s="40"/>
    </row>
    <row r="18" spans="3:4" x14ac:dyDescent="0.25">
      <c r="C18" s="43" t="s">
        <v>664</v>
      </c>
      <c r="D18" s="44" t="s">
        <v>765</v>
      </c>
    </row>
    <row r="19" spans="3:4" x14ac:dyDescent="0.25">
      <c r="C19" s="43" t="s">
        <v>697</v>
      </c>
      <c r="D19" s="44" t="s">
        <v>766</v>
      </c>
    </row>
    <row r="20" spans="3:4" x14ac:dyDescent="0.25">
      <c r="C20" s="45" t="s">
        <v>767</v>
      </c>
      <c r="D20" s="43" t="s">
        <v>768</v>
      </c>
    </row>
    <row r="21" spans="3:4" x14ac:dyDescent="0.25">
      <c r="C21" s="43" t="s">
        <v>769</v>
      </c>
      <c r="D21" s="44" t="s">
        <v>770</v>
      </c>
    </row>
    <row r="22" spans="3:4" x14ac:dyDescent="0.25">
      <c r="C22" s="43" t="s">
        <v>771</v>
      </c>
      <c r="D22" s="44" t="s">
        <v>772</v>
      </c>
    </row>
    <row r="23" spans="3:4" x14ac:dyDescent="0.25">
      <c r="C23" s="43" t="s">
        <v>773</v>
      </c>
      <c r="D23" s="44" t="s">
        <v>774</v>
      </c>
    </row>
    <row r="24" spans="3:4" x14ac:dyDescent="0.25">
      <c r="C24" s="43" t="s">
        <v>775</v>
      </c>
      <c r="D24" s="44" t="s">
        <v>776</v>
      </c>
    </row>
    <row r="25" spans="3:4" x14ac:dyDescent="0.25">
      <c r="C25" s="43" t="s">
        <v>670</v>
      </c>
      <c r="D25" s="44" t="s">
        <v>777</v>
      </c>
    </row>
    <row r="26" spans="3:4" x14ac:dyDescent="0.25">
      <c r="C26" s="43" t="s">
        <v>771</v>
      </c>
      <c r="D26" s="44" t="s">
        <v>772</v>
      </c>
    </row>
    <row r="27" spans="3:4" x14ac:dyDescent="0.25">
      <c r="C27" s="43" t="s">
        <v>773</v>
      </c>
      <c r="D27" s="44" t="s">
        <v>774</v>
      </c>
    </row>
    <row r="28" spans="3:4" x14ac:dyDescent="0.25">
      <c r="C28" s="47" t="s">
        <v>775</v>
      </c>
      <c r="D28" s="48" t="s">
        <v>776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2022-08-16T19:53:30Z</dcterms:modified>
</cp:coreProperties>
</file>