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D56C4C7C-0A88-4FEC-81F3-CB7ACE262444}"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Y8" i="5"/>
  <c r="Y9" i="5"/>
  <c r="AA9" i="5" s="1"/>
  <c r="Y10" i="5"/>
  <c r="AA10" i="5" s="1"/>
  <c r="Y11" i="5"/>
  <c r="AA11" i="5" s="1"/>
  <c r="Y12" i="5"/>
  <c r="Y13" i="5"/>
  <c r="Y14" i="5"/>
  <c r="Y15" i="5"/>
  <c r="AA15" i="5"/>
  <c r="Y19" i="5"/>
  <c r="Y20" i="5"/>
  <c r="Y21" i="5"/>
  <c r="Y22" i="5"/>
  <c r="Y23" i="5"/>
  <c r="Y24" i="5"/>
  <c r="Y25" i="5"/>
  <c r="Y26" i="5"/>
  <c r="Y27" i="5"/>
  <c r="Y28" i="5"/>
  <c r="Z15" i="5" l="1"/>
  <c r="Z7" i="5"/>
  <c r="Z14" i="5"/>
  <c r="Z6" i="5"/>
  <c r="Z8" i="5"/>
  <c r="Z13" i="5"/>
  <c r="Z5" i="5"/>
  <c r="Z12" i="5"/>
  <c r="Z4" i="5"/>
  <c r="Y29" i="5"/>
  <c r="AA8" i="5"/>
  <c r="Z11" i="5"/>
  <c r="AA7"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<sst xmlns="http://schemas.openxmlformats.org/spreadsheetml/2006/main" count="3443" uniqueCount="752">
  <si>
    <t>015009</t>
  </si>
  <si>
    <t>015010</t>
  </si>
  <si>
    <t>015012</t>
  </si>
  <si>
    <t>015014</t>
  </si>
  <si>
    <t>015015</t>
  </si>
  <si>
    <t>015019</t>
  </si>
  <si>
    <t>015023</t>
  </si>
  <si>
    <t>015028</t>
  </si>
  <si>
    <t>015031</t>
  </si>
  <si>
    <t>015032</t>
  </si>
  <si>
    <t>015035</t>
  </si>
  <si>
    <t>015040</t>
  </si>
  <si>
    <t>015044</t>
  </si>
  <si>
    <t>015045</t>
  </si>
  <si>
    <t>015048</t>
  </si>
  <si>
    <t>015049</t>
  </si>
  <si>
    <t>015050</t>
  </si>
  <si>
    <t>015053</t>
  </si>
  <si>
    <t>015060</t>
  </si>
  <si>
    <t>015063</t>
  </si>
  <si>
    <t>015066</t>
  </si>
  <si>
    <t>015067</t>
  </si>
  <si>
    <t>015071</t>
  </si>
  <si>
    <t>015073</t>
  </si>
  <si>
    <t>015075</t>
  </si>
  <si>
    <t>015076</t>
  </si>
  <si>
    <t>015083</t>
  </si>
  <si>
    <t>015084</t>
  </si>
  <si>
    <t>015089</t>
  </si>
  <si>
    <t>015091</t>
  </si>
  <si>
    <t>015098</t>
  </si>
  <si>
    <t>015100</t>
  </si>
  <si>
    <t>015101</t>
  </si>
  <si>
    <t>015104</t>
  </si>
  <si>
    <t>015111</t>
  </si>
  <si>
    <t>015112</t>
  </si>
  <si>
    <t>015113</t>
  </si>
  <si>
    <t>015114</t>
  </si>
  <si>
    <t>015116</t>
  </si>
  <si>
    <t>015119</t>
  </si>
  <si>
    <t>015120</t>
  </si>
  <si>
    <t>015121</t>
  </si>
  <si>
    <t>015123</t>
  </si>
  <si>
    <t>015124</t>
  </si>
  <si>
    <t>015126</t>
  </si>
  <si>
    <t>015127</t>
  </si>
  <si>
    <t>015128</t>
  </si>
  <si>
    <t>015129</t>
  </si>
  <si>
    <t>015132</t>
  </si>
  <si>
    <t>015133</t>
  </si>
  <si>
    <t>015134</t>
  </si>
  <si>
    <t>015135</t>
  </si>
  <si>
    <t>015136</t>
  </si>
  <si>
    <t>015137</t>
  </si>
  <si>
    <t>015141</t>
  </si>
  <si>
    <t>015143</t>
  </si>
  <si>
    <t>015144</t>
  </si>
  <si>
    <t>015145</t>
  </si>
  <si>
    <t>015147</t>
  </si>
  <si>
    <t>015148</t>
  </si>
  <si>
    <t>015149</t>
  </si>
  <si>
    <t>015150</t>
  </si>
  <si>
    <t>015151</t>
  </si>
  <si>
    <t>015152</t>
  </si>
  <si>
    <t>015153</t>
  </si>
  <si>
    <t>015154</t>
  </si>
  <si>
    <t>015155</t>
  </si>
  <si>
    <t>015156</t>
  </si>
  <si>
    <t>015157</t>
  </si>
  <si>
    <t>015158</t>
  </si>
  <si>
    <t>015159</t>
  </si>
  <si>
    <t>015160</t>
  </si>
  <si>
    <t>015162</t>
  </si>
  <si>
    <t>015163</t>
  </si>
  <si>
    <t>015164</t>
  </si>
  <si>
    <t>015166</t>
  </si>
  <si>
    <t>015167</t>
  </si>
  <si>
    <t>015168</t>
  </si>
  <si>
    <t>015169</t>
  </si>
  <si>
    <t>015171</t>
  </si>
  <si>
    <t>015174</t>
  </si>
  <si>
    <t>015175</t>
  </si>
  <si>
    <t>015177</t>
  </si>
  <si>
    <t>015179</t>
  </si>
  <si>
    <t>015180</t>
  </si>
  <si>
    <t>015183</t>
  </si>
  <si>
    <t>015184</t>
  </si>
  <si>
    <t>015188</t>
  </si>
  <si>
    <t>015189</t>
  </si>
  <si>
    <t>015191</t>
  </si>
  <si>
    <t>015192</t>
  </si>
  <si>
    <t>015193</t>
  </si>
  <si>
    <t>015194</t>
  </si>
  <si>
    <t>015195</t>
  </si>
  <si>
    <t>015196</t>
  </si>
  <si>
    <t>015197</t>
  </si>
  <si>
    <t>015199</t>
  </si>
  <si>
    <t>015200</t>
  </si>
  <si>
    <t>015201</t>
  </si>
  <si>
    <t>015202</t>
  </si>
  <si>
    <t>015203</t>
  </si>
  <si>
    <t>015204</t>
  </si>
  <si>
    <t>015206</t>
  </si>
  <si>
    <t>015207</t>
  </si>
  <si>
    <t>015209</t>
  </si>
  <si>
    <t>015211</t>
  </si>
  <si>
    <t>015212</t>
  </si>
  <si>
    <t>015213</t>
  </si>
  <si>
    <t>015214</t>
  </si>
  <si>
    <t>015215</t>
  </si>
  <si>
    <t>015216</t>
  </si>
  <si>
    <t>015217</t>
  </si>
  <si>
    <t>015220</t>
  </si>
  <si>
    <t>015221</t>
  </si>
  <si>
    <t>015222</t>
  </si>
  <si>
    <t>015223</t>
  </si>
  <si>
    <t>015225</t>
  </si>
  <si>
    <t>015227</t>
  </si>
  <si>
    <t>015228</t>
  </si>
  <si>
    <t>015303</t>
  </si>
  <si>
    <t>015315</t>
  </si>
  <si>
    <t>015320</t>
  </si>
  <si>
    <t>015322</t>
  </si>
  <si>
    <t>015330</t>
  </si>
  <si>
    <t>015331</t>
  </si>
  <si>
    <t>015361</t>
  </si>
  <si>
    <t>015369</t>
  </si>
  <si>
    <t>015371</t>
  </si>
  <si>
    <t>015372</t>
  </si>
  <si>
    <t>015373</t>
  </si>
  <si>
    <t>015374</t>
  </si>
  <si>
    <t>015375</t>
  </si>
  <si>
    <t>015376</t>
  </si>
  <si>
    <t>015378</t>
  </si>
  <si>
    <t>015379</t>
  </si>
  <si>
    <t>015381</t>
  </si>
  <si>
    <t>015382</t>
  </si>
  <si>
    <t>015383</t>
  </si>
  <si>
    <t>015386</t>
  </si>
  <si>
    <t>015388</t>
  </si>
  <si>
    <t>015390</t>
  </si>
  <si>
    <t>015392</t>
  </si>
  <si>
    <t>015393</t>
  </si>
  <si>
    <t>015396</t>
  </si>
  <si>
    <t>015397</t>
  </si>
  <si>
    <t>015398</t>
  </si>
  <si>
    <t>015400</t>
  </si>
  <si>
    <t>015402</t>
  </si>
  <si>
    <t>015404</t>
  </si>
  <si>
    <t>015406</t>
  </si>
  <si>
    <t>015407</t>
  </si>
  <si>
    <t>015408</t>
  </si>
  <si>
    <t>015410</t>
  </si>
  <si>
    <t>015411</t>
  </si>
  <si>
    <t>015414</t>
  </si>
  <si>
    <t>015416</t>
  </si>
  <si>
    <t>015417</t>
  </si>
  <si>
    <t>015419</t>
  </si>
  <si>
    <t>015420</t>
  </si>
  <si>
    <t>015422</t>
  </si>
  <si>
    <t>015423</t>
  </si>
  <si>
    <t>015424</t>
  </si>
  <si>
    <t>015425</t>
  </si>
  <si>
    <t>015426</t>
  </si>
  <si>
    <t>015429</t>
  </si>
  <si>
    <t>015434</t>
  </si>
  <si>
    <t>015435</t>
  </si>
  <si>
    <t>015436</t>
  </si>
  <si>
    <t>015437</t>
  </si>
  <si>
    <t>015442</t>
  </si>
  <si>
    <t>015443</t>
  </si>
  <si>
    <t>015445</t>
  </si>
  <si>
    <t>015446</t>
  </si>
  <si>
    <t>015447</t>
  </si>
  <si>
    <t>015448</t>
  </si>
  <si>
    <t>015450</t>
  </si>
  <si>
    <t>015452</t>
  </si>
  <si>
    <t>015454</t>
  </si>
  <si>
    <t>015455</t>
  </si>
  <si>
    <t>015457</t>
  </si>
  <si>
    <t>015458</t>
  </si>
  <si>
    <t>015459</t>
  </si>
  <si>
    <t>015460</t>
  </si>
  <si>
    <t>015463</t>
  </si>
  <si>
    <t>015467</t>
  </si>
  <si>
    <t>01A193</t>
  </si>
  <si>
    <t>01A208</t>
  </si>
  <si>
    <t>BURNS NURSING HOME, INC.</t>
  </si>
  <si>
    <t>COOSA VALLEY HEALTHCARE CENTER</t>
  </si>
  <si>
    <t>HIGHLANDS HEALTH AND REHAB</t>
  </si>
  <si>
    <t>EASTVIEW REHABILITATION &amp; HEALTHCARE CENTER</t>
  </si>
  <si>
    <t>PLANTATION MANOR NURSING HOME</t>
  </si>
  <si>
    <t>MERRY WOOD LODGE</t>
  </si>
  <si>
    <t>HATLEY HEALTH CARE INC</t>
  </si>
  <si>
    <t>KELLER LANDING</t>
  </si>
  <si>
    <t>MITCHELL-HOLLINGSWORTH NURSING &amp; REHABILITATION</t>
  </si>
  <si>
    <t>DIVERSICARE OF FOLEY</t>
  </si>
  <si>
    <t>WEST GATE VILLAGE</t>
  </si>
  <si>
    <t>DIVERSICARE OF MONTGOMERY</t>
  </si>
  <si>
    <t>CAREGIVERS OF PLEASANT GROVE, INC</t>
  </si>
  <si>
    <t>EAMC LANIER NURSING HOME</t>
  </si>
  <si>
    <t>CULLMAN HEALTH CARE CENTER</t>
  </si>
  <si>
    <t>EASTERN SHORE REHABILITATION AND HEALTH CENTER</t>
  </si>
  <si>
    <t>OAK TRACE CARE &amp; REHABILITATION CENTER</t>
  </si>
  <si>
    <t>CLEBURNE COUNTY NURSING HOME</t>
  </si>
  <si>
    <t>TERRACE OAKS CARE &amp; REHABILITATION CENTER</t>
  </si>
  <si>
    <t>DIVERSICARE OF BOAZ</t>
  </si>
  <si>
    <t>TERRACE MANOR NURSING &amp; REHABILITATION CENTER, INC</t>
  </si>
  <si>
    <t>COTTAGE OF THE SHOALS</t>
  </si>
  <si>
    <t>RUSSELLVILLE HEALTH CARE INC</t>
  </si>
  <si>
    <t>HANCEVILLE NURSING &amp; REHAB CENTER, INC</t>
  </si>
  <si>
    <t>SUMMERFORD HEALTH AND REHAB, LLC</t>
  </si>
  <si>
    <t>FAIR HAVEN</t>
  </si>
  <si>
    <t>ELBA NURSING AND REHABILITATION CENTER, LLC</t>
  </si>
  <si>
    <t>PARK PLACE</t>
  </si>
  <si>
    <t>EVERGREEN NURSING HOME</t>
  </si>
  <si>
    <t>NORTH HILL NURSING AND REHABILITATION CTR, LLC</t>
  </si>
  <si>
    <t>ALLEN HEALTH AND REHABILITATION</t>
  </si>
  <si>
    <t>CROWNE HEALTH CARE OF MOBILE</t>
  </si>
  <si>
    <t>ALTOONA  HEALTH &amp; REHAB</t>
  </si>
  <si>
    <t>SOUTHLAND NURSING HOME</t>
  </si>
  <si>
    <t>DIVERSICARE OF BIG SPRINGS</t>
  </si>
  <si>
    <t>MAGNOLIA HAVEN HEALTH AND REHABILITATION CENTER</t>
  </si>
  <si>
    <t>RIVER CITY CENTER</t>
  </si>
  <si>
    <t>SHADESCREST HEALTH CARE CENTER</t>
  </si>
  <si>
    <t>SIGNATURE HEALTHCARE OF WHITESBURG GARDENS</t>
  </si>
  <si>
    <t>SELMA HEALTH AND REHAB, LLC</t>
  </si>
  <si>
    <t>NHC HEALTHCARE, ANNISTON</t>
  </si>
  <si>
    <t>CROWNE HEALTH CARE OF CITRONELLE</t>
  </si>
  <si>
    <t>WASHINGTON COUNTY NURSING HOME</t>
  </si>
  <si>
    <t>CLAY COUNTY NURSING HOME</t>
  </si>
  <si>
    <t>TRAYLOR RETIREMENT COMMUNITY</t>
  </si>
  <si>
    <t>BROOKSHIRE HEALTHCARE CENTER</t>
  </si>
  <si>
    <t>NHC HEALTHCARE, MOULTON</t>
  </si>
  <si>
    <t>ATMORE NURSING CENTER</t>
  </si>
  <si>
    <t>DIVERSICARE OF OXFORD</t>
  </si>
  <si>
    <t>MAGNOLIA RIDGE</t>
  </si>
  <si>
    <t>BIRMINGHAM NURSING AND REHABILITATION CENTER EAST</t>
  </si>
  <si>
    <t>JOHN KNOX MANOR INC  I I</t>
  </si>
  <si>
    <t>FALKVILLE HEALTH CARE CENTER</t>
  </si>
  <si>
    <t>ALICEVILLE MANOR NURSING HOME</t>
  </si>
  <si>
    <t>ARBOR WOODS HEALTH AND REHAB</t>
  </si>
  <si>
    <t>FOREST MANOR HEALTH AND REHAB</t>
  </si>
  <si>
    <t>THE HEALTHCARE CENTER AT BUCK CREEK</t>
  </si>
  <si>
    <t>DIVERSICARE OF RIVERCHASE</t>
  </si>
  <si>
    <t>GLENWOOD CENTER</t>
  </si>
  <si>
    <t>DIVERSICARE OF ARAB</t>
  </si>
  <si>
    <t>SUNSET MANOR</t>
  </si>
  <si>
    <t>WIREGRASS REHABILITATION CENTER &amp; NURSING HOME</t>
  </si>
  <si>
    <t>AZALEA HEALTH AND REHAB LLC</t>
  </si>
  <si>
    <t>EXTENDICARE HEALTH CENTER</t>
  </si>
  <si>
    <t>ARLINGTON REHABILITATION &amp; HEALTHCARE CENTER</t>
  </si>
  <si>
    <t>FAYETTE MEDICAL CENTER LONG TERM CARE UNIT</t>
  </si>
  <si>
    <t>RIDGEVIEW HEALTH SERVICES, INC</t>
  </si>
  <si>
    <t>CROWNE HEALTH CARE OF FT PAYNE</t>
  </si>
  <si>
    <t>HALEYVILLE HEALTH CARE CENTER</t>
  </si>
  <si>
    <t>PERRY COUNTY NURSING HOME</t>
  </si>
  <si>
    <t>DIVERSICARE OF ONEONTA</t>
  </si>
  <si>
    <t>SYLACAUGA HEALTH AND REHAB SERVICES</t>
  </si>
  <si>
    <t>TALLADEGA HEALTHCARE CENTER, INC</t>
  </si>
  <si>
    <t>ALBERTVILLE NURSING HOME</t>
  </si>
  <si>
    <t>CHOCTAW HEALTH AND REHAB</t>
  </si>
  <si>
    <t>DADEVILLE HEALTHCARE CENTER</t>
  </si>
  <si>
    <t>MARION REGIONAL NURSING HOME</t>
  </si>
  <si>
    <t>LITTLE SISTERS OF THE POOR SACRED HEART RESIDENCE</t>
  </si>
  <si>
    <t>FLORENCE NURSING AND REHABILITATION CTR,  LLC</t>
  </si>
  <si>
    <t>SOUTHERN SPRINGS HEALTHCARE FACILITY</t>
  </si>
  <si>
    <t>COOSA VALLEY HEALTH AND REHAB</t>
  </si>
  <si>
    <t>WESLEY PLACE ON HONEYSUCKLE</t>
  </si>
  <si>
    <t>WOODHAVEN MANOR NURSING HOME</t>
  </si>
  <si>
    <t>PARKWOOD HEALTH CARE FACILITY</t>
  </si>
  <si>
    <t>GADSDEN HEALTH AND REHAB CENTER</t>
  </si>
  <si>
    <t>NORTH MOBILE NURSING AND REHABILITATION CTR</t>
  </si>
  <si>
    <t>CLOVERDALE REHABILITATION AND NURSING CENTER</t>
  </si>
  <si>
    <t>JACKSON HEALTH CARE FACILITY</t>
  </si>
  <si>
    <t>DIVERSICARE OF PELL CITY</t>
  </si>
  <si>
    <t>BROWN NURSING HOME</t>
  </si>
  <si>
    <t>ARBOR SPRINGS HEALTH AND REHAB CENTER, LTD</t>
  </si>
  <si>
    <t>CROWNE HEALTH CARE OF GREENVILLE</t>
  </si>
  <si>
    <t>PIEDMONT HEALTH CARE CENTER</t>
  </si>
  <si>
    <t>VILLAGE AT COOK SPRINGS SKILLED NURSING FACILITY</t>
  </si>
  <si>
    <t>DIVERSICARE OF LANETT</t>
  </si>
  <si>
    <t>LAFAYETTE EXTENDED CARE</t>
  </si>
  <si>
    <t>CROWNE HEALTH CARE OF EUFAULA</t>
  </si>
  <si>
    <t>CHEROKEE COUNTY HEALTH AND REHABILITATION CENTER</t>
  </si>
  <si>
    <t>GENERATIONS OF RED BAY, LLC</t>
  </si>
  <si>
    <t>MCGUFFEY HEALTH &amp; REHABILITATION CENTER</t>
  </si>
  <si>
    <t>ATTALLA HEALTH AND REHAB</t>
  </si>
  <si>
    <t>GOODWATER HEALTHCARE CENTER</t>
  </si>
  <si>
    <t>DECATUR HEALTH &amp; REHAB CENTER</t>
  </si>
  <si>
    <t>COLLINSVILLE HEALTHCARE &amp; REHAB</t>
  </si>
  <si>
    <t>DIVERSICARE OF BESSEMER</t>
  </si>
  <si>
    <t>TWIN OAKS REHABILITATION AND HEALTHCARE CENTER</t>
  </si>
  <si>
    <t>SELF SKILLED NURSING &amp; REHAB</t>
  </si>
  <si>
    <t>TROY HEALTH &amp; REHABILITATION CENTER</t>
  </si>
  <si>
    <t>MADISON MANOR NURSING HOME</t>
  </si>
  <si>
    <t>BIBB MEDICAL CENTER NURSING HOME</t>
  </si>
  <si>
    <t>OAKVIEW MANOR HEALTH CARE CENTER</t>
  </si>
  <si>
    <t>BIRMINGHAM NURSING AND REHABILITATION CTR LLC</t>
  </si>
  <si>
    <t>CROWNE HEALTH CARE OF THOMASVILLE</t>
  </si>
  <si>
    <t>CHAPMAN HEALTHCARE CENTER, INC</t>
  </si>
  <si>
    <t>FAIRHOPE HEALTH &amp; REHAB</t>
  </si>
  <si>
    <t>NORTHSIDE HEALTH CARE</t>
  </si>
  <si>
    <t>BARFIELD HEALTH CARE</t>
  </si>
  <si>
    <t>GENERATIONS OF VERNON, LLC</t>
  </si>
  <si>
    <t>MONTGOMERY HEALTH AND REHAB, LLC</t>
  </si>
  <si>
    <t>WEST HILL HEALTH AND REHAB</t>
  </si>
  <si>
    <t>RIDGEWOOD HEALTH SERVICES, INC.</t>
  </si>
  <si>
    <t>ENTERPRISE HEALTH &amp; REHABILITATION CENTER</t>
  </si>
  <si>
    <t>ENGLEWOOD HEALTH CARE CENTER</t>
  </si>
  <si>
    <t>MARENGO NURSING HOME</t>
  </si>
  <si>
    <t>PHENIX CITY HEALTH CARE, INC</t>
  </si>
  <si>
    <t>LAUDERDALE CHRISTIAN NURSING HOME</t>
  </si>
  <si>
    <t>OAKS ON PARKWOOD SKILLED NURSING FACILITY</t>
  </si>
  <si>
    <t>HERITAGE HEALTH CARE &amp; REHAB INC</t>
  </si>
  <si>
    <t>REGENCY HEALTH CARE AND REHABILITATION CENTER</t>
  </si>
  <si>
    <t>HENRY COUNTY HEALTH AND REHABILITATION FACILITY</t>
  </si>
  <si>
    <t>CAMDEN NURSING FACILITY INC.</t>
  </si>
  <si>
    <t>ANNISTON HEALTH AND REHAB SERVICES</t>
  </si>
  <si>
    <t>DIVERSICARE OF WINFIELD</t>
  </si>
  <si>
    <t>MARSHALL MANOR NURSING HOME</t>
  </si>
  <si>
    <t>MOBILE NURSING AND REHABILITATION CENTER</t>
  </si>
  <si>
    <t>WILLOWBROOKE CT SKILLED CARE CTR WESTMINSTER VLG</t>
  </si>
  <si>
    <t>CANTERBURY HEALTH CARE FACILITY</t>
  </si>
  <si>
    <t>WOODLAND VILLAGE REHABILITATION AND HEALTHCARE CEN</t>
  </si>
  <si>
    <t>ADAMS NURSING HOME</t>
  </si>
  <si>
    <t>EAST GLEN</t>
  </si>
  <si>
    <t>CAPITOL HILL HEALTHCARE CENTER</t>
  </si>
  <si>
    <t>CYPRESS COVE CARE CENTER</t>
  </si>
  <si>
    <t>CROWNE HEALTH CARE OF MONTGOMERY</t>
  </si>
  <si>
    <t>COLONIAL HAVEN CARE &amp; REHABILITATION CENTER</t>
  </si>
  <si>
    <t>WINDSOR HOUSE</t>
  </si>
  <si>
    <t>MONROE MANOR HEALTH &amp; REHABILITATION CENTER</t>
  </si>
  <si>
    <t>MEADOWVIEW NURSING CENTER</t>
  </si>
  <si>
    <t>EL REPOSO NURSING FACILITY</t>
  </si>
  <si>
    <t>BARON HOUSE OF HUEYTOWN</t>
  </si>
  <si>
    <t>GRAND BAY CONVALESCENT HOME, INC.</t>
  </si>
  <si>
    <t>HEALTH CARE INC</t>
  </si>
  <si>
    <t>WALKER REHABILITATION CENTER, INC</t>
  </si>
  <si>
    <t>EAST ALABAMA MEDICAL CENTER SKILLED NURSING FACILI</t>
  </si>
  <si>
    <t>SHELBY RIDGE NURSING HOME</t>
  </si>
  <si>
    <t>LAFAYETTE NURSING HOME</t>
  </si>
  <si>
    <t>ANDALUSIA MANOR</t>
  </si>
  <si>
    <t>OAKWOOD-NORTH BALDWIN'S CENTER FOR LIVING</t>
  </si>
  <si>
    <t>HARTFORD HEALTH CARE</t>
  </si>
  <si>
    <t>CUMBERLAND HEALTH AND REHAB</t>
  </si>
  <si>
    <t>TLC NURSING CENTER</t>
  </si>
  <si>
    <t>BROOKDALE UNIVERSITY PARK SNF (AL)</t>
  </si>
  <si>
    <t>ROANOKE REHABILITATION &amp; HEALTHCARE CENTER</t>
  </si>
  <si>
    <t>WESTSIDE TERRACE HEALTH &amp; REHABILITATION CENTER</t>
  </si>
  <si>
    <t>CROWNE HEALTH CARE OF SPRINGHILL</t>
  </si>
  <si>
    <t>KENSINGTON HEALTH AND REHABILITATION</t>
  </si>
  <si>
    <t>LYNWOOD NURSING HOME</t>
  </si>
  <si>
    <t>SPRINGHILL SENIOR RESIDENCE</t>
  </si>
  <si>
    <t>HILLVIEW TERRACE</t>
  </si>
  <si>
    <t>FOLSOM CENTER FOR REHABILITATION AND HEALTHCARE, T</t>
  </si>
  <si>
    <t>ORCHARD REHABILITATION &amp; HEALTHCARE CENTER</t>
  </si>
  <si>
    <t>ROBERTSDALE REHABILITATION &amp; HEALTHCARE CTR</t>
  </si>
  <si>
    <t>CHERRY HILL REHABILITATION &amp; HEALTHCARE CENTER</t>
  </si>
  <si>
    <t>GREENBRIAR AT THE ALTAMONT SKILLED NURSING FACILIT</t>
  </si>
  <si>
    <t>MONTROSE BAY HEALTH AND REHAB</t>
  </si>
  <si>
    <t>SOUTH HAMPTON NURSING &amp; REHABILITATION CENTER</t>
  </si>
  <si>
    <t>WILLOWBROOKE CT SKILLED CARE CTR AT MAGNOLIA TRACE</t>
  </si>
  <si>
    <t>OAK PARK</t>
  </si>
  <si>
    <t>FAIRVIEW AT REDSTONE VILLAGE</t>
  </si>
  <si>
    <t>ELITE NURSING AND REHABILITATION CARE CENTER</t>
  </si>
  <si>
    <t>KIRKWOOD BY THE RIVER</t>
  </si>
  <si>
    <t>AHC MILLENIUM</t>
  </si>
  <si>
    <t>GALLERIA WOODS SKILLED NURSING FACILITY</t>
  </si>
  <si>
    <t>CHARLTON PLACE REHAB AND HEALTHCARE CENTER</t>
  </si>
  <si>
    <t>KNOLLWOOD HEALTHCARE</t>
  </si>
  <si>
    <t>TRUSSVILLE HEALTH &amp; REHABILITATION CENTER</t>
  </si>
  <si>
    <t>FATHER PURCELL MEMORIAL EXCEPTIONAL CHILDREN'S CTR</t>
  </si>
  <si>
    <t>MONTGOMERY CHILDREN'S SPECIALTY CENTER</t>
  </si>
  <si>
    <t>RUSSELLVILLE</t>
  </si>
  <si>
    <t>SYLACAUGA</t>
  </si>
  <si>
    <t>SCOTTSBORO</t>
  </si>
  <si>
    <t>BIRMINGHAM</t>
  </si>
  <si>
    <t>MC CALLA</t>
  </si>
  <si>
    <t>ELMORE</t>
  </si>
  <si>
    <t>CLANTON</t>
  </si>
  <si>
    <t>TUSCUMBIA</t>
  </si>
  <si>
    <t>FLORENCE</t>
  </si>
  <si>
    <t>FOLEY</t>
  </si>
  <si>
    <t>BREWTON</t>
  </si>
  <si>
    <t>MONTGOMERY</t>
  </si>
  <si>
    <t>PLEASANT GROVE</t>
  </si>
  <si>
    <t>VALLEY</t>
  </si>
  <si>
    <t>CULLMAN</t>
  </si>
  <si>
    <t>DAPHNE</t>
  </si>
  <si>
    <t>BESSEMER</t>
  </si>
  <si>
    <t>HEFLIN</t>
  </si>
  <si>
    <t>BOAZ</t>
  </si>
  <si>
    <t>HANCEVILLE</t>
  </si>
  <si>
    <t>FALKVILLE</t>
  </si>
  <si>
    <t>ELBA</t>
  </si>
  <si>
    <t>SELMA</t>
  </si>
  <si>
    <t>EVERGREEN</t>
  </si>
  <si>
    <t>MOBILE</t>
  </si>
  <si>
    <t>ALTOONA</t>
  </si>
  <si>
    <t>MARION</t>
  </si>
  <si>
    <t>HUNTSVILLE</t>
  </si>
  <si>
    <t>TUSKEGEE</t>
  </si>
  <si>
    <t>DECATUR</t>
  </si>
  <si>
    <t>JASPER</t>
  </si>
  <si>
    <t>ANNISTON</t>
  </si>
  <si>
    <t>CITRONELLE</t>
  </si>
  <si>
    <t>CHATOM</t>
  </si>
  <si>
    <t>ASHLAND</t>
  </si>
  <si>
    <t>ROANOKE</t>
  </si>
  <si>
    <t>MOULTON</t>
  </si>
  <si>
    <t>ATMORE</t>
  </si>
  <si>
    <t>OXFORD</t>
  </si>
  <si>
    <t>GARDENDALE</t>
  </si>
  <si>
    <t>ALICEVILLE</t>
  </si>
  <si>
    <t>REFORM</t>
  </si>
  <si>
    <t>NORTHPORT</t>
  </si>
  <si>
    <t>ALABASTER</t>
  </si>
  <si>
    <t>ARAB</t>
  </si>
  <si>
    <t>GUIN</t>
  </si>
  <si>
    <t>GENEVA</t>
  </si>
  <si>
    <t>DOTHAN</t>
  </si>
  <si>
    <t>FAYETTE</t>
  </si>
  <si>
    <t>FORT PAYNE</t>
  </si>
  <si>
    <t>HALEYVILLE</t>
  </si>
  <si>
    <t>ONEONTA</t>
  </si>
  <si>
    <t>TALLADEGA</t>
  </si>
  <si>
    <t>ALBERTVILLE</t>
  </si>
  <si>
    <t>BUTLER</t>
  </si>
  <si>
    <t>DADEVILLE</t>
  </si>
  <si>
    <t>HAMILTON</t>
  </si>
  <si>
    <t>UNION SPRINGS</t>
  </si>
  <si>
    <t>GLENCOE</t>
  </si>
  <si>
    <t>DEMOPOLIS</t>
  </si>
  <si>
    <t>PHENIX CITY</t>
  </si>
  <si>
    <t>GADSDEN</t>
  </si>
  <si>
    <t>EIGHT MILE</t>
  </si>
  <si>
    <t>JACKSON</t>
  </si>
  <si>
    <t>PELL CITY</t>
  </si>
  <si>
    <t>ALEXANDER CITY</t>
  </si>
  <si>
    <t>OPELIKA</t>
  </si>
  <si>
    <t>GREENVILLE</t>
  </si>
  <si>
    <t>PIEDMONT</t>
  </si>
  <si>
    <t>LANETT</t>
  </si>
  <si>
    <t>LAFAYETTE</t>
  </si>
  <si>
    <t>EUFAULA</t>
  </si>
  <si>
    <t>CENTRE</t>
  </si>
  <si>
    <t>RED BAY</t>
  </si>
  <si>
    <t>ATTALLA</t>
  </si>
  <si>
    <t>GOODWATER</t>
  </si>
  <si>
    <t>COLLINSVILLE</t>
  </si>
  <si>
    <t>HUEYTOWN</t>
  </si>
  <si>
    <t>TROY</t>
  </si>
  <si>
    <t>MADISON</t>
  </si>
  <si>
    <t>CENTREVILLE</t>
  </si>
  <si>
    <t>OZARK</t>
  </si>
  <si>
    <t>THOMASVILLE</t>
  </si>
  <si>
    <t>FAIRHOPE</t>
  </si>
  <si>
    <t>GUNTERSVILLE</t>
  </si>
  <si>
    <t>VERNON</t>
  </si>
  <si>
    <t>ENTERPRISE</t>
  </si>
  <si>
    <t>MONROEVILLE</t>
  </si>
  <si>
    <t>LINDEN</t>
  </si>
  <si>
    <t>KILLEN</t>
  </si>
  <si>
    <t>TUSCALOOSA</t>
  </si>
  <si>
    <t>ABBEVILLE</t>
  </si>
  <si>
    <t>CAMDEN</t>
  </si>
  <si>
    <t>WINFIELD</t>
  </si>
  <si>
    <t>SPANISH FORT</t>
  </si>
  <si>
    <t>MUSCLE SHOALS</t>
  </si>
  <si>
    <t>GREENSBORO</t>
  </si>
  <si>
    <t>GRAND BAY</t>
  </si>
  <si>
    <t>ASHVILLE</t>
  </si>
  <si>
    <t>CARBON HILL</t>
  </si>
  <si>
    <t>ANDALUSIA</t>
  </si>
  <si>
    <t>BAY MINETTE</t>
  </si>
  <si>
    <t>HARTFORD</t>
  </si>
  <si>
    <t>BRIDGEPORT</t>
  </si>
  <si>
    <t>HAYNEVILLE</t>
  </si>
  <si>
    <t>ROBERTSDALE</t>
  </si>
  <si>
    <t>OWENS CROSS ROADS</t>
  </si>
  <si>
    <t>AUBURN</t>
  </si>
  <si>
    <t>DEATSVILLE</t>
  </si>
  <si>
    <t>TRUSSVILLE</t>
  </si>
  <si>
    <t>Franklin</t>
  </si>
  <si>
    <t>Talladega</t>
  </si>
  <si>
    <t>Jackson</t>
  </si>
  <si>
    <t>Jefferson</t>
  </si>
  <si>
    <t>Elmore</t>
  </si>
  <si>
    <t>Chilton</t>
  </si>
  <si>
    <t>Colbert</t>
  </si>
  <si>
    <t>Lauderdale</t>
  </si>
  <si>
    <t>Baldwin</t>
  </si>
  <si>
    <t>Escambia</t>
  </si>
  <si>
    <t>Montgomery</t>
  </si>
  <si>
    <t>Chambers</t>
  </si>
  <si>
    <t>Cullman</t>
  </si>
  <si>
    <t>Cleburne</t>
  </si>
  <si>
    <t>Marshall</t>
  </si>
  <si>
    <t>Morgan</t>
  </si>
  <si>
    <t>Coffee</t>
  </si>
  <si>
    <t>Dallas</t>
  </si>
  <si>
    <t>Conecuh</t>
  </si>
  <si>
    <t>Mobile</t>
  </si>
  <si>
    <t>Etowah</t>
  </si>
  <si>
    <t>Perry</t>
  </si>
  <si>
    <t>Madison</t>
  </si>
  <si>
    <t>Macon</t>
  </si>
  <si>
    <t>Walker</t>
  </si>
  <si>
    <t>Calhoun</t>
  </si>
  <si>
    <t>Washington</t>
  </si>
  <si>
    <t>Clay</t>
  </si>
  <si>
    <t>Randolph</t>
  </si>
  <si>
    <t>Lawrence</t>
  </si>
  <si>
    <t>Pickens</t>
  </si>
  <si>
    <t>Tuscaloosa</t>
  </si>
  <si>
    <t>Shelby</t>
  </si>
  <si>
    <t>Marion</t>
  </si>
  <si>
    <t>Geneva</t>
  </si>
  <si>
    <t>Houston</t>
  </si>
  <si>
    <t>Fayette</t>
  </si>
  <si>
    <t>De Kalb</t>
  </si>
  <si>
    <t>Winston</t>
  </si>
  <si>
    <t>Blount</t>
  </si>
  <si>
    <t>Choctaw</t>
  </si>
  <si>
    <t>Tallapoosa</t>
  </si>
  <si>
    <t>Bullock</t>
  </si>
  <si>
    <t>Marengo</t>
  </si>
  <si>
    <t>Russell</t>
  </si>
  <si>
    <t>Clarke</t>
  </si>
  <si>
    <t>St. Clair</t>
  </si>
  <si>
    <t>Lee</t>
  </si>
  <si>
    <t>Butler</t>
  </si>
  <si>
    <t>Barbour</t>
  </si>
  <si>
    <t>Cherokee</t>
  </si>
  <si>
    <t>Coosa</t>
  </si>
  <si>
    <t>Pike</t>
  </si>
  <si>
    <t>Bibb</t>
  </si>
  <si>
    <t>Dale</t>
  </si>
  <si>
    <t>Lamar</t>
  </si>
  <si>
    <t>Monroe</t>
  </si>
  <si>
    <t>Henry</t>
  </si>
  <si>
    <t>Wilcox</t>
  </si>
  <si>
    <t>Hale</t>
  </si>
  <si>
    <t>Covington</t>
  </si>
  <si>
    <t>Lowndes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</si>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</sst>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188" totalsRowShown="0" headerRowDxfId="136">
  <autoFilter ref="A1:AG188" xr:uid="{F6C3CB19-CE12-4B14-8BE9-BE2DA56924F3}"/>
  <sortState xmlns:xlrd2="http://schemas.microsoft.com/office/spreadsheetml/2017/richdata2" ref="A2:AG188">
    <sortCondition ref="A1:A188"/>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188" totalsRowShown="0" headerRowDxfId="107">
  <autoFilter ref="A1:AN188" xr:uid="{F6C3CB19-CE12-4B14-8BE9-BE2DA56924F3}"/>
  <sortState xmlns:xlrd2="http://schemas.microsoft.com/office/spreadsheetml/2017/richdata2" ref="A2:AN188">
    <sortCondition ref="A1:A188"/>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188" totalsRowShown="0" headerRowDxfId="71">
  <autoFilter ref="A1:AI188" xr:uid="{0BC5ADF1-15D4-4F74-902E-CBC634AC45F1}"/>
  <sortState xmlns:xlrd2="http://schemas.microsoft.com/office/spreadsheetml/2017/richdata2" ref="A2:AI188">
    <sortCondition ref="A1:A188"/>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254"/>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603</v>
      </c>
      <c r="B1" s="29" t="s">
        <v>670</v>
      </c>
      <c r="C1" s="29" t="s">
        <v>671</v>
      </c>
      <c r="D1" s="29" t="s">
        <v>643</v>
      </c>
      <c r="E1" s="29" t="s">
        <v>644</v>
      </c>
      <c r="F1" s="29" t="s">
        <v>599</v>
      </c>
      <c r="G1" s="29" t="s">
        <v>645</v>
      </c>
      <c r="H1" s="29" t="s">
        <v>613</v>
      </c>
      <c r="I1" s="29" t="s">
        <v>646</v>
      </c>
      <c r="J1" s="29" t="s">
        <v>647</v>
      </c>
      <c r="K1" s="29" t="s">
        <v>648</v>
      </c>
      <c r="L1" s="29" t="s">
        <v>649</v>
      </c>
      <c r="M1" s="29" t="s">
        <v>650</v>
      </c>
      <c r="N1" s="29" t="s">
        <v>651</v>
      </c>
      <c r="O1" s="29" t="s">
        <v>652</v>
      </c>
      <c r="P1" s="29" t="s">
        <v>654</v>
      </c>
      <c r="Q1" s="29" t="s">
        <v>653</v>
      </c>
      <c r="R1" s="29" t="s">
        <v>655</v>
      </c>
      <c r="S1" s="29" t="s">
        <v>656</v>
      </c>
      <c r="T1" s="29" t="s">
        <v>657</v>
      </c>
      <c r="U1" s="29" t="s">
        <v>658</v>
      </c>
      <c r="V1" s="29" t="s">
        <v>659</v>
      </c>
      <c r="W1" s="29" t="s">
        <v>660</v>
      </c>
      <c r="X1" s="29" t="s">
        <v>661</v>
      </c>
      <c r="Y1" s="29" t="s">
        <v>662</v>
      </c>
      <c r="Z1" s="29" t="s">
        <v>663</v>
      </c>
      <c r="AA1" s="29" t="s">
        <v>664</v>
      </c>
      <c r="AB1" s="29" t="s">
        <v>665</v>
      </c>
      <c r="AC1" s="29" t="s">
        <v>666</v>
      </c>
      <c r="AD1" s="29" t="s">
        <v>667</v>
      </c>
      <c r="AE1" s="29" t="s">
        <v>668</v>
      </c>
      <c r="AF1" s="29" t="s">
        <v>669</v>
      </c>
      <c r="AG1" s="31" t="s">
        <v>597</v>
      </c>
    </row>
    <row r="2" spans="1:34" x14ac:dyDescent="0.25">
      <c r="A2" t="s">
        <v>546</v>
      </c>
      <c r="B2" t="s">
        <v>325</v>
      </c>
      <c r="C2" t="s">
        <v>439</v>
      </c>
      <c r="D2" t="s">
        <v>525</v>
      </c>
      <c r="E2" s="32">
        <v>43.955555555555556</v>
      </c>
      <c r="F2" s="32">
        <v>4.5750530839231551</v>
      </c>
      <c r="G2" s="32">
        <v>4.1977350859453999</v>
      </c>
      <c r="H2" s="32">
        <v>0.53627401415571285</v>
      </c>
      <c r="I2" s="32">
        <v>0.15895601617795752</v>
      </c>
      <c r="J2" s="32">
        <v>201.09900000000002</v>
      </c>
      <c r="K2" s="32">
        <v>184.51377777777779</v>
      </c>
      <c r="L2" s="32">
        <v>23.572222222222223</v>
      </c>
      <c r="M2" s="32">
        <v>6.9869999999999992</v>
      </c>
      <c r="N2" s="32">
        <v>12.122222222222222</v>
      </c>
      <c r="O2" s="32">
        <v>4.4630000000000001</v>
      </c>
      <c r="P2" s="32">
        <v>36.070888888888888</v>
      </c>
      <c r="Q2" s="32">
        <v>36.070888888888888</v>
      </c>
      <c r="R2" s="32">
        <v>0</v>
      </c>
      <c r="S2" s="32">
        <v>141.45588888888889</v>
      </c>
      <c r="T2" s="32">
        <v>133.46311111111112</v>
      </c>
      <c r="U2" s="32">
        <v>8.0555555555555561E-2</v>
      </c>
      <c r="V2" s="32">
        <v>7.9122222222222227</v>
      </c>
      <c r="W2" s="32">
        <v>0</v>
      </c>
      <c r="X2" s="32">
        <v>0</v>
      </c>
      <c r="Y2" s="32">
        <v>0</v>
      </c>
      <c r="Z2" s="32">
        <v>0</v>
      </c>
      <c r="AA2" s="32">
        <v>0</v>
      </c>
      <c r="AB2" s="32">
        <v>0</v>
      </c>
      <c r="AC2" s="32">
        <v>0</v>
      </c>
      <c r="AD2" s="32">
        <v>0</v>
      </c>
      <c r="AE2" s="32">
        <v>0</v>
      </c>
      <c r="AF2" t="s">
        <v>138</v>
      </c>
      <c r="AG2">
        <v>4</v>
      </c>
      <c r="AH2"/>
    </row>
    <row r="3" spans="1:34" x14ac:dyDescent="0.25">
      <c r="A3" t="s">
        <v>546</v>
      </c>
      <c r="B3" t="s">
        <v>367</v>
      </c>
      <c r="C3" t="s">
        <v>401</v>
      </c>
      <c r="D3" t="s">
        <v>506</v>
      </c>
      <c r="E3" s="32">
        <v>79.922222222222217</v>
      </c>
      <c r="F3" s="32">
        <v>3.0828930905046574</v>
      </c>
      <c r="G3" s="32">
        <v>2.5910607535103574</v>
      </c>
      <c r="H3" s="32">
        <v>0.72737383567357161</v>
      </c>
      <c r="I3" s="32">
        <v>0.41550813290699296</v>
      </c>
      <c r="J3" s="32">
        <v>246.39166666666665</v>
      </c>
      <c r="K3" s="32">
        <v>207.08333333333331</v>
      </c>
      <c r="L3" s="32">
        <v>58.13333333333334</v>
      </c>
      <c r="M3" s="32">
        <v>33.208333333333336</v>
      </c>
      <c r="N3" s="32">
        <v>19.725000000000001</v>
      </c>
      <c r="O3" s="32">
        <v>5.2</v>
      </c>
      <c r="P3" s="32">
        <v>54.072222222222223</v>
      </c>
      <c r="Q3" s="32">
        <v>39.68888888888889</v>
      </c>
      <c r="R3" s="32">
        <v>14.383333333333333</v>
      </c>
      <c r="S3" s="32">
        <v>134.1861111111111</v>
      </c>
      <c r="T3" s="32">
        <v>134.1861111111111</v>
      </c>
      <c r="U3" s="32">
        <v>0</v>
      </c>
      <c r="V3" s="32">
        <v>0</v>
      </c>
      <c r="W3" s="32">
        <v>6.8527777777777779</v>
      </c>
      <c r="X3" s="32">
        <v>0</v>
      </c>
      <c r="Y3" s="32">
        <v>0</v>
      </c>
      <c r="Z3" s="32">
        <v>0</v>
      </c>
      <c r="AA3" s="32">
        <v>6.8527777777777779</v>
      </c>
      <c r="AB3" s="32">
        <v>0</v>
      </c>
      <c r="AC3" s="32">
        <v>0</v>
      </c>
      <c r="AD3" s="32">
        <v>0</v>
      </c>
      <c r="AE3" s="32">
        <v>0</v>
      </c>
      <c r="AF3" t="s">
        <v>180</v>
      </c>
      <c r="AG3">
        <v>4</v>
      </c>
      <c r="AH3"/>
    </row>
    <row r="4" spans="1:34" x14ac:dyDescent="0.25">
      <c r="A4" t="s">
        <v>546</v>
      </c>
      <c r="B4" t="s">
        <v>260</v>
      </c>
      <c r="C4" t="s">
        <v>427</v>
      </c>
      <c r="D4" t="s">
        <v>498</v>
      </c>
      <c r="E4" s="32">
        <v>160.56666666666666</v>
      </c>
      <c r="F4" s="32">
        <v>4.6293294581689839</v>
      </c>
      <c r="G4" s="32">
        <v>4.2288111549373735</v>
      </c>
      <c r="H4" s="32">
        <v>0.71365026641754914</v>
      </c>
      <c r="I4" s="32">
        <v>0.54774963670334242</v>
      </c>
      <c r="J4" s="32">
        <v>743.3159999999998</v>
      </c>
      <c r="K4" s="32">
        <v>679.00611111111095</v>
      </c>
      <c r="L4" s="32">
        <v>114.58844444444446</v>
      </c>
      <c r="M4" s="32">
        <v>87.950333333333347</v>
      </c>
      <c r="N4" s="32">
        <v>22.203666666666663</v>
      </c>
      <c r="O4" s="32">
        <v>4.4344444444444449</v>
      </c>
      <c r="P4" s="32">
        <v>151.34922222222224</v>
      </c>
      <c r="Q4" s="32">
        <v>113.67744444444446</v>
      </c>
      <c r="R4" s="32">
        <v>37.671777777777791</v>
      </c>
      <c r="S4" s="32">
        <v>477.37833333333322</v>
      </c>
      <c r="T4" s="32">
        <v>415.29322222222214</v>
      </c>
      <c r="U4" s="32">
        <v>61.012888888888874</v>
      </c>
      <c r="V4" s="32">
        <v>1.0722222222222224</v>
      </c>
      <c r="W4" s="32">
        <v>0</v>
      </c>
      <c r="X4" s="32">
        <v>0</v>
      </c>
      <c r="Y4" s="32">
        <v>0</v>
      </c>
      <c r="Z4" s="32">
        <v>0</v>
      </c>
      <c r="AA4" s="32">
        <v>0</v>
      </c>
      <c r="AB4" s="32">
        <v>0</v>
      </c>
      <c r="AC4" s="32">
        <v>0</v>
      </c>
      <c r="AD4" s="32">
        <v>0</v>
      </c>
      <c r="AE4" s="32">
        <v>0</v>
      </c>
      <c r="AF4" t="s">
        <v>73</v>
      </c>
      <c r="AG4">
        <v>4</v>
      </c>
      <c r="AH4"/>
    </row>
    <row r="5" spans="1:34" x14ac:dyDescent="0.25">
      <c r="A5" t="s">
        <v>546</v>
      </c>
      <c r="B5" t="s">
        <v>240</v>
      </c>
      <c r="C5" t="s">
        <v>414</v>
      </c>
      <c r="D5" t="s">
        <v>514</v>
      </c>
      <c r="E5" s="32">
        <v>85.044444444444451</v>
      </c>
      <c r="F5" s="32">
        <v>4.3362620851842166</v>
      </c>
      <c r="G5" s="32">
        <v>3.9938267572511101</v>
      </c>
      <c r="H5" s="32">
        <v>0.87842957930493859</v>
      </c>
      <c r="I5" s="32">
        <v>0.59998040240397177</v>
      </c>
      <c r="J5" s="32">
        <v>368.77499999999998</v>
      </c>
      <c r="K5" s="32">
        <v>339.65277777777777</v>
      </c>
      <c r="L5" s="32">
        <v>74.705555555555563</v>
      </c>
      <c r="M5" s="32">
        <v>51.024999999999999</v>
      </c>
      <c r="N5" s="32">
        <v>18.086111111111112</v>
      </c>
      <c r="O5" s="32">
        <v>5.5944444444444441</v>
      </c>
      <c r="P5" s="32">
        <v>49.822222222222223</v>
      </c>
      <c r="Q5" s="32">
        <v>44.380555555555553</v>
      </c>
      <c r="R5" s="32">
        <v>5.4416666666666664</v>
      </c>
      <c r="S5" s="32">
        <v>244.24722222222223</v>
      </c>
      <c r="T5" s="32">
        <v>204.59722222222223</v>
      </c>
      <c r="U5" s="32">
        <v>19.899999999999999</v>
      </c>
      <c r="V5" s="32">
        <v>19.75</v>
      </c>
      <c r="W5" s="32">
        <v>0</v>
      </c>
      <c r="X5" s="32">
        <v>0</v>
      </c>
      <c r="Y5" s="32">
        <v>0</v>
      </c>
      <c r="Z5" s="32">
        <v>0</v>
      </c>
      <c r="AA5" s="32">
        <v>0</v>
      </c>
      <c r="AB5" s="32">
        <v>0</v>
      </c>
      <c r="AC5" s="32">
        <v>0</v>
      </c>
      <c r="AD5" s="32">
        <v>0</v>
      </c>
      <c r="AE5" s="32">
        <v>0</v>
      </c>
      <c r="AF5" t="s">
        <v>53</v>
      </c>
      <c r="AG5">
        <v>4</v>
      </c>
      <c r="AH5"/>
    </row>
    <row r="6" spans="1:34" x14ac:dyDescent="0.25">
      <c r="A6" t="s">
        <v>546</v>
      </c>
      <c r="B6" t="s">
        <v>217</v>
      </c>
      <c r="C6" t="s">
        <v>398</v>
      </c>
      <c r="D6" t="s">
        <v>503</v>
      </c>
      <c r="E6" s="32">
        <v>64.566666666666663</v>
      </c>
      <c r="F6" s="32">
        <v>3.951342281879195</v>
      </c>
      <c r="G6" s="32">
        <v>3.3995009464808121</v>
      </c>
      <c r="H6" s="32">
        <v>0.58251591808638792</v>
      </c>
      <c r="I6" s="32">
        <v>5.8079504388229224E-2</v>
      </c>
      <c r="J6" s="32">
        <v>255.125</v>
      </c>
      <c r="K6" s="32">
        <v>219.49444444444441</v>
      </c>
      <c r="L6" s="32">
        <v>37.611111111111114</v>
      </c>
      <c r="M6" s="32">
        <v>3.75</v>
      </c>
      <c r="N6" s="32">
        <v>20.327777777777779</v>
      </c>
      <c r="O6" s="32">
        <v>13.533333333333333</v>
      </c>
      <c r="P6" s="32">
        <v>51.194444444444443</v>
      </c>
      <c r="Q6" s="32">
        <v>49.424999999999997</v>
      </c>
      <c r="R6" s="32">
        <v>1.7694444444444444</v>
      </c>
      <c r="S6" s="32">
        <v>166.31944444444443</v>
      </c>
      <c r="T6" s="32">
        <v>149.20555555555555</v>
      </c>
      <c r="U6" s="32">
        <v>17.113888888888887</v>
      </c>
      <c r="V6" s="32">
        <v>0</v>
      </c>
      <c r="W6" s="32">
        <v>0</v>
      </c>
      <c r="X6" s="32">
        <v>0</v>
      </c>
      <c r="Y6" s="32">
        <v>0</v>
      </c>
      <c r="Z6" s="32">
        <v>0</v>
      </c>
      <c r="AA6" s="32">
        <v>0</v>
      </c>
      <c r="AB6" s="32">
        <v>0</v>
      </c>
      <c r="AC6" s="32">
        <v>0</v>
      </c>
      <c r="AD6" s="32">
        <v>0</v>
      </c>
      <c r="AE6" s="32">
        <v>0</v>
      </c>
      <c r="AF6" t="s">
        <v>30</v>
      </c>
      <c r="AG6">
        <v>4</v>
      </c>
      <c r="AH6"/>
    </row>
    <row r="7" spans="1:34" x14ac:dyDescent="0.25">
      <c r="A7" t="s">
        <v>546</v>
      </c>
      <c r="B7" t="s">
        <v>219</v>
      </c>
      <c r="C7" t="s">
        <v>399</v>
      </c>
      <c r="D7" t="s">
        <v>504</v>
      </c>
      <c r="E7" s="32">
        <v>46.9</v>
      </c>
      <c r="F7" s="32">
        <v>2.7667022032693676</v>
      </c>
      <c r="G7" s="32">
        <v>2.6938521677327647</v>
      </c>
      <c r="H7" s="32">
        <v>0.6613361762615495</v>
      </c>
      <c r="I7" s="32">
        <v>0.58848614072494676</v>
      </c>
      <c r="J7" s="32">
        <v>129.75833333333333</v>
      </c>
      <c r="K7" s="32">
        <v>126.34166666666667</v>
      </c>
      <c r="L7" s="32">
        <v>31.016666666666669</v>
      </c>
      <c r="M7" s="32">
        <v>27.6</v>
      </c>
      <c r="N7" s="32">
        <v>3.4166666666666665</v>
      </c>
      <c r="O7" s="32">
        <v>0</v>
      </c>
      <c r="P7" s="32">
        <v>22.755555555555556</v>
      </c>
      <c r="Q7" s="32">
        <v>22.755555555555556</v>
      </c>
      <c r="R7" s="32">
        <v>0</v>
      </c>
      <c r="S7" s="32">
        <v>75.986111111111114</v>
      </c>
      <c r="T7" s="32">
        <v>68.74722222222222</v>
      </c>
      <c r="U7" s="32">
        <v>7.2388888888888889</v>
      </c>
      <c r="V7" s="32">
        <v>0</v>
      </c>
      <c r="W7" s="32">
        <v>0</v>
      </c>
      <c r="X7" s="32">
        <v>0</v>
      </c>
      <c r="Y7" s="32">
        <v>0</v>
      </c>
      <c r="Z7" s="32">
        <v>0</v>
      </c>
      <c r="AA7" s="32">
        <v>0</v>
      </c>
      <c r="AB7" s="32">
        <v>0</v>
      </c>
      <c r="AC7" s="32">
        <v>0</v>
      </c>
      <c r="AD7" s="32">
        <v>0</v>
      </c>
      <c r="AE7" s="32">
        <v>0</v>
      </c>
      <c r="AF7" t="s">
        <v>32</v>
      </c>
      <c r="AG7">
        <v>4</v>
      </c>
      <c r="AH7"/>
    </row>
    <row r="8" spans="1:34" x14ac:dyDescent="0.25">
      <c r="A8" t="s">
        <v>546</v>
      </c>
      <c r="B8" t="s">
        <v>342</v>
      </c>
      <c r="C8" t="s">
        <v>474</v>
      </c>
      <c r="D8" t="s">
        <v>544</v>
      </c>
      <c r="E8" s="32">
        <v>81.055555555555557</v>
      </c>
      <c r="F8" s="32">
        <v>4.7452611377655911</v>
      </c>
      <c r="G8" s="32">
        <v>4.18765318711446</v>
      </c>
      <c r="H8" s="32">
        <v>1.2175846470185054</v>
      </c>
      <c r="I8" s="32">
        <v>0.74476079506511272</v>
      </c>
      <c r="J8" s="32">
        <v>384.62977777777763</v>
      </c>
      <c r="K8" s="32">
        <v>339.43255555555544</v>
      </c>
      <c r="L8" s="32">
        <v>98.691999999999965</v>
      </c>
      <c r="M8" s="32">
        <v>60.366999999999969</v>
      </c>
      <c r="N8" s="32">
        <v>32.81388888888889</v>
      </c>
      <c r="O8" s="32">
        <v>5.5111111111111111</v>
      </c>
      <c r="P8" s="32">
        <v>76.243777777777723</v>
      </c>
      <c r="Q8" s="32">
        <v>69.371555555555503</v>
      </c>
      <c r="R8" s="32">
        <v>6.8722222222222218</v>
      </c>
      <c r="S8" s="32">
        <v>209.69399999999999</v>
      </c>
      <c r="T8" s="32">
        <v>209.61066666666665</v>
      </c>
      <c r="U8" s="32">
        <v>8.3333333333333329E-2</v>
      </c>
      <c r="V8" s="32">
        <v>0</v>
      </c>
      <c r="W8" s="32">
        <v>0</v>
      </c>
      <c r="X8" s="32">
        <v>0</v>
      </c>
      <c r="Y8" s="32">
        <v>0</v>
      </c>
      <c r="Z8" s="32">
        <v>0</v>
      </c>
      <c r="AA8" s="32">
        <v>0</v>
      </c>
      <c r="AB8" s="32">
        <v>0</v>
      </c>
      <c r="AC8" s="32">
        <v>0</v>
      </c>
      <c r="AD8" s="32">
        <v>0</v>
      </c>
      <c r="AE8" s="32">
        <v>0</v>
      </c>
      <c r="AF8" t="s">
        <v>155</v>
      </c>
      <c r="AG8">
        <v>4</v>
      </c>
      <c r="AH8"/>
    </row>
    <row r="9" spans="1:34" x14ac:dyDescent="0.25">
      <c r="A9" t="s">
        <v>546</v>
      </c>
      <c r="B9" t="s">
        <v>318</v>
      </c>
      <c r="C9" t="s">
        <v>405</v>
      </c>
      <c r="D9" t="s">
        <v>509</v>
      </c>
      <c r="E9" s="32">
        <v>68.544444444444451</v>
      </c>
      <c r="F9" s="32">
        <v>3.04259199221916</v>
      </c>
      <c r="G9" s="32">
        <v>2.4274598800453879</v>
      </c>
      <c r="H9" s="32">
        <v>0.60812125141838225</v>
      </c>
      <c r="I9" s="32">
        <v>6.6299238126114435E-2</v>
      </c>
      <c r="J9" s="32">
        <v>208.55277777777778</v>
      </c>
      <c r="K9" s="32">
        <v>166.38888888888889</v>
      </c>
      <c r="L9" s="32">
        <v>41.683333333333337</v>
      </c>
      <c r="M9" s="32">
        <v>4.5444444444444443</v>
      </c>
      <c r="N9" s="32">
        <v>29.672222222222221</v>
      </c>
      <c r="O9" s="32">
        <v>7.4666666666666668</v>
      </c>
      <c r="P9" s="32">
        <v>30.43888888888889</v>
      </c>
      <c r="Q9" s="32">
        <v>25.413888888888888</v>
      </c>
      <c r="R9" s="32">
        <v>5.0250000000000004</v>
      </c>
      <c r="S9" s="32">
        <v>136.43055555555554</v>
      </c>
      <c r="T9" s="32">
        <v>136.43055555555554</v>
      </c>
      <c r="U9" s="32">
        <v>0</v>
      </c>
      <c r="V9" s="32">
        <v>0</v>
      </c>
      <c r="W9" s="32">
        <v>0</v>
      </c>
      <c r="X9" s="32">
        <v>0</v>
      </c>
      <c r="Y9" s="32">
        <v>0</v>
      </c>
      <c r="Z9" s="32">
        <v>0</v>
      </c>
      <c r="AA9" s="32">
        <v>0</v>
      </c>
      <c r="AB9" s="32">
        <v>0</v>
      </c>
      <c r="AC9" s="32">
        <v>0</v>
      </c>
      <c r="AD9" s="32">
        <v>0</v>
      </c>
      <c r="AE9" s="32">
        <v>0</v>
      </c>
      <c r="AF9" t="s">
        <v>131</v>
      </c>
      <c r="AG9">
        <v>4</v>
      </c>
      <c r="AH9"/>
    </row>
    <row r="10" spans="1:34" x14ac:dyDescent="0.25">
      <c r="A10" t="s">
        <v>546</v>
      </c>
      <c r="B10" t="s">
        <v>277</v>
      </c>
      <c r="C10" t="s">
        <v>440</v>
      </c>
      <c r="D10" t="s">
        <v>531</v>
      </c>
      <c r="E10" s="32">
        <v>121.57777777777778</v>
      </c>
      <c r="F10" s="32">
        <v>3.7977079144580497</v>
      </c>
      <c r="G10" s="32">
        <v>3.4793584353865823</v>
      </c>
      <c r="H10" s="32">
        <v>0.45795649789800774</v>
      </c>
      <c r="I10" s="32">
        <v>0.18128130140742105</v>
      </c>
      <c r="J10" s="32">
        <v>461.71688888888866</v>
      </c>
      <c r="K10" s="32">
        <v>423.01266666666652</v>
      </c>
      <c r="L10" s="32">
        <v>55.677333333333344</v>
      </c>
      <c r="M10" s="32">
        <v>22.03977777777779</v>
      </c>
      <c r="N10" s="32">
        <v>28.304222222222222</v>
      </c>
      <c r="O10" s="32">
        <v>5.333333333333333</v>
      </c>
      <c r="P10" s="32">
        <v>120.59377777777772</v>
      </c>
      <c r="Q10" s="32">
        <v>115.52711111111105</v>
      </c>
      <c r="R10" s="32">
        <v>5.0666666666666664</v>
      </c>
      <c r="S10" s="32">
        <v>285.44577777777766</v>
      </c>
      <c r="T10" s="32">
        <v>241.51522222222209</v>
      </c>
      <c r="U10" s="32">
        <v>0.15622222222222223</v>
      </c>
      <c r="V10" s="32">
        <v>43.774333333333331</v>
      </c>
      <c r="W10" s="32">
        <v>0</v>
      </c>
      <c r="X10" s="32">
        <v>0</v>
      </c>
      <c r="Y10" s="32">
        <v>0</v>
      </c>
      <c r="Z10" s="32">
        <v>0</v>
      </c>
      <c r="AA10" s="32">
        <v>0</v>
      </c>
      <c r="AB10" s="32">
        <v>0</v>
      </c>
      <c r="AC10" s="32">
        <v>0</v>
      </c>
      <c r="AD10" s="32">
        <v>0</v>
      </c>
      <c r="AE10" s="32">
        <v>0</v>
      </c>
      <c r="AF10" t="s">
        <v>90</v>
      </c>
      <c r="AG10">
        <v>4</v>
      </c>
      <c r="AH10"/>
    </row>
    <row r="11" spans="1:34" x14ac:dyDescent="0.25">
      <c r="A11" t="s">
        <v>546</v>
      </c>
      <c r="B11" t="s">
        <v>241</v>
      </c>
      <c r="C11" t="s">
        <v>415</v>
      </c>
      <c r="D11" t="s">
        <v>514</v>
      </c>
      <c r="E11" s="32">
        <v>45.133333333333333</v>
      </c>
      <c r="F11" s="32">
        <v>4.6213860167405221</v>
      </c>
      <c r="G11" s="32">
        <v>4.497309207287052</v>
      </c>
      <c r="H11" s="32">
        <v>0.7855637616937472</v>
      </c>
      <c r="I11" s="32">
        <v>0.66148695224027598</v>
      </c>
      <c r="J11" s="32">
        <v>208.57855555555557</v>
      </c>
      <c r="K11" s="32">
        <v>202.9785555555556</v>
      </c>
      <c r="L11" s="32">
        <v>35.455111111111123</v>
      </c>
      <c r="M11" s="32">
        <v>29.855111111111121</v>
      </c>
      <c r="N11" s="32">
        <v>0</v>
      </c>
      <c r="O11" s="32">
        <v>5.6</v>
      </c>
      <c r="P11" s="32">
        <v>30.247777777777774</v>
      </c>
      <c r="Q11" s="32">
        <v>30.247777777777774</v>
      </c>
      <c r="R11" s="32">
        <v>0</v>
      </c>
      <c r="S11" s="32">
        <v>142.87566666666669</v>
      </c>
      <c r="T11" s="32">
        <v>142.87566666666669</v>
      </c>
      <c r="U11" s="32">
        <v>0</v>
      </c>
      <c r="V11" s="32">
        <v>0</v>
      </c>
      <c r="W11" s="32">
        <v>0</v>
      </c>
      <c r="X11" s="32">
        <v>0</v>
      </c>
      <c r="Y11" s="32">
        <v>0</v>
      </c>
      <c r="Z11" s="32">
        <v>0</v>
      </c>
      <c r="AA11" s="32">
        <v>0</v>
      </c>
      <c r="AB11" s="32">
        <v>0</v>
      </c>
      <c r="AC11" s="32">
        <v>0</v>
      </c>
      <c r="AD11" s="32">
        <v>0</v>
      </c>
      <c r="AE11" s="32">
        <v>0</v>
      </c>
      <c r="AF11" t="s">
        <v>54</v>
      </c>
      <c r="AG11">
        <v>4</v>
      </c>
      <c r="AH11"/>
    </row>
    <row r="12" spans="1:34" x14ac:dyDescent="0.25">
      <c r="A12" t="s">
        <v>546</v>
      </c>
      <c r="B12" t="s">
        <v>251</v>
      </c>
      <c r="C12" t="s">
        <v>377</v>
      </c>
      <c r="D12" t="s">
        <v>487</v>
      </c>
      <c r="E12" s="32">
        <v>105.15555555555555</v>
      </c>
      <c r="F12" s="32">
        <v>2.8739972527472526</v>
      </c>
      <c r="G12" s="32">
        <v>2.7641071428571427</v>
      </c>
      <c r="H12" s="32">
        <v>0.47555156382079466</v>
      </c>
      <c r="I12" s="32">
        <v>0.36566145393068478</v>
      </c>
      <c r="J12" s="32">
        <v>302.21677777777774</v>
      </c>
      <c r="K12" s="32">
        <v>290.66122222222219</v>
      </c>
      <c r="L12" s="32">
        <v>50.006888888888895</v>
      </c>
      <c r="M12" s="32">
        <v>38.451333333333338</v>
      </c>
      <c r="N12" s="32">
        <v>5.8666666666666663</v>
      </c>
      <c r="O12" s="32">
        <v>5.6888888888888891</v>
      </c>
      <c r="P12" s="32">
        <v>75.139555555555546</v>
      </c>
      <c r="Q12" s="32">
        <v>75.139555555555546</v>
      </c>
      <c r="R12" s="32">
        <v>0</v>
      </c>
      <c r="S12" s="32">
        <v>177.07033333333331</v>
      </c>
      <c r="T12" s="32">
        <v>177.07033333333331</v>
      </c>
      <c r="U12" s="32">
        <v>0</v>
      </c>
      <c r="V12" s="32">
        <v>0</v>
      </c>
      <c r="W12" s="32">
        <v>0</v>
      </c>
      <c r="X12" s="32">
        <v>0</v>
      </c>
      <c r="Y12" s="32">
        <v>0</v>
      </c>
      <c r="Z12" s="32">
        <v>0</v>
      </c>
      <c r="AA12" s="32">
        <v>0</v>
      </c>
      <c r="AB12" s="32">
        <v>0</v>
      </c>
      <c r="AC12" s="32">
        <v>0</v>
      </c>
      <c r="AD12" s="32">
        <v>0</v>
      </c>
      <c r="AE12" s="32">
        <v>0</v>
      </c>
      <c r="AF12" t="s">
        <v>64</v>
      </c>
      <c r="AG12">
        <v>4</v>
      </c>
      <c r="AH12"/>
    </row>
    <row r="13" spans="1:34" x14ac:dyDescent="0.25">
      <c r="A13" t="s">
        <v>546</v>
      </c>
      <c r="B13" t="s">
        <v>234</v>
      </c>
      <c r="C13" t="s">
        <v>411</v>
      </c>
      <c r="D13" t="s">
        <v>493</v>
      </c>
      <c r="E13" s="32">
        <v>68.966666666666669</v>
      </c>
      <c r="F13" s="32">
        <v>4.6745609795392289</v>
      </c>
      <c r="G13" s="32">
        <v>4.2995005638794899</v>
      </c>
      <c r="H13" s="32">
        <v>0.50757209602062181</v>
      </c>
      <c r="I13" s="32">
        <v>0.13251168036088287</v>
      </c>
      <c r="J13" s="32">
        <v>322.38888888888886</v>
      </c>
      <c r="K13" s="32">
        <v>296.52222222222218</v>
      </c>
      <c r="L13" s="32">
        <v>35.005555555555553</v>
      </c>
      <c r="M13" s="32">
        <v>9.1388888888888893</v>
      </c>
      <c r="N13" s="32">
        <v>20.355555555555554</v>
      </c>
      <c r="O13" s="32">
        <v>5.5111111111111111</v>
      </c>
      <c r="P13" s="32">
        <v>75.552777777777777</v>
      </c>
      <c r="Q13" s="32">
        <v>75.552777777777777</v>
      </c>
      <c r="R13" s="32">
        <v>0</v>
      </c>
      <c r="S13" s="32">
        <v>211.83055555555555</v>
      </c>
      <c r="T13" s="32">
        <v>198.96666666666667</v>
      </c>
      <c r="U13" s="32">
        <v>12.863888888888889</v>
      </c>
      <c r="V13" s="32">
        <v>0</v>
      </c>
      <c r="W13" s="32">
        <v>8.1305555555555546</v>
      </c>
      <c r="X13" s="32">
        <v>0</v>
      </c>
      <c r="Y13" s="32">
        <v>0</v>
      </c>
      <c r="Z13" s="32">
        <v>0</v>
      </c>
      <c r="AA13" s="32">
        <v>7.7472222222222218</v>
      </c>
      <c r="AB13" s="32">
        <v>0</v>
      </c>
      <c r="AC13" s="32">
        <v>0.38333333333333336</v>
      </c>
      <c r="AD13" s="32">
        <v>0</v>
      </c>
      <c r="AE13" s="32">
        <v>0</v>
      </c>
      <c r="AF13" t="s">
        <v>47</v>
      </c>
      <c r="AG13">
        <v>4</v>
      </c>
      <c r="AH13"/>
    </row>
    <row r="14" spans="1:34" x14ac:dyDescent="0.25">
      <c r="A14" t="s">
        <v>546</v>
      </c>
      <c r="B14" t="s">
        <v>287</v>
      </c>
      <c r="C14" t="s">
        <v>448</v>
      </c>
      <c r="D14" t="s">
        <v>504</v>
      </c>
      <c r="E14" s="32">
        <v>91.711111111111109</v>
      </c>
      <c r="F14" s="32">
        <v>3.7266210322267987</v>
      </c>
      <c r="G14" s="32">
        <v>3.5666913011873032</v>
      </c>
      <c r="H14" s="32">
        <v>0.78939786770050901</v>
      </c>
      <c r="I14" s="32">
        <v>0.64853162103222683</v>
      </c>
      <c r="J14" s="32">
        <v>341.77255555555553</v>
      </c>
      <c r="K14" s="32">
        <v>327.10522222222221</v>
      </c>
      <c r="L14" s="32">
        <v>72.396555555555565</v>
      </c>
      <c r="M14" s="32">
        <v>59.477555555555554</v>
      </c>
      <c r="N14" s="32">
        <v>7.1410000000000009</v>
      </c>
      <c r="O14" s="32">
        <v>5.7779999999999996</v>
      </c>
      <c r="P14" s="32">
        <v>71.866666666666674</v>
      </c>
      <c r="Q14" s="32">
        <v>70.118333333333339</v>
      </c>
      <c r="R14" s="32">
        <v>1.7483333333333333</v>
      </c>
      <c r="S14" s="32">
        <v>197.50933333333336</v>
      </c>
      <c r="T14" s="32">
        <v>194.92055555555558</v>
      </c>
      <c r="U14" s="32">
        <v>2.5887777777777776</v>
      </c>
      <c r="V14" s="32">
        <v>0</v>
      </c>
      <c r="W14" s="32">
        <v>19.912777777777777</v>
      </c>
      <c r="X14" s="32">
        <v>0.56833333333333336</v>
      </c>
      <c r="Y14" s="32">
        <v>0</v>
      </c>
      <c r="Z14" s="32">
        <v>0</v>
      </c>
      <c r="AA14" s="32">
        <v>0</v>
      </c>
      <c r="AB14" s="32">
        <v>0</v>
      </c>
      <c r="AC14" s="32">
        <v>19.344444444444445</v>
      </c>
      <c r="AD14" s="32">
        <v>0</v>
      </c>
      <c r="AE14" s="32">
        <v>0</v>
      </c>
      <c r="AF14" t="s">
        <v>100</v>
      </c>
      <c r="AG14">
        <v>4</v>
      </c>
      <c r="AH14"/>
    </row>
    <row r="15" spans="1:34" x14ac:dyDescent="0.25">
      <c r="A15" t="s">
        <v>546</v>
      </c>
      <c r="B15" t="s">
        <v>249</v>
      </c>
      <c r="C15" t="s">
        <v>398</v>
      </c>
      <c r="D15" t="s">
        <v>503</v>
      </c>
      <c r="E15" s="32">
        <v>71.155555555555551</v>
      </c>
      <c r="F15" s="32">
        <v>3.5102888819487821</v>
      </c>
      <c r="G15" s="32">
        <v>3.4238585259212995</v>
      </c>
      <c r="H15" s="32">
        <v>1.0826124297314181</v>
      </c>
      <c r="I15" s="32">
        <v>0.99618207370393508</v>
      </c>
      <c r="J15" s="32">
        <v>249.77655555555555</v>
      </c>
      <c r="K15" s="32">
        <v>243.62655555555557</v>
      </c>
      <c r="L15" s="32">
        <v>77.033888888888896</v>
      </c>
      <c r="M15" s="32">
        <v>70.88388888888889</v>
      </c>
      <c r="N15" s="32">
        <v>0</v>
      </c>
      <c r="O15" s="32">
        <v>6.15</v>
      </c>
      <c r="P15" s="32">
        <v>44.93611111111111</v>
      </c>
      <c r="Q15" s="32">
        <v>44.93611111111111</v>
      </c>
      <c r="R15" s="32">
        <v>0</v>
      </c>
      <c r="S15" s="32">
        <v>127.80655555555556</v>
      </c>
      <c r="T15" s="32">
        <v>127.80655555555556</v>
      </c>
      <c r="U15" s="32">
        <v>0</v>
      </c>
      <c r="V15" s="32">
        <v>0</v>
      </c>
      <c r="W15" s="32">
        <v>0</v>
      </c>
      <c r="X15" s="32">
        <v>0</v>
      </c>
      <c r="Y15" s="32">
        <v>0</v>
      </c>
      <c r="Z15" s="32">
        <v>0</v>
      </c>
      <c r="AA15" s="32">
        <v>0</v>
      </c>
      <c r="AB15" s="32">
        <v>0</v>
      </c>
      <c r="AC15" s="32">
        <v>0</v>
      </c>
      <c r="AD15" s="32">
        <v>0</v>
      </c>
      <c r="AE15" s="32">
        <v>0</v>
      </c>
      <c r="AF15" t="s">
        <v>62</v>
      </c>
      <c r="AG15">
        <v>4</v>
      </c>
      <c r="AH15"/>
    </row>
    <row r="16" spans="1:34" x14ac:dyDescent="0.25">
      <c r="A16" t="s">
        <v>546</v>
      </c>
      <c r="B16" t="s">
        <v>303</v>
      </c>
      <c r="C16" t="s">
        <v>458</v>
      </c>
      <c r="D16" t="s">
        <v>498</v>
      </c>
      <c r="E16" s="32">
        <v>107.86666666666666</v>
      </c>
      <c r="F16" s="32">
        <v>3.7118840131850015</v>
      </c>
      <c r="G16" s="32">
        <v>3.3731613102595794</v>
      </c>
      <c r="H16" s="32">
        <v>0.46417387721466857</v>
      </c>
      <c r="I16" s="32">
        <v>0.31961269056448316</v>
      </c>
      <c r="J16" s="32">
        <v>400.38855555555546</v>
      </c>
      <c r="K16" s="32">
        <v>363.85166666666663</v>
      </c>
      <c r="L16" s="32">
        <v>50.068888888888914</v>
      </c>
      <c r="M16" s="32">
        <v>34.47555555555558</v>
      </c>
      <c r="N16" s="32">
        <v>9.8711111111111105</v>
      </c>
      <c r="O16" s="32">
        <v>5.7222222222222223</v>
      </c>
      <c r="P16" s="32">
        <v>87.582444444444462</v>
      </c>
      <c r="Q16" s="32">
        <v>66.6388888888889</v>
      </c>
      <c r="R16" s="32">
        <v>20.943555555555555</v>
      </c>
      <c r="S16" s="32">
        <v>262.73722222222216</v>
      </c>
      <c r="T16" s="32">
        <v>240.23311111111107</v>
      </c>
      <c r="U16" s="32">
        <v>17.251888888888885</v>
      </c>
      <c r="V16" s="32">
        <v>5.2522222222222217</v>
      </c>
      <c r="W16" s="32">
        <v>0</v>
      </c>
      <c r="X16" s="32">
        <v>0</v>
      </c>
      <c r="Y16" s="32">
        <v>0</v>
      </c>
      <c r="Z16" s="32">
        <v>0</v>
      </c>
      <c r="AA16" s="32">
        <v>0</v>
      </c>
      <c r="AB16" s="32">
        <v>0</v>
      </c>
      <c r="AC16" s="32">
        <v>0</v>
      </c>
      <c r="AD16" s="32">
        <v>0</v>
      </c>
      <c r="AE16" s="32">
        <v>0</v>
      </c>
      <c r="AF16" t="s">
        <v>116</v>
      </c>
      <c r="AG16">
        <v>4</v>
      </c>
      <c r="AH16"/>
    </row>
    <row r="17" spans="1:34" x14ac:dyDescent="0.25">
      <c r="A17" t="s">
        <v>546</v>
      </c>
      <c r="B17" t="s">
        <v>335</v>
      </c>
      <c r="C17" t="s">
        <v>451</v>
      </c>
      <c r="D17" t="s">
        <v>487</v>
      </c>
      <c r="E17" s="32">
        <v>34.033333333333331</v>
      </c>
      <c r="F17" s="32">
        <v>2.9872086190009797</v>
      </c>
      <c r="G17" s="32">
        <v>2.8200522363695733</v>
      </c>
      <c r="H17" s="32">
        <v>0.57476330395037545</v>
      </c>
      <c r="I17" s="32">
        <v>0.40760692131896831</v>
      </c>
      <c r="J17" s="32">
        <v>101.66466666666668</v>
      </c>
      <c r="K17" s="32">
        <v>95.975777777777807</v>
      </c>
      <c r="L17" s="32">
        <v>19.56111111111111</v>
      </c>
      <c r="M17" s="32">
        <v>13.87222222222222</v>
      </c>
      <c r="N17" s="32">
        <v>0</v>
      </c>
      <c r="O17" s="32">
        <v>5.6888888888888891</v>
      </c>
      <c r="P17" s="32">
        <v>24.925555555555558</v>
      </c>
      <c r="Q17" s="32">
        <v>24.925555555555558</v>
      </c>
      <c r="R17" s="32">
        <v>0</v>
      </c>
      <c r="S17" s="32">
        <v>57.178000000000011</v>
      </c>
      <c r="T17" s="32">
        <v>56.994888888888902</v>
      </c>
      <c r="U17" s="32">
        <v>0.18311111111111111</v>
      </c>
      <c r="V17" s="32">
        <v>0</v>
      </c>
      <c r="W17" s="32">
        <v>8.8888888888888892E-2</v>
      </c>
      <c r="X17" s="32">
        <v>8.8888888888888892E-2</v>
      </c>
      <c r="Y17" s="32">
        <v>0</v>
      </c>
      <c r="Z17" s="32">
        <v>0</v>
      </c>
      <c r="AA17" s="32">
        <v>0</v>
      </c>
      <c r="AB17" s="32">
        <v>0</v>
      </c>
      <c r="AC17" s="32">
        <v>0</v>
      </c>
      <c r="AD17" s="32">
        <v>0</v>
      </c>
      <c r="AE17" s="32">
        <v>0</v>
      </c>
      <c r="AF17" t="s">
        <v>148</v>
      </c>
      <c r="AG17">
        <v>4</v>
      </c>
      <c r="AH17"/>
    </row>
    <row r="18" spans="1:34" x14ac:dyDescent="0.25">
      <c r="A18" t="s">
        <v>546</v>
      </c>
      <c r="B18" t="s">
        <v>296</v>
      </c>
      <c r="C18" t="s">
        <v>454</v>
      </c>
      <c r="D18" t="s">
        <v>537</v>
      </c>
      <c r="E18" s="32">
        <v>114.64444444444445</v>
      </c>
      <c r="F18" s="32">
        <v>3.3435743361116494</v>
      </c>
      <c r="G18" s="32">
        <v>3.1965981779414614</v>
      </c>
      <c r="H18" s="32">
        <v>0.4350649350649351</v>
      </c>
      <c r="I18" s="32">
        <v>0.28808877689474705</v>
      </c>
      <c r="J18" s="32">
        <v>383.32222222222219</v>
      </c>
      <c r="K18" s="32">
        <v>366.47222222222223</v>
      </c>
      <c r="L18" s="32">
        <v>49.87777777777778</v>
      </c>
      <c r="M18" s="32">
        <v>33.027777777777779</v>
      </c>
      <c r="N18" s="32">
        <v>11.405555555555555</v>
      </c>
      <c r="O18" s="32">
        <v>5.4444444444444446</v>
      </c>
      <c r="P18" s="32">
        <v>81.686111111111117</v>
      </c>
      <c r="Q18" s="32">
        <v>81.686111111111117</v>
      </c>
      <c r="R18" s="32">
        <v>0</v>
      </c>
      <c r="S18" s="32">
        <v>251.75833333333333</v>
      </c>
      <c r="T18" s="32">
        <v>251.75833333333333</v>
      </c>
      <c r="U18" s="32">
        <v>0</v>
      </c>
      <c r="V18" s="32">
        <v>0</v>
      </c>
      <c r="W18" s="32">
        <v>0</v>
      </c>
      <c r="X18" s="32">
        <v>0</v>
      </c>
      <c r="Y18" s="32">
        <v>0</v>
      </c>
      <c r="Z18" s="32">
        <v>0</v>
      </c>
      <c r="AA18" s="32">
        <v>0</v>
      </c>
      <c r="AB18" s="32">
        <v>0</v>
      </c>
      <c r="AC18" s="32">
        <v>0</v>
      </c>
      <c r="AD18" s="32">
        <v>0</v>
      </c>
      <c r="AE18" s="32">
        <v>0</v>
      </c>
      <c r="AF18" t="s">
        <v>109</v>
      </c>
      <c r="AG18">
        <v>4</v>
      </c>
      <c r="AH18"/>
    </row>
    <row r="19" spans="1:34" x14ac:dyDescent="0.25">
      <c r="A19" t="s">
        <v>546</v>
      </c>
      <c r="B19" t="s">
        <v>237</v>
      </c>
      <c r="C19" t="s">
        <v>377</v>
      </c>
      <c r="D19" t="s">
        <v>487</v>
      </c>
      <c r="E19" s="32">
        <v>124.34444444444445</v>
      </c>
      <c r="F19" s="32">
        <v>1.8547296935037081</v>
      </c>
      <c r="G19" s="32">
        <v>1.7328031453846839</v>
      </c>
      <c r="H19" s="32">
        <v>0.28457331784469658</v>
      </c>
      <c r="I19" s="32">
        <v>0.16264676972567241</v>
      </c>
      <c r="J19" s="32">
        <v>230.62533333333332</v>
      </c>
      <c r="K19" s="32">
        <v>215.46444444444444</v>
      </c>
      <c r="L19" s="32">
        <v>35.385111111111108</v>
      </c>
      <c r="M19" s="32">
        <v>20.22422222222222</v>
      </c>
      <c r="N19" s="32">
        <v>9.4719999999999995</v>
      </c>
      <c r="O19" s="32">
        <v>5.6888888888888891</v>
      </c>
      <c r="P19" s="32">
        <v>58.338777777777779</v>
      </c>
      <c r="Q19" s="32">
        <v>58.338777777777779</v>
      </c>
      <c r="R19" s="32">
        <v>0</v>
      </c>
      <c r="S19" s="32">
        <v>136.90144444444442</v>
      </c>
      <c r="T19" s="32">
        <v>136.90144444444442</v>
      </c>
      <c r="U19" s="32">
        <v>0</v>
      </c>
      <c r="V19" s="32">
        <v>0</v>
      </c>
      <c r="W19" s="32">
        <v>2.5141111111111112</v>
      </c>
      <c r="X19" s="32">
        <v>1.6312222222222224</v>
      </c>
      <c r="Y19" s="32">
        <v>0</v>
      </c>
      <c r="Z19" s="32">
        <v>0</v>
      </c>
      <c r="AA19" s="32">
        <v>0.88288888888888883</v>
      </c>
      <c r="AB19" s="32">
        <v>0</v>
      </c>
      <c r="AC19" s="32">
        <v>0</v>
      </c>
      <c r="AD19" s="32">
        <v>0</v>
      </c>
      <c r="AE19" s="32">
        <v>0</v>
      </c>
      <c r="AF19" t="s">
        <v>50</v>
      </c>
      <c r="AG19">
        <v>4</v>
      </c>
      <c r="AH19"/>
    </row>
    <row r="20" spans="1:34" x14ac:dyDescent="0.25">
      <c r="A20" t="s">
        <v>546</v>
      </c>
      <c r="B20" t="s">
        <v>298</v>
      </c>
      <c r="C20" t="s">
        <v>377</v>
      </c>
      <c r="D20" t="s">
        <v>487</v>
      </c>
      <c r="E20" s="32">
        <v>128.04444444444445</v>
      </c>
      <c r="F20" s="32">
        <v>2.4292632766400555</v>
      </c>
      <c r="G20" s="32">
        <v>2.2769758764317944</v>
      </c>
      <c r="H20" s="32">
        <v>0.32602915654286707</v>
      </c>
      <c r="I20" s="32">
        <v>0.2774349184311003</v>
      </c>
      <c r="J20" s="32">
        <v>311.05366666666669</v>
      </c>
      <c r="K20" s="32">
        <v>291.55411111111113</v>
      </c>
      <c r="L20" s="32">
        <v>41.746222222222229</v>
      </c>
      <c r="M20" s="32">
        <v>35.524000000000001</v>
      </c>
      <c r="N20" s="32">
        <v>1.0666666666666667</v>
      </c>
      <c r="O20" s="32">
        <v>5.1555555555555559</v>
      </c>
      <c r="P20" s="32">
        <v>105.09788888888889</v>
      </c>
      <c r="Q20" s="32">
        <v>91.820555555555558</v>
      </c>
      <c r="R20" s="32">
        <v>13.277333333333333</v>
      </c>
      <c r="S20" s="32">
        <v>164.20955555555557</v>
      </c>
      <c r="T20" s="32">
        <v>119.09366666666669</v>
      </c>
      <c r="U20" s="32">
        <v>45.115888888888875</v>
      </c>
      <c r="V20" s="32">
        <v>0</v>
      </c>
      <c r="W20" s="32">
        <v>0</v>
      </c>
      <c r="X20" s="32">
        <v>0</v>
      </c>
      <c r="Y20" s="32">
        <v>0</v>
      </c>
      <c r="Z20" s="32">
        <v>0</v>
      </c>
      <c r="AA20" s="32">
        <v>0</v>
      </c>
      <c r="AB20" s="32">
        <v>0</v>
      </c>
      <c r="AC20" s="32">
        <v>0</v>
      </c>
      <c r="AD20" s="32">
        <v>0</v>
      </c>
      <c r="AE20" s="32">
        <v>0</v>
      </c>
      <c r="AF20" t="s">
        <v>111</v>
      </c>
      <c r="AG20">
        <v>4</v>
      </c>
      <c r="AH20"/>
    </row>
    <row r="21" spans="1:34" x14ac:dyDescent="0.25">
      <c r="A21" t="s">
        <v>546</v>
      </c>
      <c r="B21" t="s">
        <v>347</v>
      </c>
      <c r="C21" t="s">
        <v>377</v>
      </c>
      <c r="D21" t="s">
        <v>487</v>
      </c>
      <c r="E21" s="32">
        <v>56.677777777777777</v>
      </c>
      <c r="F21" s="32">
        <v>3.658400313663988</v>
      </c>
      <c r="G21" s="32">
        <v>3.2022642619094293</v>
      </c>
      <c r="H21" s="32">
        <v>0.58733581650656741</v>
      </c>
      <c r="I21" s="32">
        <v>0.23333660066653597</v>
      </c>
      <c r="J21" s="32">
        <v>207.35000000000002</v>
      </c>
      <c r="K21" s="32">
        <v>181.49722222222221</v>
      </c>
      <c r="L21" s="32">
        <v>33.288888888888891</v>
      </c>
      <c r="M21" s="32">
        <v>13.225</v>
      </c>
      <c r="N21" s="32">
        <v>14.730555555555556</v>
      </c>
      <c r="O21" s="32">
        <v>5.333333333333333</v>
      </c>
      <c r="P21" s="32">
        <v>61.366666666666667</v>
      </c>
      <c r="Q21" s="32">
        <v>55.577777777777776</v>
      </c>
      <c r="R21" s="32">
        <v>5.7888888888888888</v>
      </c>
      <c r="S21" s="32">
        <v>112.69444444444444</v>
      </c>
      <c r="T21" s="32">
        <v>112.69444444444444</v>
      </c>
      <c r="U21" s="32">
        <v>0</v>
      </c>
      <c r="V21" s="32">
        <v>0</v>
      </c>
      <c r="W21" s="32">
        <v>34.99722222222222</v>
      </c>
      <c r="X21" s="32">
        <v>6.3777777777777782</v>
      </c>
      <c r="Y21" s="32">
        <v>0</v>
      </c>
      <c r="Z21" s="32">
        <v>0</v>
      </c>
      <c r="AA21" s="32">
        <v>12.66388888888889</v>
      </c>
      <c r="AB21" s="32">
        <v>0</v>
      </c>
      <c r="AC21" s="32">
        <v>15.955555555555556</v>
      </c>
      <c r="AD21" s="32">
        <v>0</v>
      </c>
      <c r="AE21" s="32">
        <v>0</v>
      </c>
      <c r="AF21" t="s">
        <v>160</v>
      </c>
      <c r="AG21">
        <v>4</v>
      </c>
      <c r="AH21"/>
    </row>
    <row r="22" spans="1:34" x14ac:dyDescent="0.25">
      <c r="A22" t="s">
        <v>546</v>
      </c>
      <c r="B22" t="s">
        <v>232</v>
      </c>
      <c r="C22" t="s">
        <v>401</v>
      </c>
      <c r="D22" t="s">
        <v>506</v>
      </c>
      <c r="E22" s="32">
        <v>102.28888888888889</v>
      </c>
      <c r="F22" s="32">
        <v>2.9362861177492938</v>
      </c>
      <c r="G22" s="32">
        <v>2.6826776015641971</v>
      </c>
      <c r="H22" s="32">
        <v>0.37250706061264405</v>
      </c>
      <c r="I22" s="32">
        <v>0.16640126004779499</v>
      </c>
      <c r="J22" s="32">
        <v>300.34944444444443</v>
      </c>
      <c r="K22" s="32">
        <v>274.40811111111111</v>
      </c>
      <c r="L22" s="32">
        <v>38.103333333333346</v>
      </c>
      <c r="M22" s="32">
        <v>17.021000000000008</v>
      </c>
      <c r="N22" s="32">
        <v>13.699000000000002</v>
      </c>
      <c r="O22" s="32">
        <v>7.3833333333333337</v>
      </c>
      <c r="P22" s="32">
        <v>74.427666666666624</v>
      </c>
      <c r="Q22" s="32">
        <v>69.56866666666663</v>
      </c>
      <c r="R22" s="32">
        <v>4.8590000000000009</v>
      </c>
      <c r="S22" s="32">
        <v>187.81844444444448</v>
      </c>
      <c r="T22" s="32">
        <v>168.50333333333336</v>
      </c>
      <c r="U22" s="32">
        <v>19.315111111111115</v>
      </c>
      <c r="V22" s="32">
        <v>0</v>
      </c>
      <c r="W22" s="32">
        <v>174.64622222222224</v>
      </c>
      <c r="X22" s="32">
        <v>3.463888888888889</v>
      </c>
      <c r="Y22" s="32">
        <v>4.4425555555555558</v>
      </c>
      <c r="Z22" s="32">
        <v>2.0499999999999998</v>
      </c>
      <c r="AA22" s="32">
        <v>45.00255555555556</v>
      </c>
      <c r="AB22" s="32">
        <v>0</v>
      </c>
      <c r="AC22" s="32">
        <v>119.68722222222223</v>
      </c>
      <c r="AD22" s="32">
        <v>0</v>
      </c>
      <c r="AE22" s="32">
        <v>0</v>
      </c>
      <c r="AF22" t="s">
        <v>45</v>
      </c>
      <c r="AG22">
        <v>4</v>
      </c>
      <c r="AH22"/>
    </row>
    <row r="23" spans="1:34" x14ac:dyDescent="0.25">
      <c r="A23" t="s">
        <v>546</v>
      </c>
      <c r="B23" t="s">
        <v>276</v>
      </c>
      <c r="C23" t="s">
        <v>439</v>
      </c>
      <c r="D23" t="s">
        <v>525</v>
      </c>
      <c r="E23" s="32">
        <v>58.533333333333331</v>
      </c>
      <c r="F23" s="32">
        <v>3.6314540622627187</v>
      </c>
      <c r="G23" s="32">
        <v>3.257118451025057</v>
      </c>
      <c r="H23" s="32">
        <v>0.64815869400151849</v>
      </c>
      <c r="I23" s="32">
        <v>0.36361047835990895</v>
      </c>
      <c r="J23" s="32">
        <v>212.56111111111113</v>
      </c>
      <c r="K23" s="32">
        <v>190.65</v>
      </c>
      <c r="L23" s="32">
        <v>37.938888888888883</v>
      </c>
      <c r="M23" s="32">
        <v>21.283333333333335</v>
      </c>
      <c r="N23" s="32">
        <v>11.588888888888889</v>
      </c>
      <c r="O23" s="32">
        <v>5.0666666666666664</v>
      </c>
      <c r="P23" s="32">
        <v>57.06111111111111</v>
      </c>
      <c r="Q23" s="32">
        <v>51.805555555555557</v>
      </c>
      <c r="R23" s="32">
        <v>5.2555555555555555</v>
      </c>
      <c r="S23" s="32">
        <v>117.56111111111112</v>
      </c>
      <c r="T23" s="32">
        <v>117.29166666666667</v>
      </c>
      <c r="U23" s="32">
        <v>0.26944444444444443</v>
      </c>
      <c r="V23" s="32">
        <v>0</v>
      </c>
      <c r="W23" s="32">
        <v>0</v>
      </c>
      <c r="X23" s="32">
        <v>0</v>
      </c>
      <c r="Y23" s="32">
        <v>0</v>
      </c>
      <c r="Z23" s="32">
        <v>0</v>
      </c>
      <c r="AA23" s="32">
        <v>0</v>
      </c>
      <c r="AB23" s="32">
        <v>0</v>
      </c>
      <c r="AC23" s="32">
        <v>0</v>
      </c>
      <c r="AD23" s="32">
        <v>0</v>
      </c>
      <c r="AE23" s="32">
        <v>0</v>
      </c>
      <c r="AF23" t="s">
        <v>89</v>
      </c>
      <c r="AG23">
        <v>4</v>
      </c>
      <c r="AH23"/>
    </row>
    <row r="24" spans="1:34" x14ac:dyDescent="0.25">
      <c r="A24" t="s">
        <v>546</v>
      </c>
      <c r="B24" t="s">
        <v>187</v>
      </c>
      <c r="C24" t="s">
        <v>374</v>
      </c>
      <c r="D24" t="s">
        <v>484</v>
      </c>
      <c r="E24" s="32">
        <v>50.666666666666664</v>
      </c>
      <c r="F24" s="32">
        <v>4.5107697368421062</v>
      </c>
      <c r="G24" s="32">
        <v>4.2580285087719307</v>
      </c>
      <c r="H24" s="32">
        <v>1.103997807017544</v>
      </c>
      <c r="I24" s="32">
        <v>0.8512565789473685</v>
      </c>
      <c r="J24" s="32">
        <v>228.5456666666667</v>
      </c>
      <c r="K24" s="32">
        <v>215.74011111111113</v>
      </c>
      <c r="L24" s="32">
        <v>55.93588888888889</v>
      </c>
      <c r="M24" s="32">
        <v>43.130333333333333</v>
      </c>
      <c r="N24" s="32">
        <v>5.7805555555555559</v>
      </c>
      <c r="O24" s="32">
        <v>7.0250000000000004</v>
      </c>
      <c r="P24" s="32">
        <v>28.59822222222223</v>
      </c>
      <c r="Q24" s="32">
        <v>28.59822222222223</v>
      </c>
      <c r="R24" s="32">
        <v>0</v>
      </c>
      <c r="S24" s="32">
        <v>144.01155555555559</v>
      </c>
      <c r="T24" s="32">
        <v>143.57311111111113</v>
      </c>
      <c r="U24" s="32">
        <v>0.43844444444444447</v>
      </c>
      <c r="V24" s="32">
        <v>0</v>
      </c>
      <c r="W24" s="32">
        <v>9.801111111111112</v>
      </c>
      <c r="X24" s="32">
        <v>0</v>
      </c>
      <c r="Y24" s="32">
        <v>0</v>
      </c>
      <c r="Z24" s="32">
        <v>0</v>
      </c>
      <c r="AA24" s="32">
        <v>0</v>
      </c>
      <c r="AB24" s="32">
        <v>0</v>
      </c>
      <c r="AC24" s="32">
        <v>9.801111111111112</v>
      </c>
      <c r="AD24" s="32">
        <v>0</v>
      </c>
      <c r="AE24" s="32">
        <v>0</v>
      </c>
      <c r="AF24" t="s">
        <v>0</v>
      </c>
      <c r="AG24">
        <v>4</v>
      </c>
      <c r="AH24"/>
    </row>
    <row r="25" spans="1:34" x14ac:dyDescent="0.25">
      <c r="A25" t="s">
        <v>546</v>
      </c>
      <c r="B25" t="s">
        <v>317</v>
      </c>
      <c r="C25" t="s">
        <v>466</v>
      </c>
      <c r="D25" t="s">
        <v>542</v>
      </c>
      <c r="E25" s="32">
        <v>47.18888888888889</v>
      </c>
      <c r="F25" s="32">
        <v>3.5377466446903694</v>
      </c>
      <c r="G25" s="32">
        <v>3.5377466446903694</v>
      </c>
      <c r="H25" s="32">
        <v>0.37944902283965154</v>
      </c>
      <c r="I25" s="32">
        <v>0.37944902283965154</v>
      </c>
      <c r="J25" s="32">
        <v>166.94233333333332</v>
      </c>
      <c r="K25" s="32">
        <v>166.94233333333332</v>
      </c>
      <c r="L25" s="32">
        <v>17.905777777777779</v>
      </c>
      <c r="M25" s="32">
        <v>17.905777777777779</v>
      </c>
      <c r="N25" s="32">
        <v>0</v>
      </c>
      <c r="O25" s="32">
        <v>0</v>
      </c>
      <c r="P25" s="32">
        <v>49.287888888888901</v>
      </c>
      <c r="Q25" s="32">
        <v>49.287888888888901</v>
      </c>
      <c r="R25" s="32">
        <v>0</v>
      </c>
      <c r="S25" s="32">
        <v>99.748666666666651</v>
      </c>
      <c r="T25" s="32">
        <v>99.748666666666651</v>
      </c>
      <c r="U25" s="32">
        <v>0</v>
      </c>
      <c r="V25" s="32">
        <v>0</v>
      </c>
      <c r="W25" s="32">
        <v>0</v>
      </c>
      <c r="X25" s="32">
        <v>0</v>
      </c>
      <c r="Y25" s="32">
        <v>0</v>
      </c>
      <c r="Z25" s="32">
        <v>0</v>
      </c>
      <c r="AA25" s="32">
        <v>0</v>
      </c>
      <c r="AB25" s="32">
        <v>0</v>
      </c>
      <c r="AC25" s="32">
        <v>0</v>
      </c>
      <c r="AD25" s="32">
        <v>0</v>
      </c>
      <c r="AE25" s="32">
        <v>0</v>
      </c>
      <c r="AF25" t="s">
        <v>130</v>
      </c>
      <c r="AG25">
        <v>4</v>
      </c>
      <c r="AH25"/>
    </row>
    <row r="26" spans="1:34" x14ac:dyDescent="0.25">
      <c r="A26" t="s">
        <v>546</v>
      </c>
      <c r="B26" t="s">
        <v>323</v>
      </c>
      <c r="C26" t="s">
        <v>434</v>
      </c>
      <c r="D26" t="s">
        <v>528</v>
      </c>
      <c r="E26" s="32">
        <v>112.38888888888889</v>
      </c>
      <c r="F26" s="32">
        <v>3.1282748393475042</v>
      </c>
      <c r="G26" s="32">
        <v>2.9009807217004449</v>
      </c>
      <c r="H26" s="32">
        <v>0.43223133959466137</v>
      </c>
      <c r="I26" s="32">
        <v>0.20493722194760255</v>
      </c>
      <c r="J26" s="32">
        <v>351.58333333333337</v>
      </c>
      <c r="K26" s="32">
        <v>326.03800000000001</v>
      </c>
      <c r="L26" s="32">
        <v>48.577999999999996</v>
      </c>
      <c r="M26" s="32">
        <v>23.032666666666664</v>
      </c>
      <c r="N26" s="32">
        <v>19.856444444444445</v>
      </c>
      <c r="O26" s="32">
        <v>5.6888888888888891</v>
      </c>
      <c r="P26" s="32">
        <v>107.35077777777782</v>
      </c>
      <c r="Q26" s="32">
        <v>107.35077777777782</v>
      </c>
      <c r="R26" s="32">
        <v>0</v>
      </c>
      <c r="S26" s="32">
        <v>195.6545555555555</v>
      </c>
      <c r="T26" s="32">
        <v>159.93199999999996</v>
      </c>
      <c r="U26" s="32">
        <v>35.722555555555552</v>
      </c>
      <c r="V26" s="32">
        <v>0</v>
      </c>
      <c r="W26" s="32">
        <v>16.149999999999999</v>
      </c>
      <c r="X26" s="32">
        <v>0</v>
      </c>
      <c r="Y26" s="32">
        <v>0.53333333333333333</v>
      </c>
      <c r="Z26" s="32">
        <v>0</v>
      </c>
      <c r="AA26" s="32">
        <v>11.83611111111111</v>
      </c>
      <c r="AB26" s="32">
        <v>0</v>
      </c>
      <c r="AC26" s="32">
        <v>3.7805555555555554</v>
      </c>
      <c r="AD26" s="32">
        <v>0</v>
      </c>
      <c r="AE26" s="32">
        <v>0</v>
      </c>
      <c r="AF26" t="s">
        <v>136</v>
      </c>
      <c r="AG26">
        <v>4</v>
      </c>
      <c r="AH26"/>
    </row>
    <row r="27" spans="1:34" x14ac:dyDescent="0.25">
      <c r="A27" t="s">
        <v>546</v>
      </c>
      <c r="B27" t="s">
        <v>327</v>
      </c>
      <c r="C27" t="s">
        <v>385</v>
      </c>
      <c r="D27" t="s">
        <v>494</v>
      </c>
      <c r="E27" s="32">
        <v>193.1</v>
      </c>
      <c r="F27" s="32">
        <v>3.4371511594453072</v>
      </c>
      <c r="G27" s="32">
        <v>3.2033920248575867</v>
      </c>
      <c r="H27" s="32">
        <v>0.40448242131307899</v>
      </c>
      <c r="I27" s="32">
        <v>0.23758559180620289</v>
      </c>
      <c r="J27" s="32">
        <v>663.71388888888885</v>
      </c>
      <c r="K27" s="32">
        <v>618.57499999999993</v>
      </c>
      <c r="L27" s="32">
        <v>78.105555555555554</v>
      </c>
      <c r="M27" s="32">
        <v>45.87777777777778</v>
      </c>
      <c r="N27" s="32">
        <v>26.711111111111112</v>
      </c>
      <c r="O27" s="32">
        <v>5.5166666666666666</v>
      </c>
      <c r="P27" s="32">
        <v>184.45555555555558</v>
      </c>
      <c r="Q27" s="32">
        <v>171.54444444444445</v>
      </c>
      <c r="R27" s="32">
        <v>12.911111111111111</v>
      </c>
      <c r="S27" s="32">
        <v>401.15277777777777</v>
      </c>
      <c r="T27" s="32">
        <v>386.59722222222223</v>
      </c>
      <c r="U27" s="32">
        <v>14.555555555555555</v>
      </c>
      <c r="V27" s="32">
        <v>0</v>
      </c>
      <c r="W27" s="32">
        <v>0</v>
      </c>
      <c r="X27" s="32">
        <v>0</v>
      </c>
      <c r="Y27" s="32">
        <v>0</v>
      </c>
      <c r="Z27" s="32">
        <v>0</v>
      </c>
      <c r="AA27" s="32">
        <v>0</v>
      </c>
      <c r="AB27" s="32">
        <v>0</v>
      </c>
      <c r="AC27" s="32">
        <v>0</v>
      </c>
      <c r="AD27" s="32">
        <v>0</v>
      </c>
      <c r="AE27" s="32">
        <v>0</v>
      </c>
      <c r="AF27" t="s">
        <v>140</v>
      </c>
      <c r="AG27">
        <v>4</v>
      </c>
      <c r="AH27"/>
    </row>
    <row r="28" spans="1:34" x14ac:dyDescent="0.25">
      <c r="A28" t="s">
        <v>546</v>
      </c>
      <c r="B28" t="s">
        <v>199</v>
      </c>
      <c r="C28" t="s">
        <v>386</v>
      </c>
      <c r="D28" t="s">
        <v>487</v>
      </c>
      <c r="E28" s="32">
        <v>40.266666666666666</v>
      </c>
      <c r="F28" s="32">
        <v>4.1283112582781465</v>
      </c>
      <c r="G28" s="32">
        <v>3.8125855408388527</v>
      </c>
      <c r="H28" s="32">
        <v>0.38641004415011043</v>
      </c>
      <c r="I28" s="32">
        <v>7.0684326710816786E-2</v>
      </c>
      <c r="J28" s="32">
        <v>166.23333333333335</v>
      </c>
      <c r="K28" s="32">
        <v>153.52011111111113</v>
      </c>
      <c r="L28" s="32">
        <v>15.559444444444447</v>
      </c>
      <c r="M28" s="32">
        <v>2.8462222222222224</v>
      </c>
      <c r="N28" s="32">
        <v>6.4850000000000012</v>
      </c>
      <c r="O28" s="32">
        <v>6.2282222222222234</v>
      </c>
      <c r="P28" s="32">
        <v>48.200111111111134</v>
      </c>
      <c r="Q28" s="32">
        <v>48.200111111111134</v>
      </c>
      <c r="R28" s="32">
        <v>0</v>
      </c>
      <c r="S28" s="32">
        <v>102.47377777777778</v>
      </c>
      <c r="T28" s="32">
        <v>97.533333333333331</v>
      </c>
      <c r="U28" s="32">
        <v>0</v>
      </c>
      <c r="V28" s="32">
        <v>4.940444444444446</v>
      </c>
      <c r="W28" s="32">
        <v>11.783333333333333</v>
      </c>
      <c r="X28" s="32">
        <v>0</v>
      </c>
      <c r="Y28" s="32">
        <v>0</v>
      </c>
      <c r="Z28" s="32">
        <v>0</v>
      </c>
      <c r="AA28" s="32">
        <v>1.3944444444444444</v>
      </c>
      <c r="AB28" s="32">
        <v>0</v>
      </c>
      <c r="AC28" s="32">
        <v>10.388888888888889</v>
      </c>
      <c r="AD28" s="32">
        <v>0</v>
      </c>
      <c r="AE28" s="32">
        <v>0</v>
      </c>
      <c r="AF28" t="s">
        <v>12</v>
      </c>
      <c r="AG28">
        <v>4</v>
      </c>
      <c r="AH28"/>
    </row>
    <row r="29" spans="1:34" x14ac:dyDescent="0.25">
      <c r="A29" t="s">
        <v>546</v>
      </c>
      <c r="B29" t="s">
        <v>300</v>
      </c>
      <c r="C29" t="s">
        <v>439</v>
      </c>
      <c r="D29" t="s">
        <v>525</v>
      </c>
      <c r="E29" s="32">
        <v>140.36666666666667</v>
      </c>
      <c r="F29" s="32">
        <v>4.3727736879601036</v>
      </c>
      <c r="G29" s="32">
        <v>4.2475658988363811</v>
      </c>
      <c r="H29" s="32">
        <v>0.71566532098472246</v>
      </c>
      <c r="I29" s="32">
        <v>0.59045753186099892</v>
      </c>
      <c r="J29" s="32">
        <v>613.79166666666663</v>
      </c>
      <c r="K29" s="32">
        <v>596.2166666666667</v>
      </c>
      <c r="L29" s="32">
        <v>100.45555555555555</v>
      </c>
      <c r="M29" s="32">
        <v>82.88055555555556</v>
      </c>
      <c r="N29" s="32">
        <v>11.886111111111111</v>
      </c>
      <c r="O29" s="32">
        <v>5.6888888888888891</v>
      </c>
      <c r="P29" s="32">
        <v>95.375</v>
      </c>
      <c r="Q29" s="32">
        <v>95.375</v>
      </c>
      <c r="R29" s="32">
        <v>0</v>
      </c>
      <c r="S29" s="32">
        <v>417.96111111111105</v>
      </c>
      <c r="T29" s="32">
        <v>382.46944444444443</v>
      </c>
      <c r="U29" s="32">
        <v>30.380555555555556</v>
      </c>
      <c r="V29" s="32">
        <v>5.1111111111111107</v>
      </c>
      <c r="W29" s="32">
        <v>25.055555555555554</v>
      </c>
      <c r="X29" s="32">
        <v>1.4222222222222223</v>
      </c>
      <c r="Y29" s="32">
        <v>0</v>
      </c>
      <c r="Z29" s="32">
        <v>0</v>
      </c>
      <c r="AA29" s="32">
        <v>23.633333333333333</v>
      </c>
      <c r="AB29" s="32">
        <v>0</v>
      </c>
      <c r="AC29" s="32">
        <v>0</v>
      </c>
      <c r="AD29" s="32">
        <v>0</v>
      </c>
      <c r="AE29" s="32">
        <v>0</v>
      </c>
      <c r="AF29" t="s">
        <v>113</v>
      </c>
      <c r="AG29">
        <v>4</v>
      </c>
      <c r="AH29"/>
    </row>
    <row r="30" spans="1:34" x14ac:dyDescent="0.25">
      <c r="A30" t="s">
        <v>546</v>
      </c>
      <c r="B30" t="s">
        <v>369</v>
      </c>
      <c r="C30" t="s">
        <v>482</v>
      </c>
      <c r="D30" t="s">
        <v>488</v>
      </c>
      <c r="E30" s="32">
        <v>54.333333333333336</v>
      </c>
      <c r="F30" s="32">
        <v>2.9241758691206545</v>
      </c>
      <c r="G30" s="32">
        <v>2.8132842535787321</v>
      </c>
      <c r="H30" s="32">
        <v>0.47351124744376266</v>
      </c>
      <c r="I30" s="32">
        <v>0.36261963190184038</v>
      </c>
      <c r="J30" s="32">
        <v>158.88022222222224</v>
      </c>
      <c r="K30" s="32">
        <v>152.85511111111111</v>
      </c>
      <c r="L30" s="32">
        <v>25.727444444444441</v>
      </c>
      <c r="M30" s="32">
        <v>19.702333333333328</v>
      </c>
      <c r="N30" s="32">
        <v>0</v>
      </c>
      <c r="O30" s="32">
        <v>6.0251111111111113</v>
      </c>
      <c r="P30" s="32">
        <v>51.373111111111122</v>
      </c>
      <c r="Q30" s="32">
        <v>51.373111111111122</v>
      </c>
      <c r="R30" s="32">
        <v>0</v>
      </c>
      <c r="S30" s="32">
        <v>81.779666666666671</v>
      </c>
      <c r="T30" s="32">
        <v>81.779666666666671</v>
      </c>
      <c r="U30" s="32">
        <v>0</v>
      </c>
      <c r="V30" s="32">
        <v>0</v>
      </c>
      <c r="W30" s="32">
        <v>27.382999999999996</v>
      </c>
      <c r="X30" s="32">
        <v>7.3078888888888889</v>
      </c>
      <c r="Y30" s="32">
        <v>0</v>
      </c>
      <c r="Z30" s="32">
        <v>0.45288888888888895</v>
      </c>
      <c r="AA30" s="32">
        <v>14.909222222222219</v>
      </c>
      <c r="AB30" s="32">
        <v>0</v>
      </c>
      <c r="AC30" s="32">
        <v>4.7129999999999992</v>
      </c>
      <c r="AD30" s="32">
        <v>0</v>
      </c>
      <c r="AE30" s="32">
        <v>0</v>
      </c>
      <c r="AF30" t="s">
        <v>182</v>
      </c>
      <c r="AG30">
        <v>4</v>
      </c>
      <c r="AH30"/>
    </row>
    <row r="31" spans="1:34" x14ac:dyDescent="0.25">
      <c r="A31" t="s">
        <v>546</v>
      </c>
      <c r="B31" t="s">
        <v>284</v>
      </c>
      <c r="C31" t="s">
        <v>446</v>
      </c>
      <c r="D31" t="s">
        <v>534</v>
      </c>
      <c r="E31" s="32">
        <v>139.63333333333333</v>
      </c>
      <c r="F31" s="32">
        <v>4.9500095488183344</v>
      </c>
      <c r="G31" s="32">
        <v>4.8230102649797093</v>
      </c>
      <c r="H31" s="32">
        <v>0.65107026338823948</v>
      </c>
      <c r="I31" s="32">
        <v>0.60051722765974425</v>
      </c>
      <c r="J31" s="32">
        <v>691.18633333333344</v>
      </c>
      <c r="K31" s="32">
        <v>673.45300000000009</v>
      </c>
      <c r="L31" s="32">
        <v>90.911111111111168</v>
      </c>
      <c r="M31" s="32">
        <v>83.852222222222281</v>
      </c>
      <c r="N31" s="32">
        <v>1.37</v>
      </c>
      <c r="O31" s="32">
        <v>5.6888888888888891</v>
      </c>
      <c r="P31" s="32">
        <v>127.44533333333337</v>
      </c>
      <c r="Q31" s="32">
        <v>116.77088888888892</v>
      </c>
      <c r="R31" s="32">
        <v>10.674444444444447</v>
      </c>
      <c r="S31" s="32">
        <v>472.82988888888883</v>
      </c>
      <c r="T31" s="32">
        <v>440.40222222222218</v>
      </c>
      <c r="U31" s="32">
        <v>32.427666666666667</v>
      </c>
      <c r="V31" s="32">
        <v>0</v>
      </c>
      <c r="W31" s="32">
        <v>0</v>
      </c>
      <c r="X31" s="32">
        <v>0</v>
      </c>
      <c r="Y31" s="32">
        <v>0</v>
      </c>
      <c r="Z31" s="32">
        <v>0</v>
      </c>
      <c r="AA31" s="32">
        <v>0</v>
      </c>
      <c r="AB31" s="32">
        <v>0</v>
      </c>
      <c r="AC31" s="32">
        <v>0</v>
      </c>
      <c r="AD31" s="32">
        <v>0</v>
      </c>
      <c r="AE31" s="32">
        <v>0</v>
      </c>
      <c r="AF31" t="s">
        <v>97</v>
      </c>
      <c r="AG31">
        <v>4</v>
      </c>
      <c r="AH31"/>
    </row>
    <row r="32" spans="1:34" x14ac:dyDescent="0.25">
      <c r="A32" t="s">
        <v>546</v>
      </c>
      <c r="B32" t="s">
        <v>358</v>
      </c>
      <c r="C32" t="s">
        <v>377</v>
      </c>
      <c r="D32" t="s">
        <v>487</v>
      </c>
      <c r="E32" s="32">
        <v>85.588888888888889</v>
      </c>
      <c r="F32" s="32">
        <v>3.0634116577956636</v>
      </c>
      <c r="G32" s="32">
        <v>3.0031753862131629</v>
      </c>
      <c r="H32" s="32">
        <v>0.34197974815007137</v>
      </c>
      <c r="I32" s="32">
        <v>0.28174347656757109</v>
      </c>
      <c r="J32" s="32">
        <v>262.19399999999996</v>
      </c>
      <c r="K32" s="32">
        <v>257.03844444444439</v>
      </c>
      <c r="L32" s="32">
        <v>29.269666666666666</v>
      </c>
      <c r="M32" s="32">
        <v>24.114111111111111</v>
      </c>
      <c r="N32" s="32">
        <v>0</v>
      </c>
      <c r="O32" s="32">
        <v>5.1555555555555559</v>
      </c>
      <c r="P32" s="32">
        <v>58.907444444444437</v>
      </c>
      <c r="Q32" s="32">
        <v>58.907444444444437</v>
      </c>
      <c r="R32" s="32">
        <v>0</v>
      </c>
      <c r="S32" s="32">
        <v>174.01688888888884</v>
      </c>
      <c r="T32" s="32">
        <v>174.01688888888884</v>
      </c>
      <c r="U32" s="32">
        <v>0</v>
      </c>
      <c r="V32" s="32">
        <v>0</v>
      </c>
      <c r="W32" s="32">
        <v>2.8444444444444446</v>
      </c>
      <c r="X32" s="32">
        <v>2.8444444444444446</v>
      </c>
      <c r="Y32" s="32">
        <v>0</v>
      </c>
      <c r="Z32" s="32">
        <v>0</v>
      </c>
      <c r="AA32" s="32">
        <v>0</v>
      </c>
      <c r="AB32" s="32">
        <v>0</v>
      </c>
      <c r="AC32" s="32">
        <v>0</v>
      </c>
      <c r="AD32" s="32">
        <v>0</v>
      </c>
      <c r="AE32" s="32">
        <v>0</v>
      </c>
      <c r="AF32" t="s">
        <v>171</v>
      </c>
      <c r="AG32">
        <v>4</v>
      </c>
      <c r="AH32"/>
    </row>
    <row r="33" spans="1:34" x14ac:dyDescent="0.25">
      <c r="A33" t="s">
        <v>546</v>
      </c>
      <c r="B33" t="s">
        <v>261</v>
      </c>
      <c r="C33" t="s">
        <v>428</v>
      </c>
      <c r="D33" t="s">
        <v>524</v>
      </c>
      <c r="E33" s="32">
        <v>54.077777777777776</v>
      </c>
      <c r="F33" s="32">
        <v>3.2923258680912273</v>
      </c>
      <c r="G33" s="32">
        <v>3.1780871173207315</v>
      </c>
      <c r="H33" s="32">
        <v>0.40145880419149377</v>
      </c>
      <c r="I33" s="32">
        <v>0.2872200534209986</v>
      </c>
      <c r="J33" s="32">
        <v>178.04166666666669</v>
      </c>
      <c r="K33" s="32">
        <v>171.86388888888888</v>
      </c>
      <c r="L33" s="32">
        <v>21.71</v>
      </c>
      <c r="M33" s="32">
        <v>15.532222222222224</v>
      </c>
      <c r="N33" s="32">
        <v>0</v>
      </c>
      <c r="O33" s="32">
        <v>6.177777777777778</v>
      </c>
      <c r="P33" s="32">
        <v>46.324444444444445</v>
      </c>
      <c r="Q33" s="32">
        <v>46.324444444444445</v>
      </c>
      <c r="R33" s="32">
        <v>0</v>
      </c>
      <c r="S33" s="32">
        <v>110.00722222222223</v>
      </c>
      <c r="T33" s="32">
        <v>110.00722222222223</v>
      </c>
      <c r="U33" s="32">
        <v>0</v>
      </c>
      <c r="V33" s="32">
        <v>0</v>
      </c>
      <c r="W33" s="32">
        <v>0</v>
      </c>
      <c r="X33" s="32">
        <v>0</v>
      </c>
      <c r="Y33" s="32">
        <v>0</v>
      </c>
      <c r="Z33" s="32">
        <v>0</v>
      </c>
      <c r="AA33" s="32">
        <v>0</v>
      </c>
      <c r="AB33" s="32">
        <v>0</v>
      </c>
      <c r="AC33" s="32">
        <v>0</v>
      </c>
      <c r="AD33" s="32">
        <v>0</v>
      </c>
      <c r="AE33" s="32">
        <v>0</v>
      </c>
      <c r="AF33" t="s">
        <v>74</v>
      </c>
      <c r="AG33">
        <v>4</v>
      </c>
      <c r="AH33"/>
    </row>
    <row r="34" spans="1:34" x14ac:dyDescent="0.25">
      <c r="A34" t="s">
        <v>546</v>
      </c>
      <c r="B34" t="s">
        <v>230</v>
      </c>
      <c r="C34" t="s">
        <v>408</v>
      </c>
      <c r="D34" t="s">
        <v>511</v>
      </c>
      <c r="E34" s="32">
        <v>66.400000000000006</v>
      </c>
      <c r="F34" s="32">
        <v>3.48627844712182</v>
      </c>
      <c r="G34" s="32">
        <v>3.48627844712182</v>
      </c>
      <c r="H34" s="32">
        <v>0.52673192771084332</v>
      </c>
      <c r="I34" s="32">
        <v>0.52673192771084332</v>
      </c>
      <c r="J34" s="32">
        <v>231.48888888888888</v>
      </c>
      <c r="K34" s="32">
        <v>231.48888888888888</v>
      </c>
      <c r="L34" s="32">
        <v>34.975000000000001</v>
      </c>
      <c r="M34" s="32">
        <v>34.975000000000001</v>
      </c>
      <c r="N34" s="32">
        <v>0</v>
      </c>
      <c r="O34" s="32">
        <v>0</v>
      </c>
      <c r="P34" s="32">
        <v>54.908333333333331</v>
      </c>
      <c r="Q34" s="32">
        <v>54.908333333333331</v>
      </c>
      <c r="R34" s="32">
        <v>0</v>
      </c>
      <c r="S34" s="32">
        <v>141.60555555555555</v>
      </c>
      <c r="T34" s="32">
        <v>141.60555555555555</v>
      </c>
      <c r="U34" s="32">
        <v>0</v>
      </c>
      <c r="V34" s="32">
        <v>0</v>
      </c>
      <c r="W34" s="32">
        <v>6.5166666666666666</v>
      </c>
      <c r="X34" s="32">
        <v>5.85</v>
      </c>
      <c r="Y34" s="32">
        <v>0</v>
      </c>
      <c r="Z34" s="32">
        <v>0</v>
      </c>
      <c r="AA34" s="32">
        <v>0.66666666666666663</v>
      </c>
      <c r="AB34" s="32">
        <v>0</v>
      </c>
      <c r="AC34" s="32">
        <v>0</v>
      </c>
      <c r="AD34" s="32">
        <v>0</v>
      </c>
      <c r="AE34" s="32">
        <v>0</v>
      </c>
      <c r="AF34" t="s">
        <v>43</v>
      </c>
      <c r="AG34">
        <v>4</v>
      </c>
      <c r="AH34"/>
    </row>
    <row r="35" spans="1:34" x14ac:dyDescent="0.25">
      <c r="A35" t="s">
        <v>546</v>
      </c>
      <c r="B35" t="s">
        <v>204</v>
      </c>
      <c r="C35" t="s">
        <v>391</v>
      </c>
      <c r="D35" t="s">
        <v>497</v>
      </c>
      <c r="E35" s="32">
        <v>66.066666666666663</v>
      </c>
      <c r="F35" s="32">
        <v>4.5448873192061887</v>
      </c>
      <c r="G35" s="32">
        <v>4.3176757484022872</v>
      </c>
      <c r="H35" s="32">
        <v>0.76661621257988544</v>
      </c>
      <c r="I35" s="32">
        <v>0.69446686848301364</v>
      </c>
      <c r="J35" s="32">
        <v>300.26555555555552</v>
      </c>
      <c r="K35" s="32">
        <v>285.2544444444444</v>
      </c>
      <c r="L35" s="32">
        <v>50.647777777777762</v>
      </c>
      <c r="M35" s="32">
        <v>45.881111111111096</v>
      </c>
      <c r="N35" s="32">
        <v>0</v>
      </c>
      <c r="O35" s="32">
        <v>4.7666666666666666</v>
      </c>
      <c r="P35" s="32">
        <v>62.655555555555551</v>
      </c>
      <c r="Q35" s="32">
        <v>52.411111111111111</v>
      </c>
      <c r="R35" s="32">
        <v>10.244444444444444</v>
      </c>
      <c r="S35" s="32">
        <v>186.96222222222224</v>
      </c>
      <c r="T35" s="32">
        <v>174.2488888888889</v>
      </c>
      <c r="U35" s="32">
        <v>12.713333333333329</v>
      </c>
      <c r="V35" s="32">
        <v>0</v>
      </c>
      <c r="W35" s="32">
        <v>0</v>
      </c>
      <c r="X35" s="32">
        <v>0</v>
      </c>
      <c r="Y35" s="32">
        <v>0</v>
      </c>
      <c r="Z35" s="32">
        <v>0</v>
      </c>
      <c r="AA35" s="32">
        <v>0</v>
      </c>
      <c r="AB35" s="32">
        <v>0</v>
      </c>
      <c r="AC35" s="32">
        <v>0</v>
      </c>
      <c r="AD35" s="32">
        <v>0</v>
      </c>
      <c r="AE35" s="32">
        <v>0</v>
      </c>
      <c r="AF35" t="s">
        <v>17</v>
      </c>
      <c r="AG35">
        <v>4</v>
      </c>
      <c r="AH35"/>
    </row>
    <row r="36" spans="1:34" x14ac:dyDescent="0.25">
      <c r="A36" t="s">
        <v>546</v>
      </c>
      <c r="B36" t="s">
        <v>273</v>
      </c>
      <c r="C36" t="s">
        <v>376</v>
      </c>
      <c r="D36" t="s">
        <v>486</v>
      </c>
      <c r="E36" s="32">
        <v>121.54444444444445</v>
      </c>
      <c r="F36" s="32">
        <v>3.6411235030624365</v>
      </c>
      <c r="G36" s="32">
        <v>3.164640277904744</v>
      </c>
      <c r="H36" s="32">
        <v>0.62316025230825478</v>
      </c>
      <c r="I36" s="32">
        <v>0.29552518511746961</v>
      </c>
      <c r="J36" s="32">
        <v>442.55833333333328</v>
      </c>
      <c r="K36" s="32">
        <v>384.64444444444439</v>
      </c>
      <c r="L36" s="32">
        <v>75.74166666666666</v>
      </c>
      <c r="M36" s="32">
        <v>35.919444444444444</v>
      </c>
      <c r="N36" s="32">
        <v>33.955555555555556</v>
      </c>
      <c r="O36" s="32">
        <v>5.8666666666666663</v>
      </c>
      <c r="P36" s="32">
        <v>101.06111111111112</v>
      </c>
      <c r="Q36" s="32">
        <v>82.969444444444449</v>
      </c>
      <c r="R36" s="32">
        <v>18.091666666666665</v>
      </c>
      <c r="S36" s="32">
        <v>265.75555555555553</v>
      </c>
      <c r="T36" s="32">
        <v>247.4111111111111</v>
      </c>
      <c r="U36" s="32">
        <v>18.344444444444445</v>
      </c>
      <c r="V36" s="32">
        <v>0</v>
      </c>
      <c r="W36" s="32">
        <v>0</v>
      </c>
      <c r="X36" s="32">
        <v>0</v>
      </c>
      <c r="Y36" s="32">
        <v>0</v>
      </c>
      <c r="Z36" s="32">
        <v>0</v>
      </c>
      <c r="AA36" s="32">
        <v>0</v>
      </c>
      <c r="AB36" s="32">
        <v>0</v>
      </c>
      <c r="AC36" s="32">
        <v>0</v>
      </c>
      <c r="AD36" s="32">
        <v>0</v>
      </c>
      <c r="AE36" s="32">
        <v>0</v>
      </c>
      <c r="AF36" t="s">
        <v>86</v>
      </c>
      <c r="AG36">
        <v>4</v>
      </c>
      <c r="AH36"/>
    </row>
    <row r="37" spans="1:34" x14ac:dyDescent="0.25">
      <c r="A37" t="s">
        <v>546</v>
      </c>
      <c r="B37" t="s">
        <v>290</v>
      </c>
      <c r="C37" t="s">
        <v>450</v>
      </c>
      <c r="D37" t="s">
        <v>521</v>
      </c>
      <c r="E37" s="32">
        <v>154.47777777777779</v>
      </c>
      <c r="F37" s="32">
        <v>3.3894289002373577</v>
      </c>
      <c r="G37" s="32">
        <v>3.3100374019995678</v>
      </c>
      <c r="H37" s="32">
        <v>0.59734949291519812</v>
      </c>
      <c r="I37" s="32">
        <v>0.51795799467740777</v>
      </c>
      <c r="J37" s="32">
        <v>523.59144444444428</v>
      </c>
      <c r="K37" s="32">
        <v>511.32722222222213</v>
      </c>
      <c r="L37" s="32">
        <v>92.277222222222221</v>
      </c>
      <c r="M37" s="32">
        <v>80.013000000000005</v>
      </c>
      <c r="N37" s="32">
        <v>7.5975555555555516</v>
      </c>
      <c r="O37" s="32">
        <v>4.666666666666667</v>
      </c>
      <c r="P37" s="32">
        <v>107.66144444444441</v>
      </c>
      <c r="Q37" s="32">
        <v>107.66144444444441</v>
      </c>
      <c r="R37" s="32">
        <v>0</v>
      </c>
      <c r="S37" s="32">
        <v>323.65277777777771</v>
      </c>
      <c r="T37" s="32">
        <v>323.65277777777771</v>
      </c>
      <c r="U37" s="32">
        <v>0</v>
      </c>
      <c r="V37" s="32">
        <v>0</v>
      </c>
      <c r="W37" s="32">
        <v>0</v>
      </c>
      <c r="X37" s="32">
        <v>0</v>
      </c>
      <c r="Y37" s="32">
        <v>0</v>
      </c>
      <c r="Z37" s="32">
        <v>0</v>
      </c>
      <c r="AA37" s="32">
        <v>0</v>
      </c>
      <c r="AB37" s="32">
        <v>0</v>
      </c>
      <c r="AC37" s="32">
        <v>0</v>
      </c>
      <c r="AD37" s="32">
        <v>0</v>
      </c>
      <c r="AE37" s="32">
        <v>0</v>
      </c>
      <c r="AF37" t="s">
        <v>103</v>
      </c>
      <c r="AG37">
        <v>4</v>
      </c>
      <c r="AH37"/>
    </row>
    <row r="38" spans="1:34" x14ac:dyDescent="0.25">
      <c r="A38" t="s">
        <v>546</v>
      </c>
      <c r="B38" t="s">
        <v>330</v>
      </c>
      <c r="C38" t="s">
        <v>470</v>
      </c>
      <c r="D38" t="s">
        <v>543</v>
      </c>
      <c r="E38" s="32">
        <v>69.644444444444446</v>
      </c>
      <c r="F38" s="32">
        <v>3.470874282067645</v>
      </c>
      <c r="G38" s="32">
        <v>3.0803589661774087</v>
      </c>
      <c r="H38" s="32">
        <v>0.3822590938098277</v>
      </c>
      <c r="I38" s="32">
        <v>0.14869176770899808</v>
      </c>
      <c r="J38" s="32">
        <v>241.7271111111111</v>
      </c>
      <c r="K38" s="32">
        <v>214.52988888888888</v>
      </c>
      <c r="L38" s="32">
        <v>26.622222222222224</v>
      </c>
      <c r="M38" s="32">
        <v>10.355555555555556</v>
      </c>
      <c r="N38" s="32">
        <v>10.933333333333334</v>
      </c>
      <c r="O38" s="32">
        <v>5.333333333333333</v>
      </c>
      <c r="P38" s="32">
        <v>66.402777777777771</v>
      </c>
      <c r="Q38" s="32">
        <v>55.472222222222221</v>
      </c>
      <c r="R38" s="32">
        <v>10.930555555555555</v>
      </c>
      <c r="S38" s="32">
        <v>148.70211111111109</v>
      </c>
      <c r="T38" s="32">
        <v>148.70211111111109</v>
      </c>
      <c r="U38" s="32">
        <v>0</v>
      </c>
      <c r="V38" s="32">
        <v>0</v>
      </c>
      <c r="W38" s="32">
        <v>6.427777777777778</v>
      </c>
      <c r="X38" s="32">
        <v>0</v>
      </c>
      <c r="Y38" s="32">
        <v>0</v>
      </c>
      <c r="Z38" s="32">
        <v>0</v>
      </c>
      <c r="AA38" s="32">
        <v>0</v>
      </c>
      <c r="AB38" s="32">
        <v>0</v>
      </c>
      <c r="AC38" s="32">
        <v>6.427777777777778</v>
      </c>
      <c r="AD38" s="32">
        <v>0</v>
      </c>
      <c r="AE38" s="32">
        <v>0</v>
      </c>
      <c r="AF38" t="s">
        <v>143</v>
      </c>
      <c r="AG38">
        <v>4</v>
      </c>
      <c r="AH38"/>
    </row>
    <row r="39" spans="1:34" x14ac:dyDescent="0.25">
      <c r="A39" t="s">
        <v>546</v>
      </c>
      <c r="B39" t="s">
        <v>267</v>
      </c>
      <c r="C39" t="s">
        <v>432</v>
      </c>
      <c r="D39" t="s">
        <v>504</v>
      </c>
      <c r="E39" s="32">
        <v>66.311111111111117</v>
      </c>
      <c r="F39" s="32">
        <v>3.4516186327077758</v>
      </c>
      <c r="G39" s="32">
        <v>2.889981568364612</v>
      </c>
      <c r="H39" s="32">
        <v>0.50130529490616627</v>
      </c>
      <c r="I39" s="32">
        <v>0.17306970509383382</v>
      </c>
      <c r="J39" s="32">
        <v>228.88066666666674</v>
      </c>
      <c r="K39" s="32">
        <v>191.63788888888897</v>
      </c>
      <c r="L39" s="32">
        <v>33.242111111111114</v>
      </c>
      <c r="M39" s="32">
        <v>11.476444444444448</v>
      </c>
      <c r="N39" s="32">
        <v>16.061777777777777</v>
      </c>
      <c r="O39" s="32">
        <v>5.7038888888888888</v>
      </c>
      <c r="P39" s="32">
        <v>65.983222222222224</v>
      </c>
      <c r="Q39" s="32">
        <v>50.50611111111111</v>
      </c>
      <c r="R39" s="32">
        <v>15.477111111111114</v>
      </c>
      <c r="S39" s="32">
        <v>129.6553333333334</v>
      </c>
      <c r="T39" s="32">
        <v>129.6553333333334</v>
      </c>
      <c r="U39" s="32">
        <v>0</v>
      </c>
      <c r="V39" s="32">
        <v>0</v>
      </c>
      <c r="W39" s="32">
        <v>2.8888888888888891E-2</v>
      </c>
      <c r="X39" s="32">
        <v>0</v>
      </c>
      <c r="Y39" s="32">
        <v>2.8888888888888891E-2</v>
      </c>
      <c r="Z39" s="32">
        <v>0</v>
      </c>
      <c r="AA39" s="32">
        <v>0</v>
      </c>
      <c r="AB39" s="32">
        <v>0</v>
      </c>
      <c r="AC39" s="32">
        <v>0</v>
      </c>
      <c r="AD39" s="32">
        <v>0</v>
      </c>
      <c r="AE39" s="32">
        <v>0</v>
      </c>
      <c r="AF39" t="s">
        <v>80</v>
      </c>
      <c r="AG39">
        <v>4</v>
      </c>
      <c r="AH39"/>
    </row>
    <row r="40" spans="1:34" x14ac:dyDescent="0.25">
      <c r="A40" t="s">
        <v>546</v>
      </c>
      <c r="B40" t="s">
        <v>188</v>
      </c>
      <c r="C40" t="s">
        <v>375</v>
      </c>
      <c r="D40" t="s">
        <v>485</v>
      </c>
      <c r="E40" s="32">
        <v>76.522222222222226</v>
      </c>
      <c r="F40" s="32">
        <v>4.1896326412080729</v>
      </c>
      <c r="G40" s="32">
        <v>3.7631770001452005</v>
      </c>
      <c r="H40" s="32">
        <v>0.9232975170611295</v>
      </c>
      <c r="I40" s="32">
        <v>0.49684187599825758</v>
      </c>
      <c r="J40" s="32">
        <v>320.59999999999997</v>
      </c>
      <c r="K40" s="32">
        <v>287.96666666666664</v>
      </c>
      <c r="L40" s="32">
        <v>70.652777777777771</v>
      </c>
      <c r="M40" s="32">
        <v>38.019444444444446</v>
      </c>
      <c r="N40" s="32">
        <v>26.944444444444443</v>
      </c>
      <c r="O40" s="32">
        <v>5.6888888888888891</v>
      </c>
      <c r="P40" s="32">
        <v>56.93333333333333</v>
      </c>
      <c r="Q40" s="32">
        <v>56.93333333333333</v>
      </c>
      <c r="R40" s="32">
        <v>0</v>
      </c>
      <c r="S40" s="32">
        <v>193.01388888888889</v>
      </c>
      <c r="T40" s="32">
        <v>192.75833333333333</v>
      </c>
      <c r="U40" s="32">
        <v>0</v>
      </c>
      <c r="V40" s="32">
        <v>0.25555555555555554</v>
      </c>
      <c r="W40" s="32">
        <v>0</v>
      </c>
      <c r="X40" s="32">
        <v>0</v>
      </c>
      <c r="Y40" s="32">
        <v>0</v>
      </c>
      <c r="Z40" s="32">
        <v>0</v>
      </c>
      <c r="AA40" s="32">
        <v>0</v>
      </c>
      <c r="AB40" s="32">
        <v>0</v>
      </c>
      <c r="AC40" s="32">
        <v>0</v>
      </c>
      <c r="AD40" s="32">
        <v>0</v>
      </c>
      <c r="AE40" s="32">
        <v>0</v>
      </c>
      <c r="AF40" t="s">
        <v>1</v>
      </c>
      <c r="AG40">
        <v>4</v>
      </c>
      <c r="AH40"/>
    </row>
    <row r="41" spans="1:34" x14ac:dyDescent="0.25">
      <c r="A41" t="s">
        <v>546</v>
      </c>
      <c r="B41" t="s">
        <v>208</v>
      </c>
      <c r="C41" t="s">
        <v>381</v>
      </c>
      <c r="D41" t="s">
        <v>490</v>
      </c>
      <c r="E41" s="32">
        <v>85.644444444444446</v>
      </c>
      <c r="F41" s="32">
        <v>3.4789880643487288</v>
      </c>
      <c r="G41" s="32">
        <v>3.2777880124545926</v>
      </c>
      <c r="H41" s="32">
        <v>0.6411779968863518</v>
      </c>
      <c r="I41" s="32">
        <v>0.43997794499221587</v>
      </c>
      <c r="J41" s="32">
        <v>297.95600000000002</v>
      </c>
      <c r="K41" s="32">
        <v>280.72433333333333</v>
      </c>
      <c r="L41" s="32">
        <v>54.913333333333334</v>
      </c>
      <c r="M41" s="32">
        <v>37.681666666666665</v>
      </c>
      <c r="N41" s="32">
        <v>11.361111111111112</v>
      </c>
      <c r="O41" s="32">
        <v>5.8705555555555549</v>
      </c>
      <c r="P41" s="32">
        <v>72.937444444444452</v>
      </c>
      <c r="Q41" s="32">
        <v>72.937444444444452</v>
      </c>
      <c r="R41" s="32">
        <v>0</v>
      </c>
      <c r="S41" s="32">
        <v>170.10522222222221</v>
      </c>
      <c r="T41" s="32">
        <v>167.49111111111111</v>
      </c>
      <c r="U41" s="32">
        <v>2.6141111111111108</v>
      </c>
      <c r="V41" s="32">
        <v>0</v>
      </c>
      <c r="W41" s="32">
        <v>48.987000000000009</v>
      </c>
      <c r="X41" s="32">
        <v>0</v>
      </c>
      <c r="Y41" s="32">
        <v>0</v>
      </c>
      <c r="Z41" s="32">
        <v>0</v>
      </c>
      <c r="AA41" s="32">
        <v>4.6540000000000017</v>
      </c>
      <c r="AB41" s="32">
        <v>0</v>
      </c>
      <c r="AC41" s="32">
        <v>44.333000000000006</v>
      </c>
      <c r="AD41" s="32">
        <v>0</v>
      </c>
      <c r="AE41" s="32">
        <v>0</v>
      </c>
      <c r="AF41" t="s">
        <v>21</v>
      </c>
      <c r="AG41">
        <v>4</v>
      </c>
      <c r="AH41"/>
    </row>
    <row r="42" spans="1:34" x14ac:dyDescent="0.25">
      <c r="A42" t="s">
        <v>546</v>
      </c>
      <c r="B42" t="s">
        <v>228</v>
      </c>
      <c r="C42" t="s">
        <v>406</v>
      </c>
      <c r="D42" t="s">
        <v>503</v>
      </c>
      <c r="E42" s="32">
        <v>69.277777777777771</v>
      </c>
      <c r="F42" s="32">
        <v>4.1475541299117884</v>
      </c>
      <c r="G42" s="32">
        <v>3.8715316760224541</v>
      </c>
      <c r="H42" s="32">
        <v>0.32598235765838018</v>
      </c>
      <c r="I42" s="32">
        <v>0.24627105052125101</v>
      </c>
      <c r="J42" s="32">
        <v>287.33333333333331</v>
      </c>
      <c r="K42" s="32">
        <v>268.21111111111111</v>
      </c>
      <c r="L42" s="32">
        <v>22.583333333333336</v>
      </c>
      <c r="M42" s="32">
        <v>17.06111111111111</v>
      </c>
      <c r="N42" s="32">
        <v>1.1111111111111112E-2</v>
      </c>
      <c r="O42" s="32">
        <v>5.5111111111111111</v>
      </c>
      <c r="P42" s="32">
        <v>70.583333333333329</v>
      </c>
      <c r="Q42" s="32">
        <v>56.983333333333334</v>
      </c>
      <c r="R42" s="32">
        <v>13.6</v>
      </c>
      <c r="S42" s="32">
        <v>194.16666666666666</v>
      </c>
      <c r="T42" s="32">
        <v>194.16666666666666</v>
      </c>
      <c r="U42" s="32">
        <v>0</v>
      </c>
      <c r="V42" s="32">
        <v>0</v>
      </c>
      <c r="W42" s="32">
        <v>83.86944444444444</v>
      </c>
      <c r="X42" s="32">
        <v>0</v>
      </c>
      <c r="Y42" s="32">
        <v>0</v>
      </c>
      <c r="Z42" s="32">
        <v>0</v>
      </c>
      <c r="AA42" s="32">
        <v>14.977777777777778</v>
      </c>
      <c r="AB42" s="32">
        <v>0</v>
      </c>
      <c r="AC42" s="32">
        <v>68.891666666666666</v>
      </c>
      <c r="AD42" s="32">
        <v>0</v>
      </c>
      <c r="AE42" s="32">
        <v>0</v>
      </c>
      <c r="AF42" t="s">
        <v>41</v>
      </c>
      <c r="AG42">
        <v>4</v>
      </c>
      <c r="AH42"/>
    </row>
    <row r="43" spans="1:34" x14ac:dyDescent="0.25">
      <c r="A43" t="s">
        <v>546</v>
      </c>
      <c r="B43" t="s">
        <v>283</v>
      </c>
      <c r="C43" t="s">
        <v>445</v>
      </c>
      <c r="D43" t="s">
        <v>533</v>
      </c>
      <c r="E43" s="32">
        <v>161.28888888888889</v>
      </c>
      <c r="F43" s="32">
        <v>3.7863392119041057</v>
      </c>
      <c r="G43" s="32">
        <v>3.6063653899145769</v>
      </c>
      <c r="H43" s="32">
        <v>0.3788233673188206</v>
      </c>
      <c r="I43" s="32">
        <v>0.22873036649214659</v>
      </c>
      <c r="J43" s="32">
        <v>610.69444444444446</v>
      </c>
      <c r="K43" s="32">
        <v>581.66666666666663</v>
      </c>
      <c r="L43" s="32">
        <v>61.1</v>
      </c>
      <c r="M43" s="32">
        <v>36.891666666666666</v>
      </c>
      <c r="N43" s="32">
        <v>18.697222222222223</v>
      </c>
      <c r="O43" s="32">
        <v>5.5111111111111111</v>
      </c>
      <c r="P43" s="32">
        <v>166.21666666666667</v>
      </c>
      <c r="Q43" s="32">
        <v>161.39722222222221</v>
      </c>
      <c r="R43" s="32">
        <v>4.8194444444444446</v>
      </c>
      <c r="S43" s="32">
        <v>383.37777777777774</v>
      </c>
      <c r="T43" s="32">
        <v>360.69722222222219</v>
      </c>
      <c r="U43" s="32">
        <v>22.680555555555557</v>
      </c>
      <c r="V43" s="32">
        <v>0</v>
      </c>
      <c r="W43" s="32">
        <v>14.383333333333333</v>
      </c>
      <c r="X43" s="32">
        <v>0</v>
      </c>
      <c r="Y43" s="32">
        <v>0</v>
      </c>
      <c r="Z43" s="32">
        <v>0</v>
      </c>
      <c r="AA43" s="32">
        <v>2</v>
      </c>
      <c r="AB43" s="32">
        <v>0</v>
      </c>
      <c r="AC43" s="32">
        <v>12.383333333333333</v>
      </c>
      <c r="AD43" s="32">
        <v>0</v>
      </c>
      <c r="AE43" s="32">
        <v>0</v>
      </c>
      <c r="AF43" t="s">
        <v>96</v>
      </c>
      <c r="AG43">
        <v>4</v>
      </c>
      <c r="AH43"/>
    </row>
    <row r="44" spans="1:34" x14ac:dyDescent="0.25">
      <c r="A44" t="s">
        <v>546</v>
      </c>
      <c r="B44" t="s">
        <v>254</v>
      </c>
      <c r="C44" t="s">
        <v>423</v>
      </c>
      <c r="D44" t="s">
        <v>521</v>
      </c>
      <c r="E44" s="32">
        <v>92.211111111111109</v>
      </c>
      <c r="F44" s="32">
        <v>4.0281359199903601</v>
      </c>
      <c r="G44" s="32">
        <v>3.8552837691288109</v>
      </c>
      <c r="H44" s="32">
        <v>0.77138811905048787</v>
      </c>
      <c r="I44" s="32">
        <v>0.65592240028919147</v>
      </c>
      <c r="J44" s="32">
        <v>371.43888888888887</v>
      </c>
      <c r="K44" s="32">
        <v>355.5</v>
      </c>
      <c r="L44" s="32">
        <v>71.130555555555546</v>
      </c>
      <c r="M44" s="32">
        <v>60.483333333333334</v>
      </c>
      <c r="N44" s="32">
        <v>5.1361111111111111</v>
      </c>
      <c r="O44" s="32">
        <v>5.5111111111111111</v>
      </c>
      <c r="P44" s="32">
        <v>94.294444444444451</v>
      </c>
      <c r="Q44" s="32">
        <v>89.00277777777778</v>
      </c>
      <c r="R44" s="32">
        <v>5.291666666666667</v>
      </c>
      <c r="S44" s="32">
        <v>206.01388888888891</v>
      </c>
      <c r="T44" s="32">
        <v>205.50555555555559</v>
      </c>
      <c r="U44" s="32">
        <v>0.5083333333333333</v>
      </c>
      <c r="V44" s="32">
        <v>0</v>
      </c>
      <c r="W44" s="32">
        <v>12.711111111111112</v>
      </c>
      <c r="X44" s="32">
        <v>0</v>
      </c>
      <c r="Y44" s="32">
        <v>0</v>
      </c>
      <c r="Z44" s="32">
        <v>0</v>
      </c>
      <c r="AA44" s="32">
        <v>7.1472222222222221</v>
      </c>
      <c r="AB44" s="32">
        <v>0</v>
      </c>
      <c r="AC44" s="32">
        <v>5.5638888888888891</v>
      </c>
      <c r="AD44" s="32">
        <v>0</v>
      </c>
      <c r="AE44" s="32">
        <v>0</v>
      </c>
      <c r="AF44" t="s">
        <v>67</v>
      </c>
      <c r="AG44">
        <v>4</v>
      </c>
      <c r="AH44"/>
    </row>
    <row r="45" spans="1:34" x14ac:dyDescent="0.25">
      <c r="A45" t="s">
        <v>546</v>
      </c>
      <c r="B45" t="s">
        <v>278</v>
      </c>
      <c r="C45" t="s">
        <v>441</v>
      </c>
      <c r="D45" t="s">
        <v>532</v>
      </c>
      <c r="E45" s="32">
        <v>85.922222222222217</v>
      </c>
      <c r="F45" s="32">
        <v>4.4533389370231466</v>
      </c>
      <c r="G45" s="32">
        <v>4.1876270528902104</v>
      </c>
      <c r="H45" s="32">
        <v>0.42289538342169919</v>
      </c>
      <c r="I45" s="32">
        <v>0.29978662873399714</v>
      </c>
      <c r="J45" s="32">
        <v>382.64077777777766</v>
      </c>
      <c r="K45" s="32">
        <v>359.81022222222214</v>
      </c>
      <c r="L45" s="32">
        <v>36.336111111111109</v>
      </c>
      <c r="M45" s="32">
        <v>25.758333333333333</v>
      </c>
      <c r="N45" s="32">
        <v>5.2444444444444445</v>
      </c>
      <c r="O45" s="32">
        <v>5.333333333333333</v>
      </c>
      <c r="P45" s="32">
        <v>108.21666666666667</v>
      </c>
      <c r="Q45" s="32">
        <v>95.963888888888889</v>
      </c>
      <c r="R45" s="32">
        <v>12.252777777777778</v>
      </c>
      <c r="S45" s="32">
        <v>238.08799999999991</v>
      </c>
      <c r="T45" s="32">
        <v>238.08799999999991</v>
      </c>
      <c r="U45" s="32">
        <v>0</v>
      </c>
      <c r="V45" s="32">
        <v>0</v>
      </c>
      <c r="W45" s="32">
        <v>26.991666666666664</v>
      </c>
      <c r="X45" s="32">
        <v>0</v>
      </c>
      <c r="Y45" s="32">
        <v>0</v>
      </c>
      <c r="Z45" s="32">
        <v>0</v>
      </c>
      <c r="AA45" s="32">
        <v>16.016666666666666</v>
      </c>
      <c r="AB45" s="32">
        <v>0</v>
      </c>
      <c r="AC45" s="32">
        <v>10.974999999999998</v>
      </c>
      <c r="AD45" s="32">
        <v>0</v>
      </c>
      <c r="AE45" s="32">
        <v>0</v>
      </c>
      <c r="AF45" t="s">
        <v>91</v>
      </c>
      <c r="AG45">
        <v>4</v>
      </c>
      <c r="AH45"/>
    </row>
    <row r="46" spans="1:34" x14ac:dyDescent="0.25">
      <c r="A46" t="s">
        <v>546</v>
      </c>
      <c r="B46" t="s">
        <v>218</v>
      </c>
      <c r="C46" t="s">
        <v>398</v>
      </c>
      <c r="D46" t="s">
        <v>503</v>
      </c>
      <c r="E46" s="32">
        <v>129</v>
      </c>
      <c r="F46" s="32">
        <v>4.3316451335055985</v>
      </c>
      <c r="G46" s="32">
        <v>3.9711369509043926</v>
      </c>
      <c r="H46" s="32">
        <v>0.59476744186046504</v>
      </c>
      <c r="I46" s="32">
        <v>0.43421619293712316</v>
      </c>
      <c r="J46" s="32">
        <v>558.78222222222223</v>
      </c>
      <c r="K46" s="32">
        <v>512.27666666666664</v>
      </c>
      <c r="L46" s="32">
        <v>76.724999999999994</v>
      </c>
      <c r="M46" s="32">
        <v>56.013888888888886</v>
      </c>
      <c r="N46" s="32">
        <v>15.466666666666667</v>
      </c>
      <c r="O46" s="32">
        <v>5.2444444444444445</v>
      </c>
      <c r="P46" s="32">
        <v>161.35977777777777</v>
      </c>
      <c r="Q46" s="32">
        <v>135.56533333333331</v>
      </c>
      <c r="R46" s="32">
        <v>25.794444444444444</v>
      </c>
      <c r="S46" s="32">
        <v>320.69744444444444</v>
      </c>
      <c r="T46" s="32">
        <v>318.08077777777777</v>
      </c>
      <c r="U46" s="32">
        <v>2.6166666666666667</v>
      </c>
      <c r="V46" s="32">
        <v>0</v>
      </c>
      <c r="W46" s="32">
        <v>31.527555555555551</v>
      </c>
      <c r="X46" s="32">
        <v>0</v>
      </c>
      <c r="Y46" s="32">
        <v>0</v>
      </c>
      <c r="Z46" s="32">
        <v>0</v>
      </c>
      <c r="AA46" s="32">
        <v>9.8828888888888873</v>
      </c>
      <c r="AB46" s="32">
        <v>0</v>
      </c>
      <c r="AC46" s="32">
        <v>21.644666666666662</v>
      </c>
      <c r="AD46" s="32">
        <v>0</v>
      </c>
      <c r="AE46" s="32">
        <v>0</v>
      </c>
      <c r="AF46" t="s">
        <v>31</v>
      </c>
      <c r="AG46">
        <v>4</v>
      </c>
      <c r="AH46"/>
    </row>
    <row r="47" spans="1:34" x14ac:dyDescent="0.25">
      <c r="A47" t="s">
        <v>546</v>
      </c>
      <c r="B47" t="s">
        <v>329</v>
      </c>
      <c r="C47" t="s">
        <v>385</v>
      </c>
      <c r="D47" t="s">
        <v>494</v>
      </c>
      <c r="E47" s="32">
        <v>130.76666666666668</v>
      </c>
      <c r="F47" s="32">
        <v>3.9725694621463159</v>
      </c>
      <c r="G47" s="32">
        <v>3.7884629110374708</v>
      </c>
      <c r="H47" s="32">
        <v>0.49596397314980029</v>
      </c>
      <c r="I47" s="32">
        <v>0.43661313620528502</v>
      </c>
      <c r="J47" s="32">
        <v>519.47966666666662</v>
      </c>
      <c r="K47" s="32">
        <v>495.40466666666663</v>
      </c>
      <c r="L47" s="32">
        <v>64.855555555555554</v>
      </c>
      <c r="M47" s="32">
        <v>57.094444444444441</v>
      </c>
      <c r="N47" s="32">
        <v>6.7833333333333332</v>
      </c>
      <c r="O47" s="32">
        <v>0.97777777777777775</v>
      </c>
      <c r="P47" s="32">
        <v>147.24633333333335</v>
      </c>
      <c r="Q47" s="32">
        <v>130.93244444444446</v>
      </c>
      <c r="R47" s="32">
        <v>16.31388888888889</v>
      </c>
      <c r="S47" s="32">
        <v>307.37777777777774</v>
      </c>
      <c r="T47" s="32">
        <v>307.37777777777774</v>
      </c>
      <c r="U47" s="32">
        <v>0</v>
      </c>
      <c r="V47" s="32">
        <v>0</v>
      </c>
      <c r="W47" s="32">
        <v>47.182444444444442</v>
      </c>
      <c r="X47" s="32">
        <v>0</v>
      </c>
      <c r="Y47" s="32">
        <v>0</v>
      </c>
      <c r="Z47" s="32">
        <v>0</v>
      </c>
      <c r="AA47" s="32">
        <v>41.088000000000001</v>
      </c>
      <c r="AB47" s="32">
        <v>0</v>
      </c>
      <c r="AC47" s="32">
        <v>6.0944444444444441</v>
      </c>
      <c r="AD47" s="32">
        <v>0</v>
      </c>
      <c r="AE47" s="32">
        <v>0</v>
      </c>
      <c r="AF47" t="s">
        <v>142</v>
      </c>
      <c r="AG47">
        <v>4</v>
      </c>
      <c r="AH47"/>
    </row>
    <row r="48" spans="1:34" x14ac:dyDescent="0.25">
      <c r="A48" t="s">
        <v>546</v>
      </c>
      <c r="B48" t="s">
        <v>350</v>
      </c>
      <c r="C48" t="s">
        <v>398</v>
      </c>
      <c r="D48" t="s">
        <v>503</v>
      </c>
      <c r="E48" s="32">
        <v>40.833333333333336</v>
      </c>
      <c r="F48" s="32">
        <v>4.6180952380952371</v>
      </c>
      <c r="G48" s="32">
        <v>4.0744217687074826</v>
      </c>
      <c r="H48" s="32">
        <v>1.5466884353741495</v>
      </c>
      <c r="I48" s="32">
        <v>1.1462802721088434</v>
      </c>
      <c r="J48" s="32">
        <v>188.57222222222219</v>
      </c>
      <c r="K48" s="32">
        <v>166.37222222222221</v>
      </c>
      <c r="L48" s="32">
        <v>63.156444444444439</v>
      </c>
      <c r="M48" s="32">
        <v>46.806444444444445</v>
      </c>
      <c r="N48" s="32">
        <v>10.755555555555556</v>
      </c>
      <c r="O48" s="32">
        <v>5.5944444444444441</v>
      </c>
      <c r="P48" s="32">
        <v>28.715777777777781</v>
      </c>
      <c r="Q48" s="32">
        <v>22.86577777777778</v>
      </c>
      <c r="R48" s="32">
        <v>5.85</v>
      </c>
      <c r="S48" s="32">
        <v>96.7</v>
      </c>
      <c r="T48" s="32">
        <v>96.7</v>
      </c>
      <c r="U48" s="32">
        <v>0</v>
      </c>
      <c r="V48" s="32">
        <v>0</v>
      </c>
      <c r="W48" s="32">
        <v>0</v>
      </c>
      <c r="X48" s="32">
        <v>0</v>
      </c>
      <c r="Y48" s="32">
        <v>0</v>
      </c>
      <c r="Z48" s="32">
        <v>0</v>
      </c>
      <c r="AA48" s="32">
        <v>0</v>
      </c>
      <c r="AB48" s="32">
        <v>0</v>
      </c>
      <c r="AC48" s="32">
        <v>0</v>
      </c>
      <c r="AD48" s="32">
        <v>0</v>
      </c>
      <c r="AE48" s="32">
        <v>0</v>
      </c>
      <c r="AF48" t="s">
        <v>163</v>
      </c>
      <c r="AG48">
        <v>4</v>
      </c>
      <c r="AH48"/>
    </row>
    <row r="49" spans="1:34" x14ac:dyDescent="0.25">
      <c r="A49" t="s">
        <v>546</v>
      </c>
      <c r="B49" t="s">
        <v>299</v>
      </c>
      <c r="C49" t="s">
        <v>456</v>
      </c>
      <c r="D49" t="s">
        <v>529</v>
      </c>
      <c r="E49" s="32">
        <v>68.344444444444449</v>
      </c>
      <c r="F49" s="32">
        <v>3.7926353438465283</v>
      </c>
      <c r="G49" s="32">
        <v>3.4095269061941145</v>
      </c>
      <c r="H49" s="32">
        <v>0.35051211185173142</v>
      </c>
      <c r="I49" s="32">
        <v>8.5351975288570955E-2</v>
      </c>
      <c r="J49" s="32">
        <v>259.20555555555552</v>
      </c>
      <c r="K49" s="32">
        <v>233.02222222222221</v>
      </c>
      <c r="L49" s="32">
        <v>23.955555555555556</v>
      </c>
      <c r="M49" s="32">
        <v>5.833333333333333</v>
      </c>
      <c r="N49" s="32">
        <v>13.055555555555555</v>
      </c>
      <c r="O49" s="32">
        <v>5.0666666666666664</v>
      </c>
      <c r="P49" s="32">
        <v>85.311111111111117</v>
      </c>
      <c r="Q49" s="32">
        <v>77.25</v>
      </c>
      <c r="R49" s="32">
        <v>8.0611111111111118</v>
      </c>
      <c r="S49" s="32">
        <v>149.9388888888889</v>
      </c>
      <c r="T49" s="32">
        <v>142.59722222222223</v>
      </c>
      <c r="U49" s="32">
        <v>7.3416666666666668</v>
      </c>
      <c r="V49" s="32">
        <v>0</v>
      </c>
      <c r="W49" s="32">
        <v>49.56111111111111</v>
      </c>
      <c r="X49" s="32">
        <v>0</v>
      </c>
      <c r="Y49" s="32">
        <v>0</v>
      </c>
      <c r="Z49" s="32">
        <v>0</v>
      </c>
      <c r="AA49" s="32">
        <v>28.138888888888889</v>
      </c>
      <c r="AB49" s="32">
        <v>0</v>
      </c>
      <c r="AC49" s="32">
        <v>21.422222222222221</v>
      </c>
      <c r="AD49" s="32">
        <v>0</v>
      </c>
      <c r="AE49" s="32">
        <v>0</v>
      </c>
      <c r="AF49" t="s">
        <v>112</v>
      </c>
      <c r="AG49">
        <v>4</v>
      </c>
      <c r="AH49"/>
    </row>
    <row r="50" spans="1:34" x14ac:dyDescent="0.25">
      <c r="A50" t="s">
        <v>546</v>
      </c>
      <c r="B50" t="s">
        <v>201</v>
      </c>
      <c r="C50" t="s">
        <v>388</v>
      </c>
      <c r="D50" t="s">
        <v>496</v>
      </c>
      <c r="E50" s="32">
        <v>65.8</v>
      </c>
      <c r="F50" s="32">
        <v>3.6757649442755826</v>
      </c>
      <c r="G50" s="32">
        <v>3.46983789260385</v>
      </c>
      <c r="H50" s="32">
        <v>0.36617696724079707</v>
      </c>
      <c r="I50" s="32">
        <v>0.2042806484295846</v>
      </c>
      <c r="J50" s="32">
        <v>241.86533333333333</v>
      </c>
      <c r="K50" s="32">
        <v>228.31533333333331</v>
      </c>
      <c r="L50" s="32">
        <v>24.094444444444445</v>
      </c>
      <c r="M50" s="32">
        <v>13.441666666666666</v>
      </c>
      <c r="N50" s="32">
        <v>8.2861111111111114</v>
      </c>
      <c r="O50" s="32">
        <v>2.3666666666666667</v>
      </c>
      <c r="P50" s="32">
        <v>67.805555555555557</v>
      </c>
      <c r="Q50" s="32">
        <v>64.908333333333331</v>
      </c>
      <c r="R50" s="32">
        <v>2.8972222222222221</v>
      </c>
      <c r="S50" s="32">
        <v>149.96533333333332</v>
      </c>
      <c r="T50" s="32">
        <v>148.38755555555554</v>
      </c>
      <c r="U50" s="32">
        <v>1.5777777777777777</v>
      </c>
      <c r="V50" s="32">
        <v>0</v>
      </c>
      <c r="W50" s="32">
        <v>0</v>
      </c>
      <c r="X50" s="32">
        <v>0</v>
      </c>
      <c r="Y50" s="32">
        <v>0</v>
      </c>
      <c r="Z50" s="32">
        <v>0</v>
      </c>
      <c r="AA50" s="32">
        <v>0</v>
      </c>
      <c r="AB50" s="32">
        <v>0</v>
      </c>
      <c r="AC50" s="32">
        <v>0</v>
      </c>
      <c r="AD50" s="32">
        <v>0</v>
      </c>
      <c r="AE50" s="32">
        <v>0</v>
      </c>
      <c r="AF50" t="s">
        <v>14</v>
      </c>
      <c r="AG50">
        <v>4</v>
      </c>
      <c r="AH50"/>
    </row>
    <row r="51" spans="1:34" x14ac:dyDescent="0.25">
      <c r="A51" t="s">
        <v>546</v>
      </c>
      <c r="B51" t="s">
        <v>345</v>
      </c>
      <c r="C51" t="s">
        <v>477</v>
      </c>
      <c r="D51" t="s">
        <v>486</v>
      </c>
      <c r="E51" s="32">
        <v>64.955555555555549</v>
      </c>
      <c r="F51" s="32">
        <v>3.0451317139924732</v>
      </c>
      <c r="G51" s="32">
        <v>2.5946955183031131</v>
      </c>
      <c r="H51" s="32">
        <v>0.84001881628463904</v>
      </c>
      <c r="I51" s="32">
        <v>0.38958262059527898</v>
      </c>
      <c r="J51" s="32">
        <v>197.79822222222219</v>
      </c>
      <c r="K51" s="32">
        <v>168.53988888888887</v>
      </c>
      <c r="L51" s="32">
        <v>54.563888888888883</v>
      </c>
      <c r="M51" s="32">
        <v>25.305555555555564</v>
      </c>
      <c r="N51" s="32">
        <v>23.941888888888879</v>
      </c>
      <c r="O51" s="32">
        <v>5.3164444444444445</v>
      </c>
      <c r="P51" s="32">
        <v>49.816111111111098</v>
      </c>
      <c r="Q51" s="32">
        <v>49.816111111111098</v>
      </c>
      <c r="R51" s="32">
        <v>0</v>
      </c>
      <c r="S51" s="32">
        <v>93.418222222222212</v>
      </c>
      <c r="T51" s="32">
        <v>93.418222222222212</v>
      </c>
      <c r="U51" s="32">
        <v>0</v>
      </c>
      <c r="V51" s="32">
        <v>0</v>
      </c>
      <c r="W51" s="32">
        <v>0</v>
      </c>
      <c r="X51" s="32">
        <v>0</v>
      </c>
      <c r="Y51" s="32">
        <v>0</v>
      </c>
      <c r="Z51" s="32">
        <v>0</v>
      </c>
      <c r="AA51" s="32">
        <v>0</v>
      </c>
      <c r="AB51" s="32">
        <v>0</v>
      </c>
      <c r="AC51" s="32">
        <v>0</v>
      </c>
      <c r="AD51" s="32">
        <v>0</v>
      </c>
      <c r="AE51" s="32">
        <v>0</v>
      </c>
      <c r="AF51" t="s">
        <v>158</v>
      </c>
      <c r="AG51">
        <v>4</v>
      </c>
      <c r="AH51"/>
    </row>
    <row r="52" spans="1:34" x14ac:dyDescent="0.25">
      <c r="A52" t="s">
        <v>546</v>
      </c>
      <c r="B52" t="s">
        <v>328</v>
      </c>
      <c r="C52" t="s">
        <v>469</v>
      </c>
      <c r="D52" t="s">
        <v>490</v>
      </c>
      <c r="E52" s="32">
        <v>69.74444444444444</v>
      </c>
      <c r="F52" s="32">
        <v>3.0111342998247577</v>
      </c>
      <c r="G52" s="32">
        <v>2.7668934204237701</v>
      </c>
      <c r="H52" s="32">
        <v>0.72296957145133034</v>
      </c>
      <c r="I52" s="32">
        <v>0.47872869205034252</v>
      </c>
      <c r="J52" s="32">
        <v>210.00988888888892</v>
      </c>
      <c r="K52" s="32">
        <v>192.97544444444449</v>
      </c>
      <c r="L52" s="32">
        <v>50.423111111111112</v>
      </c>
      <c r="M52" s="32">
        <v>33.388666666666666</v>
      </c>
      <c r="N52" s="32">
        <v>13.389999999999999</v>
      </c>
      <c r="O52" s="32">
        <v>3.6444444444444444</v>
      </c>
      <c r="P52" s="32">
        <v>50.751555555555569</v>
      </c>
      <c r="Q52" s="32">
        <v>50.751555555555569</v>
      </c>
      <c r="R52" s="32">
        <v>0</v>
      </c>
      <c r="S52" s="32">
        <v>108.83522222222224</v>
      </c>
      <c r="T52" s="32">
        <v>108.73033333333335</v>
      </c>
      <c r="U52" s="32">
        <v>0.10488888888888888</v>
      </c>
      <c r="V52" s="32">
        <v>0</v>
      </c>
      <c r="W52" s="32">
        <v>5.8526666666666678</v>
      </c>
      <c r="X52" s="32">
        <v>2.1351111111111112</v>
      </c>
      <c r="Y52" s="32">
        <v>0</v>
      </c>
      <c r="Z52" s="32">
        <v>0</v>
      </c>
      <c r="AA52" s="32">
        <v>3.7175555555555562</v>
      </c>
      <c r="AB52" s="32">
        <v>0</v>
      </c>
      <c r="AC52" s="32">
        <v>0</v>
      </c>
      <c r="AD52" s="32">
        <v>0</v>
      </c>
      <c r="AE52" s="32">
        <v>0</v>
      </c>
      <c r="AF52" t="s">
        <v>141</v>
      </c>
      <c r="AG52">
        <v>4</v>
      </c>
      <c r="AH52"/>
    </row>
    <row r="53" spans="1:34" x14ac:dyDescent="0.25">
      <c r="A53" t="s">
        <v>546</v>
      </c>
      <c r="B53" t="s">
        <v>262</v>
      </c>
      <c r="C53" t="s">
        <v>429</v>
      </c>
      <c r="D53" t="s">
        <v>525</v>
      </c>
      <c r="E53" s="32">
        <v>93.433333333333337</v>
      </c>
      <c r="F53" s="32">
        <v>3.2628136520394815</v>
      </c>
      <c r="G53" s="32">
        <v>2.8547984302533003</v>
      </c>
      <c r="H53" s="32">
        <v>0.65070162920680219</v>
      </c>
      <c r="I53" s="32">
        <v>0.37302295159947668</v>
      </c>
      <c r="J53" s="32">
        <v>304.85555555555555</v>
      </c>
      <c r="K53" s="32">
        <v>266.73333333333335</v>
      </c>
      <c r="L53" s="32">
        <v>60.797222222222217</v>
      </c>
      <c r="M53" s="32">
        <v>34.852777777777774</v>
      </c>
      <c r="N53" s="32">
        <v>18.858333333333334</v>
      </c>
      <c r="O53" s="32">
        <v>7.0861111111111112</v>
      </c>
      <c r="P53" s="32">
        <v>60.069444444444443</v>
      </c>
      <c r="Q53" s="32">
        <v>47.891666666666666</v>
      </c>
      <c r="R53" s="32">
        <v>12.177777777777777</v>
      </c>
      <c r="S53" s="32">
        <v>183.98888888888891</v>
      </c>
      <c r="T53" s="32">
        <v>167.5888888888889</v>
      </c>
      <c r="U53" s="32">
        <v>16.399999999999999</v>
      </c>
      <c r="V53" s="32">
        <v>0</v>
      </c>
      <c r="W53" s="32">
        <v>3.286111111111111</v>
      </c>
      <c r="X53" s="32">
        <v>0</v>
      </c>
      <c r="Y53" s="32">
        <v>0</v>
      </c>
      <c r="Z53" s="32">
        <v>0</v>
      </c>
      <c r="AA53" s="32">
        <v>3.286111111111111</v>
      </c>
      <c r="AB53" s="32">
        <v>0</v>
      </c>
      <c r="AC53" s="32">
        <v>0</v>
      </c>
      <c r="AD53" s="32">
        <v>0</v>
      </c>
      <c r="AE53" s="32">
        <v>0</v>
      </c>
      <c r="AF53" t="s">
        <v>75</v>
      </c>
      <c r="AG53">
        <v>4</v>
      </c>
      <c r="AH53"/>
    </row>
    <row r="54" spans="1:34" x14ac:dyDescent="0.25">
      <c r="A54" t="s">
        <v>546</v>
      </c>
      <c r="B54" t="s">
        <v>289</v>
      </c>
      <c r="C54" t="s">
        <v>403</v>
      </c>
      <c r="D54" t="s">
        <v>499</v>
      </c>
      <c r="E54" s="32">
        <v>60.822222222222223</v>
      </c>
      <c r="F54" s="32">
        <v>3.7107234198027044</v>
      </c>
      <c r="G54" s="32">
        <v>3.3599744245524303</v>
      </c>
      <c r="H54" s="32">
        <v>0.62148337595907921</v>
      </c>
      <c r="I54" s="32">
        <v>0.3563207891852393</v>
      </c>
      <c r="J54" s="32">
        <v>225.69444444444449</v>
      </c>
      <c r="K54" s="32">
        <v>204.36111111111114</v>
      </c>
      <c r="L54" s="32">
        <v>37.799999999999997</v>
      </c>
      <c r="M54" s="32">
        <v>21.672222222222221</v>
      </c>
      <c r="N54" s="32">
        <v>12.019444444444444</v>
      </c>
      <c r="O54" s="32">
        <v>4.1083333333333334</v>
      </c>
      <c r="P54" s="32">
        <v>31.272222222222222</v>
      </c>
      <c r="Q54" s="32">
        <v>26.066666666666666</v>
      </c>
      <c r="R54" s="32">
        <v>5.2055555555555557</v>
      </c>
      <c r="S54" s="32">
        <v>156.62222222222226</v>
      </c>
      <c r="T54" s="32">
        <v>126.70833333333337</v>
      </c>
      <c r="U54" s="32">
        <v>0</v>
      </c>
      <c r="V54" s="32">
        <v>29.913888888888884</v>
      </c>
      <c r="W54" s="32">
        <v>3.8083333333333331</v>
      </c>
      <c r="X54" s="32">
        <v>0</v>
      </c>
      <c r="Y54" s="32">
        <v>3.8083333333333331</v>
      </c>
      <c r="Z54" s="32">
        <v>0</v>
      </c>
      <c r="AA54" s="32">
        <v>0</v>
      </c>
      <c r="AB54" s="32">
        <v>0</v>
      </c>
      <c r="AC54" s="32">
        <v>0</v>
      </c>
      <c r="AD54" s="32">
        <v>0</v>
      </c>
      <c r="AE54" s="32">
        <v>0</v>
      </c>
      <c r="AF54" t="s">
        <v>102</v>
      </c>
      <c r="AG54">
        <v>4</v>
      </c>
      <c r="AH54"/>
    </row>
    <row r="55" spans="1:34" x14ac:dyDescent="0.25">
      <c r="A55" t="s">
        <v>546</v>
      </c>
      <c r="B55" t="s">
        <v>246</v>
      </c>
      <c r="C55" t="s">
        <v>418</v>
      </c>
      <c r="D55" t="s">
        <v>498</v>
      </c>
      <c r="E55" s="32">
        <v>79.63333333333334</v>
      </c>
      <c r="F55" s="32">
        <v>3.0976670852518482</v>
      </c>
      <c r="G55" s="32">
        <v>2.7859397237337791</v>
      </c>
      <c r="H55" s="32">
        <v>0.61415934142598028</v>
      </c>
      <c r="I55" s="32">
        <v>0.36583368215431844</v>
      </c>
      <c r="J55" s="32">
        <v>246.67755555555553</v>
      </c>
      <c r="K55" s="32">
        <v>221.85366666666664</v>
      </c>
      <c r="L55" s="32">
        <v>48.907555555555568</v>
      </c>
      <c r="M55" s="32">
        <v>29.132555555555562</v>
      </c>
      <c r="N55" s="32">
        <v>14.086111111111116</v>
      </c>
      <c r="O55" s="32">
        <v>5.6888888888888891</v>
      </c>
      <c r="P55" s="32">
        <v>47.143777777777778</v>
      </c>
      <c r="Q55" s="32">
        <v>42.094888888888889</v>
      </c>
      <c r="R55" s="32">
        <v>5.0488888888888885</v>
      </c>
      <c r="S55" s="32">
        <v>150.6262222222222</v>
      </c>
      <c r="T55" s="32">
        <v>130.17355555555554</v>
      </c>
      <c r="U55" s="32">
        <v>20.452666666666666</v>
      </c>
      <c r="V55" s="32">
        <v>0</v>
      </c>
      <c r="W55" s="32">
        <v>0.35555555555555557</v>
      </c>
      <c r="X55" s="32">
        <v>0</v>
      </c>
      <c r="Y55" s="32">
        <v>0.35555555555555557</v>
      </c>
      <c r="Z55" s="32">
        <v>0</v>
      </c>
      <c r="AA55" s="32">
        <v>0</v>
      </c>
      <c r="AB55" s="32">
        <v>0</v>
      </c>
      <c r="AC55" s="32">
        <v>0</v>
      </c>
      <c r="AD55" s="32">
        <v>0</v>
      </c>
      <c r="AE55" s="32">
        <v>0</v>
      </c>
      <c r="AF55" t="s">
        <v>59</v>
      </c>
      <c r="AG55">
        <v>4</v>
      </c>
      <c r="AH55"/>
    </row>
    <row r="56" spans="1:34" x14ac:dyDescent="0.25">
      <c r="A56" t="s">
        <v>546</v>
      </c>
      <c r="B56" t="s">
        <v>291</v>
      </c>
      <c r="C56" t="s">
        <v>390</v>
      </c>
      <c r="D56" t="s">
        <v>487</v>
      </c>
      <c r="E56" s="32">
        <v>137.57777777777778</v>
      </c>
      <c r="F56" s="32">
        <v>3.4043773219189166</v>
      </c>
      <c r="G56" s="32">
        <v>3.2736593442093382</v>
      </c>
      <c r="H56" s="32">
        <v>0.4422774995961879</v>
      </c>
      <c r="I56" s="32">
        <v>0.31155952188660951</v>
      </c>
      <c r="J56" s="32">
        <v>468.36666666666696</v>
      </c>
      <c r="K56" s="32">
        <v>450.38277777777807</v>
      </c>
      <c r="L56" s="32">
        <v>60.847555555555545</v>
      </c>
      <c r="M56" s="32">
        <v>42.86366666666666</v>
      </c>
      <c r="N56" s="32">
        <v>11.939444444444442</v>
      </c>
      <c r="O56" s="32">
        <v>6.0444444444444443</v>
      </c>
      <c r="P56" s="32">
        <v>138.85377777777782</v>
      </c>
      <c r="Q56" s="32">
        <v>138.85377777777782</v>
      </c>
      <c r="R56" s="32">
        <v>0</v>
      </c>
      <c r="S56" s="32">
        <v>268.66533333333359</v>
      </c>
      <c r="T56" s="32">
        <v>263.54911111111136</v>
      </c>
      <c r="U56" s="32">
        <v>4.4361111111111127</v>
      </c>
      <c r="V56" s="32">
        <v>0.68011111111111122</v>
      </c>
      <c r="W56" s="32">
        <v>196.61244444444441</v>
      </c>
      <c r="X56" s="32">
        <v>21.696555555555559</v>
      </c>
      <c r="Y56" s="32">
        <v>1.0666666666666667</v>
      </c>
      <c r="Z56" s="32">
        <v>3.4666666666666668</v>
      </c>
      <c r="AA56" s="32">
        <v>60.248666666666658</v>
      </c>
      <c r="AB56" s="32">
        <v>0</v>
      </c>
      <c r="AC56" s="32">
        <v>110.13388888888888</v>
      </c>
      <c r="AD56" s="32">
        <v>0</v>
      </c>
      <c r="AE56" s="32">
        <v>0</v>
      </c>
      <c r="AF56" t="s">
        <v>104</v>
      </c>
      <c r="AG56">
        <v>4</v>
      </c>
      <c r="AH56"/>
    </row>
    <row r="57" spans="1:34" x14ac:dyDescent="0.25">
      <c r="A57" t="s">
        <v>546</v>
      </c>
      <c r="B57" t="s">
        <v>221</v>
      </c>
      <c r="C57" t="s">
        <v>401</v>
      </c>
      <c r="D57" t="s">
        <v>506</v>
      </c>
      <c r="E57" s="32">
        <v>106.43333333333334</v>
      </c>
      <c r="F57" s="32">
        <v>2.4543532727842154</v>
      </c>
      <c r="G57" s="32">
        <v>2.2729094895082995</v>
      </c>
      <c r="H57" s="32">
        <v>0.55248877753418935</v>
      </c>
      <c r="I57" s="32">
        <v>0.37104499425827331</v>
      </c>
      <c r="J57" s="32">
        <v>261.22500000000002</v>
      </c>
      <c r="K57" s="32">
        <v>241.91333333333336</v>
      </c>
      <c r="L57" s="32">
        <v>58.803222222222225</v>
      </c>
      <c r="M57" s="32">
        <v>39.491555555555557</v>
      </c>
      <c r="N57" s="32">
        <v>13.622777777777774</v>
      </c>
      <c r="O57" s="32">
        <v>5.6888888888888891</v>
      </c>
      <c r="P57" s="32">
        <v>71.41055555555559</v>
      </c>
      <c r="Q57" s="32">
        <v>71.41055555555559</v>
      </c>
      <c r="R57" s="32">
        <v>0</v>
      </c>
      <c r="S57" s="32">
        <v>131.01122222222222</v>
      </c>
      <c r="T57" s="32">
        <v>111.09022222222224</v>
      </c>
      <c r="U57" s="32">
        <v>19.920999999999992</v>
      </c>
      <c r="V57" s="32">
        <v>0</v>
      </c>
      <c r="W57" s="32">
        <v>16.365999999999996</v>
      </c>
      <c r="X57" s="32">
        <v>0</v>
      </c>
      <c r="Y57" s="32">
        <v>0.48888888888888887</v>
      </c>
      <c r="Z57" s="32">
        <v>0</v>
      </c>
      <c r="AA57" s="32">
        <v>15.877111111111109</v>
      </c>
      <c r="AB57" s="32">
        <v>0</v>
      </c>
      <c r="AC57" s="32">
        <v>0</v>
      </c>
      <c r="AD57" s="32">
        <v>0</v>
      </c>
      <c r="AE57" s="32">
        <v>0</v>
      </c>
      <c r="AF57" t="s">
        <v>34</v>
      </c>
      <c r="AG57">
        <v>4</v>
      </c>
      <c r="AH57"/>
    </row>
    <row r="58" spans="1:34" x14ac:dyDescent="0.25">
      <c r="A58" t="s">
        <v>546</v>
      </c>
      <c r="B58" t="s">
        <v>206</v>
      </c>
      <c r="C58" t="s">
        <v>392</v>
      </c>
      <c r="D58" t="s">
        <v>498</v>
      </c>
      <c r="E58" s="32">
        <v>94.477777777777774</v>
      </c>
      <c r="F58" s="32">
        <v>3.1140573915088789</v>
      </c>
      <c r="G58" s="32">
        <v>2.8252699047395038</v>
      </c>
      <c r="H58" s="32">
        <v>0.7232365047630247</v>
      </c>
      <c r="I58" s="32">
        <v>0.43444901799364927</v>
      </c>
      <c r="J58" s="32">
        <v>294.20922222222219</v>
      </c>
      <c r="K58" s="32">
        <v>266.9252222222222</v>
      </c>
      <c r="L58" s="32">
        <v>68.329777777777764</v>
      </c>
      <c r="M58" s="32">
        <v>41.045777777777772</v>
      </c>
      <c r="N58" s="32">
        <v>21.595111111111112</v>
      </c>
      <c r="O58" s="32">
        <v>5.6888888888888891</v>
      </c>
      <c r="P58" s="32">
        <v>54.292666666666676</v>
      </c>
      <c r="Q58" s="32">
        <v>54.292666666666676</v>
      </c>
      <c r="R58" s="32">
        <v>0</v>
      </c>
      <c r="S58" s="32">
        <v>171.58677777777771</v>
      </c>
      <c r="T58" s="32">
        <v>149.52077777777774</v>
      </c>
      <c r="U58" s="32">
        <v>21.899333333333324</v>
      </c>
      <c r="V58" s="32">
        <v>0.16666666666666666</v>
      </c>
      <c r="W58" s="32">
        <v>0.35555555555555557</v>
      </c>
      <c r="X58" s="32">
        <v>0</v>
      </c>
      <c r="Y58" s="32">
        <v>0.35555555555555557</v>
      </c>
      <c r="Z58" s="32">
        <v>0</v>
      </c>
      <c r="AA58" s="32">
        <v>0</v>
      </c>
      <c r="AB58" s="32">
        <v>0</v>
      </c>
      <c r="AC58" s="32">
        <v>0</v>
      </c>
      <c r="AD58" s="32">
        <v>0</v>
      </c>
      <c r="AE58" s="32">
        <v>0</v>
      </c>
      <c r="AF58" t="s">
        <v>19</v>
      </c>
      <c r="AG58">
        <v>4</v>
      </c>
      <c r="AH58"/>
    </row>
    <row r="59" spans="1:34" x14ac:dyDescent="0.25">
      <c r="A59" t="s">
        <v>546</v>
      </c>
      <c r="B59" t="s">
        <v>196</v>
      </c>
      <c r="C59" t="s">
        <v>383</v>
      </c>
      <c r="D59" t="s">
        <v>492</v>
      </c>
      <c r="E59" s="32">
        <v>106.42222222222222</v>
      </c>
      <c r="F59" s="32">
        <v>2.7813645855084572</v>
      </c>
      <c r="G59" s="32">
        <v>2.622088118605137</v>
      </c>
      <c r="H59" s="32">
        <v>0.57667153894341183</v>
      </c>
      <c r="I59" s="32">
        <v>0.41739507204009169</v>
      </c>
      <c r="J59" s="32">
        <v>295.99900000000002</v>
      </c>
      <c r="K59" s="32">
        <v>279.04844444444444</v>
      </c>
      <c r="L59" s="32">
        <v>61.370666666666644</v>
      </c>
      <c r="M59" s="32">
        <v>44.42011111111109</v>
      </c>
      <c r="N59" s="32">
        <v>12.328333333333333</v>
      </c>
      <c r="O59" s="32">
        <v>4.6222222222222218</v>
      </c>
      <c r="P59" s="32">
        <v>61.044111111111114</v>
      </c>
      <c r="Q59" s="32">
        <v>61.044111111111114</v>
      </c>
      <c r="R59" s="32">
        <v>0</v>
      </c>
      <c r="S59" s="32">
        <v>173.58422222222222</v>
      </c>
      <c r="T59" s="32">
        <v>159.13988888888889</v>
      </c>
      <c r="U59" s="32">
        <v>14.444333333333343</v>
      </c>
      <c r="V59" s="32">
        <v>0</v>
      </c>
      <c r="W59" s="32">
        <v>89.091666666666669</v>
      </c>
      <c r="X59" s="32">
        <v>0</v>
      </c>
      <c r="Y59" s="32">
        <v>2.088888888888889</v>
      </c>
      <c r="Z59" s="32">
        <v>4.4444444444444446</v>
      </c>
      <c r="AA59" s="32">
        <v>21.713888888888889</v>
      </c>
      <c r="AB59" s="32">
        <v>0</v>
      </c>
      <c r="AC59" s="32">
        <v>60.844444444444441</v>
      </c>
      <c r="AD59" s="32">
        <v>0</v>
      </c>
      <c r="AE59" s="32">
        <v>0</v>
      </c>
      <c r="AF59" t="s">
        <v>9</v>
      </c>
      <c r="AG59">
        <v>4</v>
      </c>
      <c r="AH59"/>
    </row>
    <row r="60" spans="1:34" x14ac:dyDescent="0.25">
      <c r="A60" t="s">
        <v>546</v>
      </c>
      <c r="B60" t="s">
        <v>281</v>
      </c>
      <c r="C60" t="s">
        <v>443</v>
      </c>
      <c r="D60" t="s">
        <v>495</v>
      </c>
      <c r="E60" s="32">
        <v>83.922222222222217</v>
      </c>
      <c r="F60" s="32">
        <v>3.3906487488415205</v>
      </c>
      <c r="G60" s="32">
        <v>3.1732821395472</v>
      </c>
      <c r="H60" s="32">
        <v>0.35828544949026875</v>
      </c>
      <c r="I60" s="32">
        <v>0.14091884019594861</v>
      </c>
      <c r="J60" s="32">
        <v>284.5507777777778</v>
      </c>
      <c r="K60" s="32">
        <v>266.30888888888887</v>
      </c>
      <c r="L60" s="32">
        <v>30.068111111111108</v>
      </c>
      <c r="M60" s="32">
        <v>11.826222222222221</v>
      </c>
      <c r="N60" s="32">
        <v>12.552999999999999</v>
      </c>
      <c r="O60" s="32">
        <v>5.6888888888888891</v>
      </c>
      <c r="P60" s="32">
        <v>71.415555555555528</v>
      </c>
      <c r="Q60" s="32">
        <v>71.415555555555528</v>
      </c>
      <c r="R60" s="32">
        <v>0</v>
      </c>
      <c r="S60" s="32">
        <v>183.06711111111113</v>
      </c>
      <c r="T60" s="32">
        <v>150.1347777777778</v>
      </c>
      <c r="U60" s="32">
        <v>32.932333333333339</v>
      </c>
      <c r="V60" s="32">
        <v>0</v>
      </c>
      <c r="W60" s="32">
        <v>32.375</v>
      </c>
      <c r="X60" s="32">
        <v>0</v>
      </c>
      <c r="Y60" s="32">
        <v>8.8888888888888892E-2</v>
      </c>
      <c r="Z60" s="32">
        <v>0</v>
      </c>
      <c r="AA60" s="32">
        <v>0</v>
      </c>
      <c r="AB60" s="32">
        <v>0</v>
      </c>
      <c r="AC60" s="32">
        <v>32.286111111111111</v>
      </c>
      <c r="AD60" s="32">
        <v>0</v>
      </c>
      <c r="AE60" s="32">
        <v>0</v>
      </c>
      <c r="AF60" t="s">
        <v>94</v>
      </c>
      <c r="AG60">
        <v>4</v>
      </c>
      <c r="AH60"/>
    </row>
    <row r="61" spans="1:34" x14ac:dyDescent="0.25">
      <c r="A61" t="s">
        <v>546</v>
      </c>
      <c r="B61" t="s">
        <v>198</v>
      </c>
      <c r="C61" t="s">
        <v>385</v>
      </c>
      <c r="D61" t="s">
        <v>494</v>
      </c>
      <c r="E61" s="32">
        <v>79.222222222222229</v>
      </c>
      <c r="F61" s="32">
        <v>2.9003015427769987</v>
      </c>
      <c r="G61" s="32">
        <v>2.6865091164095372</v>
      </c>
      <c r="H61" s="32">
        <v>0.50397615708274901</v>
      </c>
      <c r="I61" s="32">
        <v>0.30031837307152887</v>
      </c>
      <c r="J61" s="32">
        <v>229.76833333333335</v>
      </c>
      <c r="K61" s="32">
        <v>212.83122222222224</v>
      </c>
      <c r="L61" s="32">
        <v>39.926111111111119</v>
      </c>
      <c r="M61" s="32">
        <v>23.791888888888899</v>
      </c>
      <c r="N61" s="32">
        <v>10.445333333333332</v>
      </c>
      <c r="O61" s="32">
        <v>5.6888888888888891</v>
      </c>
      <c r="P61" s="32">
        <v>60.525999999999996</v>
      </c>
      <c r="Q61" s="32">
        <v>59.723111111111109</v>
      </c>
      <c r="R61" s="32">
        <v>0.80288888888888899</v>
      </c>
      <c r="S61" s="32">
        <v>129.31622222222225</v>
      </c>
      <c r="T61" s="32">
        <v>116.3287777777778</v>
      </c>
      <c r="U61" s="32">
        <v>12.987444444444446</v>
      </c>
      <c r="V61" s="32">
        <v>0</v>
      </c>
      <c r="W61" s="32">
        <v>1.2444444444444445</v>
      </c>
      <c r="X61" s="32">
        <v>0</v>
      </c>
      <c r="Y61" s="32">
        <v>1.2444444444444445</v>
      </c>
      <c r="Z61" s="32">
        <v>0</v>
      </c>
      <c r="AA61" s="32">
        <v>0</v>
      </c>
      <c r="AB61" s="32">
        <v>0</v>
      </c>
      <c r="AC61" s="32">
        <v>0</v>
      </c>
      <c r="AD61" s="32">
        <v>0</v>
      </c>
      <c r="AE61" s="32">
        <v>0</v>
      </c>
      <c r="AF61" t="s">
        <v>11</v>
      </c>
      <c r="AG61">
        <v>4</v>
      </c>
      <c r="AH61"/>
    </row>
    <row r="62" spans="1:34" x14ac:dyDescent="0.25">
      <c r="A62" t="s">
        <v>546</v>
      </c>
      <c r="B62" t="s">
        <v>257</v>
      </c>
      <c r="C62" t="s">
        <v>425</v>
      </c>
      <c r="D62" t="s">
        <v>523</v>
      </c>
      <c r="E62" s="32">
        <v>109.86666666666666</v>
      </c>
      <c r="F62" s="32">
        <v>2.4556624190938519</v>
      </c>
      <c r="G62" s="32">
        <v>2.2641383495145639</v>
      </c>
      <c r="H62" s="32">
        <v>0.47442455501618142</v>
      </c>
      <c r="I62" s="32">
        <v>0.28290048543689339</v>
      </c>
      <c r="J62" s="32">
        <v>269.79544444444451</v>
      </c>
      <c r="K62" s="32">
        <v>248.75333333333342</v>
      </c>
      <c r="L62" s="32">
        <v>52.123444444444459</v>
      </c>
      <c r="M62" s="32">
        <v>31.081333333333351</v>
      </c>
      <c r="N62" s="32">
        <v>15.35322222222222</v>
      </c>
      <c r="O62" s="32">
        <v>5.6888888888888891</v>
      </c>
      <c r="P62" s="32">
        <v>59.603999999999999</v>
      </c>
      <c r="Q62" s="32">
        <v>59.603999999999999</v>
      </c>
      <c r="R62" s="32">
        <v>0</v>
      </c>
      <c r="S62" s="32">
        <v>158.06800000000007</v>
      </c>
      <c r="T62" s="32">
        <v>145.11511111111119</v>
      </c>
      <c r="U62" s="32">
        <v>12.952888888888891</v>
      </c>
      <c r="V62" s="32">
        <v>0</v>
      </c>
      <c r="W62" s="32">
        <v>8.8888888888888892E-2</v>
      </c>
      <c r="X62" s="32">
        <v>0</v>
      </c>
      <c r="Y62" s="32">
        <v>8.8888888888888892E-2</v>
      </c>
      <c r="Z62" s="32">
        <v>0</v>
      </c>
      <c r="AA62" s="32">
        <v>0</v>
      </c>
      <c r="AB62" s="32">
        <v>0</v>
      </c>
      <c r="AC62" s="32">
        <v>0</v>
      </c>
      <c r="AD62" s="32">
        <v>0</v>
      </c>
      <c r="AE62" s="32">
        <v>0</v>
      </c>
      <c r="AF62" t="s">
        <v>70</v>
      </c>
      <c r="AG62">
        <v>4</v>
      </c>
      <c r="AH62"/>
    </row>
    <row r="63" spans="1:34" x14ac:dyDescent="0.25">
      <c r="A63" t="s">
        <v>546</v>
      </c>
      <c r="B63" t="s">
        <v>235</v>
      </c>
      <c r="C63" t="s">
        <v>412</v>
      </c>
      <c r="D63" t="s">
        <v>509</v>
      </c>
      <c r="E63" s="32">
        <v>117.24444444444444</v>
      </c>
      <c r="F63" s="32">
        <v>2.7447668688400295</v>
      </c>
      <c r="G63" s="32">
        <v>2.4972952994692945</v>
      </c>
      <c r="H63" s="32">
        <v>0.44375947687642148</v>
      </c>
      <c r="I63" s="32">
        <v>0.20235310841546617</v>
      </c>
      <c r="J63" s="32">
        <v>321.80866666666657</v>
      </c>
      <c r="K63" s="32">
        <v>292.79399999999993</v>
      </c>
      <c r="L63" s="32">
        <v>52.028333333333322</v>
      </c>
      <c r="M63" s="32">
        <v>23.724777777777767</v>
      </c>
      <c r="N63" s="32">
        <v>22.614666666666665</v>
      </c>
      <c r="O63" s="32">
        <v>5.6888888888888891</v>
      </c>
      <c r="P63" s="32">
        <v>82.028666666666638</v>
      </c>
      <c r="Q63" s="32">
        <v>81.317555555555529</v>
      </c>
      <c r="R63" s="32">
        <v>0.71111111111111114</v>
      </c>
      <c r="S63" s="32">
        <v>187.75166666666664</v>
      </c>
      <c r="T63" s="32">
        <v>185.49988888888888</v>
      </c>
      <c r="U63" s="32">
        <v>0.64077777777777778</v>
      </c>
      <c r="V63" s="32">
        <v>1.6109999999999998</v>
      </c>
      <c r="W63" s="32">
        <v>1.3333333333333333</v>
      </c>
      <c r="X63" s="32">
        <v>0</v>
      </c>
      <c r="Y63" s="32">
        <v>0.88888888888888884</v>
      </c>
      <c r="Z63" s="32">
        <v>0</v>
      </c>
      <c r="AA63" s="32">
        <v>0.44444444444444442</v>
      </c>
      <c r="AB63" s="32">
        <v>0</v>
      </c>
      <c r="AC63" s="32">
        <v>0</v>
      </c>
      <c r="AD63" s="32">
        <v>0</v>
      </c>
      <c r="AE63" s="32">
        <v>0</v>
      </c>
      <c r="AF63" t="s">
        <v>48</v>
      </c>
      <c r="AG63">
        <v>4</v>
      </c>
      <c r="AH63"/>
    </row>
    <row r="64" spans="1:34" x14ac:dyDescent="0.25">
      <c r="A64" t="s">
        <v>546</v>
      </c>
      <c r="B64" t="s">
        <v>275</v>
      </c>
      <c r="C64" t="s">
        <v>438</v>
      </c>
      <c r="D64" t="s">
        <v>530</v>
      </c>
      <c r="E64" s="32">
        <v>65.400000000000006</v>
      </c>
      <c r="F64" s="32">
        <v>3.5816972477064208</v>
      </c>
      <c r="G64" s="32">
        <v>3.2898827726809365</v>
      </c>
      <c r="H64" s="32">
        <v>0.44038396194359486</v>
      </c>
      <c r="I64" s="32">
        <v>0.14856948691811075</v>
      </c>
      <c r="J64" s="32">
        <v>234.24299999999994</v>
      </c>
      <c r="K64" s="32">
        <v>215.15833333333327</v>
      </c>
      <c r="L64" s="32">
        <v>28.801111111111105</v>
      </c>
      <c r="M64" s="32">
        <v>9.7164444444444449</v>
      </c>
      <c r="N64" s="32">
        <v>12.773555555555552</v>
      </c>
      <c r="O64" s="32">
        <v>6.3111111111111109</v>
      </c>
      <c r="P64" s="32">
        <v>67.164555555555538</v>
      </c>
      <c r="Q64" s="32">
        <v>67.164555555555538</v>
      </c>
      <c r="R64" s="32">
        <v>0</v>
      </c>
      <c r="S64" s="32">
        <v>138.2773333333333</v>
      </c>
      <c r="T64" s="32">
        <v>134.29333333333329</v>
      </c>
      <c r="U64" s="32">
        <v>3.984</v>
      </c>
      <c r="V64" s="32">
        <v>0</v>
      </c>
      <c r="W64" s="32">
        <v>125.50777777777779</v>
      </c>
      <c r="X64" s="32">
        <v>0.89166666666666672</v>
      </c>
      <c r="Y64" s="32">
        <v>1.6</v>
      </c>
      <c r="Z64" s="32">
        <v>1.7777777777777777</v>
      </c>
      <c r="AA64" s="32">
        <v>53.982777777777777</v>
      </c>
      <c r="AB64" s="32">
        <v>0</v>
      </c>
      <c r="AC64" s="32">
        <v>67.25555555555556</v>
      </c>
      <c r="AD64" s="32">
        <v>0</v>
      </c>
      <c r="AE64" s="32">
        <v>0</v>
      </c>
      <c r="AF64" t="s">
        <v>88</v>
      </c>
      <c r="AG64">
        <v>4</v>
      </c>
      <c r="AH64"/>
    </row>
    <row r="65" spans="1:34" x14ac:dyDescent="0.25">
      <c r="A65" t="s">
        <v>546</v>
      </c>
      <c r="B65" t="s">
        <v>244</v>
      </c>
      <c r="C65" t="s">
        <v>377</v>
      </c>
      <c r="D65" t="s">
        <v>487</v>
      </c>
      <c r="E65" s="32">
        <v>110.43333333333334</v>
      </c>
      <c r="F65" s="32">
        <v>3.1111148002817184</v>
      </c>
      <c r="G65" s="32">
        <v>2.953627125465339</v>
      </c>
      <c r="H65" s="32">
        <v>0.35275178589395317</v>
      </c>
      <c r="I65" s="32">
        <v>0.21427910252540505</v>
      </c>
      <c r="J65" s="32">
        <v>343.57077777777778</v>
      </c>
      <c r="K65" s="32">
        <v>326.17888888888893</v>
      </c>
      <c r="L65" s="32">
        <v>38.955555555555563</v>
      </c>
      <c r="M65" s="32">
        <v>23.663555555555565</v>
      </c>
      <c r="N65" s="32">
        <v>10.491999999999999</v>
      </c>
      <c r="O65" s="32">
        <v>4.8</v>
      </c>
      <c r="P65" s="32">
        <v>108.88955555555557</v>
      </c>
      <c r="Q65" s="32">
        <v>106.78966666666669</v>
      </c>
      <c r="R65" s="32">
        <v>2.0998888888888891</v>
      </c>
      <c r="S65" s="32">
        <v>195.72566666666663</v>
      </c>
      <c r="T65" s="32">
        <v>189.27422222222219</v>
      </c>
      <c r="U65" s="32">
        <v>6.4514444444444434</v>
      </c>
      <c r="V65" s="32">
        <v>0</v>
      </c>
      <c r="W65" s="32">
        <v>87.442000000000036</v>
      </c>
      <c r="X65" s="32">
        <v>1.2944444444444445</v>
      </c>
      <c r="Y65" s="32">
        <v>3.05</v>
      </c>
      <c r="Z65" s="32">
        <v>1.3333333333333333</v>
      </c>
      <c r="AA65" s="32">
        <v>35.536555555555573</v>
      </c>
      <c r="AB65" s="32">
        <v>0</v>
      </c>
      <c r="AC65" s="32">
        <v>46.227666666666686</v>
      </c>
      <c r="AD65" s="32">
        <v>0</v>
      </c>
      <c r="AE65" s="32">
        <v>0</v>
      </c>
      <c r="AF65" t="s">
        <v>57</v>
      </c>
      <c r="AG65">
        <v>4</v>
      </c>
      <c r="AH65"/>
    </row>
    <row r="66" spans="1:34" x14ac:dyDescent="0.25">
      <c r="A66" t="s">
        <v>546</v>
      </c>
      <c r="B66" t="s">
        <v>319</v>
      </c>
      <c r="C66" t="s">
        <v>467</v>
      </c>
      <c r="D66" t="s">
        <v>517</v>
      </c>
      <c r="E66" s="32">
        <v>111.32222222222222</v>
      </c>
      <c r="F66" s="32">
        <v>2.4094789899191529</v>
      </c>
      <c r="G66" s="32">
        <v>2.244906677313105</v>
      </c>
      <c r="H66" s="32">
        <v>0.47385267990817459</v>
      </c>
      <c r="I66" s="32">
        <v>0.31413614133147028</v>
      </c>
      <c r="J66" s="32">
        <v>268.22855555555549</v>
      </c>
      <c r="K66" s="32">
        <v>249.90799999999999</v>
      </c>
      <c r="L66" s="32">
        <v>52.750333333333344</v>
      </c>
      <c r="M66" s="32">
        <v>34.970333333333343</v>
      </c>
      <c r="N66" s="32">
        <v>13.513333333333332</v>
      </c>
      <c r="O66" s="32">
        <v>4.2666666666666666</v>
      </c>
      <c r="P66" s="32">
        <v>50.41355555555554</v>
      </c>
      <c r="Q66" s="32">
        <v>49.872999999999983</v>
      </c>
      <c r="R66" s="32">
        <v>0.54055555555555557</v>
      </c>
      <c r="S66" s="32">
        <v>165.06466666666665</v>
      </c>
      <c r="T66" s="32">
        <v>107.26844444444443</v>
      </c>
      <c r="U66" s="32">
        <v>56.709999999999994</v>
      </c>
      <c r="V66" s="32">
        <v>1.0862222222222222</v>
      </c>
      <c r="W66" s="32">
        <v>8.3333333333333329E-2</v>
      </c>
      <c r="X66" s="32">
        <v>0</v>
      </c>
      <c r="Y66" s="32">
        <v>8.3333333333333329E-2</v>
      </c>
      <c r="Z66" s="32">
        <v>0</v>
      </c>
      <c r="AA66" s="32">
        <v>0</v>
      </c>
      <c r="AB66" s="32">
        <v>0</v>
      </c>
      <c r="AC66" s="32">
        <v>0</v>
      </c>
      <c r="AD66" s="32">
        <v>0</v>
      </c>
      <c r="AE66" s="32">
        <v>0</v>
      </c>
      <c r="AF66" t="s">
        <v>132</v>
      </c>
      <c r="AG66">
        <v>4</v>
      </c>
      <c r="AH66"/>
    </row>
    <row r="67" spans="1:34" x14ac:dyDescent="0.25">
      <c r="A67" t="s">
        <v>546</v>
      </c>
      <c r="B67" t="s">
        <v>200</v>
      </c>
      <c r="C67" t="s">
        <v>387</v>
      </c>
      <c r="D67" t="s">
        <v>495</v>
      </c>
      <c r="E67" s="32">
        <v>68.400000000000006</v>
      </c>
      <c r="F67" s="32">
        <v>3.9948684210526317</v>
      </c>
      <c r="G67" s="32">
        <v>3.3616634178037685</v>
      </c>
      <c r="H67" s="32">
        <v>0.43914067576348281</v>
      </c>
      <c r="I67" s="32">
        <v>0.17973359324236518</v>
      </c>
      <c r="J67" s="32">
        <v>273.24900000000002</v>
      </c>
      <c r="K67" s="32">
        <v>229.9377777777778</v>
      </c>
      <c r="L67" s="32">
        <v>30.037222222222226</v>
      </c>
      <c r="M67" s="32">
        <v>12.293777777777779</v>
      </c>
      <c r="N67" s="32">
        <v>17.743444444444446</v>
      </c>
      <c r="O67" s="32">
        <v>0</v>
      </c>
      <c r="P67" s="32">
        <v>93.054888888888883</v>
      </c>
      <c r="Q67" s="32">
        <v>67.487111111111105</v>
      </c>
      <c r="R67" s="32">
        <v>25.567777777777778</v>
      </c>
      <c r="S67" s="32">
        <v>150.15688888888891</v>
      </c>
      <c r="T67" s="32">
        <v>150.15688888888891</v>
      </c>
      <c r="U67" s="32">
        <v>0</v>
      </c>
      <c r="V67" s="32">
        <v>0</v>
      </c>
      <c r="W67" s="32">
        <v>0</v>
      </c>
      <c r="X67" s="32">
        <v>0</v>
      </c>
      <c r="Y67" s="32">
        <v>0</v>
      </c>
      <c r="Z67" s="32">
        <v>0</v>
      </c>
      <c r="AA67" s="32">
        <v>0</v>
      </c>
      <c r="AB67" s="32">
        <v>0</v>
      </c>
      <c r="AC67" s="32">
        <v>0</v>
      </c>
      <c r="AD67" s="32">
        <v>0</v>
      </c>
      <c r="AE67" s="32">
        <v>0</v>
      </c>
      <c r="AF67" t="s">
        <v>13</v>
      </c>
      <c r="AG67">
        <v>4</v>
      </c>
      <c r="AH67"/>
    </row>
    <row r="68" spans="1:34" x14ac:dyDescent="0.25">
      <c r="A68" t="s">
        <v>546</v>
      </c>
      <c r="B68" t="s">
        <v>339</v>
      </c>
      <c r="C68" t="s">
        <v>440</v>
      </c>
      <c r="D68" t="s">
        <v>531</v>
      </c>
      <c r="E68" s="32">
        <v>14.277777777777779</v>
      </c>
      <c r="F68" s="32">
        <v>8.5587392996108935</v>
      </c>
      <c r="G68" s="32">
        <v>7.5422412451361858</v>
      </c>
      <c r="H68" s="32">
        <v>3.3792762645914389</v>
      </c>
      <c r="I68" s="32">
        <v>2.980832684824902</v>
      </c>
      <c r="J68" s="32">
        <v>122.19977777777777</v>
      </c>
      <c r="K68" s="32">
        <v>107.68644444444443</v>
      </c>
      <c r="L68" s="32">
        <v>48.248555555555548</v>
      </c>
      <c r="M68" s="32">
        <v>42.559666666666658</v>
      </c>
      <c r="N68" s="32">
        <v>5.6888888888888891</v>
      </c>
      <c r="O68" s="32">
        <v>0</v>
      </c>
      <c r="P68" s="32">
        <v>8.8244444444444419</v>
      </c>
      <c r="Q68" s="32">
        <v>0</v>
      </c>
      <c r="R68" s="32">
        <v>8.8244444444444419</v>
      </c>
      <c r="S68" s="32">
        <v>65.126777777777775</v>
      </c>
      <c r="T68" s="32">
        <v>65.126777777777775</v>
      </c>
      <c r="U68" s="32">
        <v>0</v>
      </c>
      <c r="V68" s="32">
        <v>0</v>
      </c>
      <c r="W68" s="32">
        <v>0</v>
      </c>
      <c r="X68" s="32">
        <v>0</v>
      </c>
      <c r="Y68" s="32">
        <v>0</v>
      </c>
      <c r="Z68" s="32">
        <v>0</v>
      </c>
      <c r="AA68" s="32">
        <v>0</v>
      </c>
      <c r="AB68" s="32">
        <v>0</v>
      </c>
      <c r="AC68" s="32">
        <v>0</v>
      </c>
      <c r="AD68" s="32">
        <v>0</v>
      </c>
      <c r="AE68" s="32">
        <v>0</v>
      </c>
      <c r="AF68" t="s">
        <v>152</v>
      </c>
      <c r="AG68">
        <v>4</v>
      </c>
      <c r="AH68"/>
    </row>
    <row r="69" spans="1:34" x14ac:dyDescent="0.25">
      <c r="A69" t="s">
        <v>546</v>
      </c>
      <c r="B69" t="s">
        <v>326</v>
      </c>
      <c r="C69" t="s">
        <v>377</v>
      </c>
      <c r="D69" t="s">
        <v>487</v>
      </c>
      <c r="E69" s="32">
        <v>85.988888888888894</v>
      </c>
      <c r="F69" s="32">
        <v>3.2694469569711848</v>
      </c>
      <c r="G69" s="32">
        <v>2.8764698281431711</v>
      </c>
      <c r="H69" s="32">
        <v>0.3604793901020803</v>
      </c>
      <c r="I69" s="32">
        <v>3.5275875436102853E-2</v>
      </c>
      <c r="J69" s="32">
        <v>281.13611111111112</v>
      </c>
      <c r="K69" s="32">
        <v>247.34444444444446</v>
      </c>
      <c r="L69" s="32">
        <v>30.99722222222222</v>
      </c>
      <c r="M69" s="32">
        <v>3.0333333333333332</v>
      </c>
      <c r="N69" s="32">
        <v>17.152777777777779</v>
      </c>
      <c r="O69" s="32">
        <v>10.811111111111112</v>
      </c>
      <c r="P69" s="32">
        <v>69.444444444444443</v>
      </c>
      <c r="Q69" s="32">
        <v>63.616666666666667</v>
      </c>
      <c r="R69" s="32">
        <v>5.8277777777777775</v>
      </c>
      <c r="S69" s="32">
        <v>180.69444444444446</v>
      </c>
      <c r="T69" s="32">
        <v>167.9388888888889</v>
      </c>
      <c r="U69" s="32">
        <v>12.755555555555556</v>
      </c>
      <c r="V69" s="32">
        <v>0</v>
      </c>
      <c r="W69" s="32">
        <v>0</v>
      </c>
      <c r="X69" s="32">
        <v>0</v>
      </c>
      <c r="Y69" s="32">
        <v>0</v>
      </c>
      <c r="Z69" s="32">
        <v>0</v>
      </c>
      <c r="AA69" s="32">
        <v>0</v>
      </c>
      <c r="AB69" s="32">
        <v>0</v>
      </c>
      <c r="AC69" s="32">
        <v>0</v>
      </c>
      <c r="AD69" s="32">
        <v>0</v>
      </c>
      <c r="AE69" s="32">
        <v>0</v>
      </c>
      <c r="AF69" t="s">
        <v>139</v>
      </c>
      <c r="AG69">
        <v>4</v>
      </c>
      <c r="AH69"/>
    </row>
    <row r="70" spans="1:34" x14ac:dyDescent="0.25">
      <c r="A70" t="s">
        <v>546</v>
      </c>
      <c r="B70" t="s">
        <v>202</v>
      </c>
      <c r="C70" t="s">
        <v>389</v>
      </c>
      <c r="D70" t="s">
        <v>492</v>
      </c>
      <c r="E70" s="32">
        <v>68.511111111111106</v>
      </c>
      <c r="F70" s="32">
        <v>3.3898394421018487</v>
      </c>
      <c r="G70" s="32">
        <v>2.9740107038598769</v>
      </c>
      <c r="H70" s="32">
        <v>0.65184073953940969</v>
      </c>
      <c r="I70" s="32">
        <v>0.33867174829711327</v>
      </c>
      <c r="J70" s="32">
        <v>232.24166666666665</v>
      </c>
      <c r="K70" s="32">
        <v>203.75277777777777</v>
      </c>
      <c r="L70" s="32">
        <v>44.658333333333331</v>
      </c>
      <c r="M70" s="32">
        <v>23.202777777777779</v>
      </c>
      <c r="N70" s="32">
        <v>17.100000000000001</v>
      </c>
      <c r="O70" s="32">
        <v>4.3555555555555552</v>
      </c>
      <c r="P70" s="32">
        <v>65.375</v>
      </c>
      <c r="Q70" s="32">
        <v>58.341666666666669</v>
      </c>
      <c r="R70" s="32">
        <v>7.0333333333333332</v>
      </c>
      <c r="S70" s="32">
        <v>122.20833333333333</v>
      </c>
      <c r="T70" s="32">
        <v>118.425</v>
      </c>
      <c r="U70" s="32">
        <v>3.7833333333333332</v>
      </c>
      <c r="V70" s="32">
        <v>0</v>
      </c>
      <c r="W70" s="32">
        <v>0.32500000000000001</v>
      </c>
      <c r="X70" s="32">
        <v>0</v>
      </c>
      <c r="Y70" s="32">
        <v>0</v>
      </c>
      <c r="Z70" s="32">
        <v>0</v>
      </c>
      <c r="AA70" s="32">
        <v>0</v>
      </c>
      <c r="AB70" s="32">
        <v>0</v>
      </c>
      <c r="AC70" s="32">
        <v>0.32500000000000001</v>
      </c>
      <c r="AD70" s="32">
        <v>0</v>
      </c>
      <c r="AE70" s="32">
        <v>0</v>
      </c>
      <c r="AF70" t="s">
        <v>15</v>
      </c>
      <c r="AG70">
        <v>4</v>
      </c>
      <c r="AH70"/>
    </row>
    <row r="71" spans="1:34" x14ac:dyDescent="0.25">
      <c r="A71" t="s">
        <v>546</v>
      </c>
      <c r="B71" t="s">
        <v>190</v>
      </c>
      <c r="C71" t="s">
        <v>377</v>
      </c>
      <c r="D71" t="s">
        <v>487</v>
      </c>
      <c r="E71" s="32">
        <v>70.388888888888886</v>
      </c>
      <c r="F71" s="32">
        <v>3.7305256511444354</v>
      </c>
      <c r="G71" s="32">
        <v>3.6585445935280188</v>
      </c>
      <c r="H71" s="32">
        <v>0.76875769534333072</v>
      </c>
      <c r="I71" s="32">
        <v>0.69677663772691401</v>
      </c>
      <c r="J71" s="32">
        <v>262.58755555555553</v>
      </c>
      <c r="K71" s="32">
        <v>257.52088888888886</v>
      </c>
      <c r="L71" s="32">
        <v>54.111999999999995</v>
      </c>
      <c r="M71" s="32">
        <v>49.045333333333332</v>
      </c>
      <c r="N71" s="32">
        <v>0</v>
      </c>
      <c r="O71" s="32">
        <v>5.0666666666666664</v>
      </c>
      <c r="P71" s="32">
        <v>63.834444444444451</v>
      </c>
      <c r="Q71" s="32">
        <v>63.834444444444451</v>
      </c>
      <c r="R71" s="32">
        <v>0</v>
      </c>
      <c r="S71" s="32">
        <v>144.64111111111109</v>
      </c>
      <c r="T71" s="32">
        <v>144.64111111111109</v>
      </c>
      <c r="U71" s="32">
        <v>0</v>
      </c>
      <c r="V71" s="32">
        <v>0</v>
      </c>
      <c r="W71" s="32">
        <v>0</v>
      </c>
      <c r="X71" s="32">
        <v>0</v>
      </c>
      <c r="Y71" s="32">
        <v>0</v>
      </c>
      <c r="Z71" s="32">
        <v>0</v>
      </c>
      <c r="AA71" s="32">
        <v>0</v>
      </c>
      <c r="AB71" s="32">
        <v>0</v>
      </c>
      <c r="AC71" s="32">
        <v>0</v>
      </c>
      <c r="AD71" s="32">
        <v>0</v>
      </c>
      <c r="AE71" s="32">
        <v>0</v>
      </c>
      <c r="AF71" t="s">
        <v>3</v>
      </c>
      <c r="AG71">
        <v>4</v>
      </c>
      <c r="AH71"/>
    </row>
    <row r="72" spans="1:34" x14ac:dyDescent="0.25">
      <c r="A72" t="s">
        <v>546</v>
      </c>
      <c r="B72" t="s">
        <v>334</v>
      </c>
      <c r="C72" t="s">
        <v>382</v>
      </c>
      <c r="D72" t="s">
        <v>491</v>
      </c>
      <c r="E72" s="32">
        <v>57.56666666666667</v>
      </c>
      <c r="F72" s="32">
        <v>4.0996429260760463</v>
      </c>
      <c r="G72" s="32">
        <v>4.0069967187801581</v>
      </c>
      <c r="H72" s="32">
        <v>0.58256128160586762</v>
      </c>
      <c r="I72" s="32">
        <v>0.48991507430997877</v>
      </c>
      <c r="J72" s="32">
        <v>236.00277777777777</v>
      </c>
      <c r="K72" s="32">
        <v>230.66944444444445</v>
      </c>
      <c r="L72" s="32">
        <v>33.536111111111111</v>
      </c>
      <c r="M72" s="32">
        <v>28.202777777777779</v>
      </c>
      <c r="N72" s="32">
        <v>0</v>
      </c>
      <c r="O72" s="32">
        <v>5.333333333333333</v>
      </c>
      <c r="P72" s="32">
        <v>39.616666666666667</v>
      </c>
      <c r="Q72" s="32">
        <v>39.616666666666667</v>
      </c>
      <c r="R72" s="32">
        <v>0</v>
      </c>
      <c r="S72" s="32">
        <v>162.85</v>
      </c>
      <c r="T72" s="32">
        <v>160.81666666666666</v>
      </c>
      <c r="U72" s="32">
        <v>2.0333333333333332</v>
      </c>
      <c r="V72" s="32">
        <v>0</v>
      </c>
      <c r="W72" s="32">
        <v>0</v>
      </c>
      <c r="X72" s="32">
        <v>0</v>
      </c>
      <c r="Y72" s="32">
        <v>0</v>
      </c>
      <c r="Z72" s="32">
        <v>0</v>
      </c>
      <c r="AA72" s="32">
        <v>0</v>
      </c>
      <c r="AB72" s="32">
        <v>0</v>
      </c>
      <c r="AC72" s="32">
        <v>0</v>
      </c>
      <c r="AD72" s="32">
        <v>0</v>
      </c>
      <c r="AE72" s="32">
        <v>0</v>
      </c>
      <c r="AF72" t="s">
        <v>147</v>
      </c>
      <c r="AG72">
        <v>4</v>
      </c>
      <c r="AH72"/>
    </row>
    <row r="73" spans="1:34" x14ac:dyDescent="0.25">
      <c r="A73" t="s">
        <v>546</v>
      </c>
      <c r="B73" t="s">
        <v>213</v>
      </c>
      <c r="C73" t="s">
        <v>395</v>
      </c>
      <c r="D73" t="s">
        <v>500</v>
      </c>
      <c r="E73" s="32">
        <v>88.6</v>
      </c>
      <c r="F73" s="32">
        <v>2.9380185603210434</v>
      </c>
      <c r="G73" s="32">
        <v>2.786978931527464</v>
      </c>
      <c r="H73" s="32">
        <v>0.53252445447705032</v>
      </c>
      <c r="I73" s="32">
        <v>0.41965763732129413</v>
      </c>
      <c r="J73" s="32">
        <v>260.30844444444443</v>
      </c>
      <c r="K73" s="32">
        <v>246.9263333333333</v>
      </c>
      <c r="L73" s="32">
        <v>47.181666666666658</v>
      </c>
      <c r="M73" s="32">
        <v>37.181666666666658</v>
      </c>
      <c r="N73" s="32">
        <v>5.0666666666666664</v>
      </c>
      <c r="O73" s="32">
        <v>4.9333333333333336</v>
      </c>
      <c r="P73" s="32">
        <v>46.378777777777771</v>
      </c>
      <c r="Q73" s="32">
        <v>42.996666666666663</v>
      </c>
      <c r="R73" s="32">
        <v>3.3821111111111102</v>
      </c>
      <c r="S73" s="32">
        <v>166.74799999999999</v>
      </c>
      <c r="T73" s="32">
        <v>139.16277777777776</v>
      </c>
      <c r="U73" s="32">
        <v>27.585222222222225</v>
      </c>
      <c r="V73" s="32">
        <v>0</v>
      </c>
      <c r="W73" s="32">
        <v>0</v>
      </c>
      <c r="X73" s="32">
        <v>0</v>
      </c>
      <c r="Y73" s="32">
        <v>0</v>
      </c>
      <c r="Z73" s="32">
        <v>0</v>
      </c>
      <c r="AA73" s="32">
        <v>0</v>
      </c>
      <c r="AB73" s="32">
        <v>0</v>
      </c>
      <c r="AC73" s="32">
        <v>0</v>
      </c>
      <c r="AD73" s="32">
        <v>0</v>
      </c>
      <c r="AE73" s="32">
        <v>0</v>
      </c>
      <c r="AF73" t="s">
        <v>26</v>
      </c>
      <c r="AG73">
        <v>4</v>
      </c>
      <c r="AH73"/>
    </row>
    <row r="74" spans="1:34" x14ac:dyDescent="0.25">
      <c r="A74" t="s">
        <v>546</v>
      </c>
      <c r="B74" t="s">
        <v>365</v>
      </c>
      <c r="C74" t="s">
        <v>377</v>
      </c>
      <c r="D74" t="s">
        <v>487</v>
      </c>
      <c r="E74" s="32">
        <v>114.9</v>
      </c>
      <c r="F74" s="32">
        <v>2.4702959094865098</v>
      </c>
      <c r="G74" s="32">
        <v>2.3482574219127739</v>
      </c>
      <c r="H74" s="32">
        <v>0.27180640170196302</v>
      </c>
      <c r="I74" s="32">
        <v>0.2039696354317764</v>
      </c>
      <c r="J74" s="32">
        <v>283.83699999999999</v>
      </c>
      <c r="K74" s="32">
        <v>269.81477777777775</v>
      </c>
      <c r="L74" s="32">
        <v>31.230555555555554</v>
      </c>
      <c r="M74" s="32">
        <v>23.43611111111111</v>
      </c>
      <c r="N74" s="32">
        <v>6.0333333333333332</v>
      </c>
      <c r="O74" s="32">
        <v>1.7611111111111111</v>
      </c>
      <c r="P74" s="32">
        <v>78.990333333333325</v>
      </c>
      <c r="Q74" s="32">
        <v>72.762555555555551</v>
      </c>
      <c r="R74" s="32">
        <v>6.2277777777777779</v>
      </c>
      <c r="S74" s="32">
        <v>173.61611111111111</v>
      </c>
      <c r="T74" s="32">
        <v>172.41888888888889</v>
      </c>
      <c r="U74" s="32">
        <v>7.4999999999999997E-2</v>
      </c>
      <c r="V74" s="32">
        <v>1.1222222222222222</v>
      </c>
      <c r="W74" s="32">
        <v>0</v>
      </c>
      <c r="X74" s="32">
        <v>0</v>
      </c>
      <c r="Y74" s="32">
        <v>0</v>
      </c>
      <c r="Z74" s="32">
        <v>0</v>
      </c>
      <c r="AA74" s="32">
        <v>0</v>
      </c>
      <c r="AB74" s="32">
        <v>0</v>
      </c>
      <c r="AC74" s="32">
        <v>0</v>
      </c>
      <c r="AD74" s="32">
        <v>0</v>
      </c>
      <c r="AE74" s="32">
        <v>0</v>
      </c>
      <c r="AF74" t="s">
        <v>178</v>
      </c>
      <c r="AG74">
        <v>4</v>
      </c>
      <c r="AH74"/>
    </row>
    <row r="75" spans="1:34" x14ac:dyDescent="0.25">
      <c r="A75" t="s">
        <v>546</v>
      </c>
      <c r="B75" t="s">
        <v>309</v>
      </c>
      <c r="C75" t="s">
        <v>461</v>
      </c>
      <c r="D75" t="s">
        <v>540</v>
      </c>
      <c r="E75" s="32">
        <v>76.144444444444446</v>
      </c>
      <c r="F75" s="32">
        <v>4.6694148548081138</v>
      </c>
      <c r="G75" s="32">
        <v>4.4071209689187221</v>
      </c>
      <c r="H75" s="32">
        <v>0.58689624981759825</v>
      </c>
      <c r="I75" s="32">
        <v>0.44797898730483005</v>
      </c>
      <c r="J75" s="32">
        <v>355.55000000000007</v>
      </c>
      <c r="K75" s="32">
        <v>335.57777777777784</v>
      </c>
      <c r="L75" s="32">
        <v>44.688888888888897</v>
      </c>
      <c r="M75" s="32">
        <v>34.111111111111114</v>
      </c>
      <c r="N75" s="32">
        <v>5.4222222222222225</v>
      </c>
      <c r="O75" s="32">
        <v>5.1555555555555559</v>
      </c>
      <c r="P75" s="32">
        <v>112.95833333333333</v>
      </c>
      <c r="Q75" s="32">
        <v>103.56388888888888</v>
      </c>
      <c r="R75" s="32">
        <v>9.3944444444444439</v>
      </c>
      <c r="S75" s="32">
        <v>197.90277777777783</v>
      </c>
      <c r="T75" s="32">
        <v>197.90277777777783</v>
      </c>
      <c r="U75" s="32">
        <v>0</v>
      </c>
      <c r="V75" s="32">
        <v>0</v>
      </c>
      <c r="W75" s="32">
        <v>21.202777777777779</v>
      </c>
      <c r="X75" s="32">
        <v>0</v>
      </c>
      <c r="Y75" s="32">
        <v>0</v>
      </c>
      <c r="Z75" s="32">
        <v>0</v>
      </c>
      <c r="AA75" s="32">
        <v>13.433333333333334</v>
      </c>
      <c r="AB75" s="32">
        <v>0</v>
      </c>
      <c r="AC75" s="32">
        <v>7.7694444444444448</v>
      </c>
      <c r="AD75" s="32">
        <v>0</v>
      </c>
      <c r="AE75" s="32">
        <v>0</v>
      </c>
      <c r="AF75" t="s">
        <v>122</v>
      </c>
      <c r="AG75">
        <v>4</v>
      </c>
      <c r="AH75"/>
    </row>
    <row r="76" spans="1:34" x14ac:dyDescent="0.25">
      <c r="A76" t="s">
        <v>546</v>
      </c>
      <c r="B76" t="s">
        <v>308</v>
      </c>
      <c r="C76" t="s">
        <v>460</v>
      </c>
      <c r="D76" t="s">
        <v>500</v>
      </c>
      <c r="E76" s="32">
        <v>128.1888888888889</v>
      </c>
      <c r="F76" s="32">
        <v>4.6800398717170841</v>
      </c>
      <c r="G76" s="32">
        <v>4.3882543122128812</v>
      </c>
      <c r="H76" s="32">
        <v>0.52575106180116149</v>
      </c>
      <c r="I76" s="32">
        <v>0.39804368553350095</v>
      </c>
      <c r="J76" s="32">
        <v>599.92911111111118</v>
      </c>
      <c r="K76" s="32">
        <v>562.52544444444459</v>
      </c>
      <c r="L76" s="32">
        <v>67.39544444444445</v>
      </c>
      <c r="M76" s="32">
        <v>51.024777777777786</v>
      </c>
      <c r="N76" s="32">
        <v>10.681777777777775</v>
      </c>
      <c r="O76" s="32">
        <v>5.6888888888888891</v>
      </c>
      <c r="P76" s="32">
        <v>174.39266666666668</v>
      </c>
      <c r="Q76" s="32">
        <v>153.35966666666667</v>
      </c>
      <c r="R76" s="32">
        <v>21.033000000000001</v>
      </c>
      <c r="S76" s="32">
        <v>358.14100000000013</v>
      </c>
      <c r="T76" s="32">
        <v>328.52822222222233</v>
      </c>
      <c r="U76" s="32">
        <v>29.612777777777783</v>
      </c>
      <c r="V76" s="32">
        <v>0</v>
      </c>
      <c r="W76" s="32">
        <v>0</v>
      </c>
      <c r="X76" s="32">
        <v>0</v>
      </c>
      <c r="Y76" s="32">
        <v>0</v>
      </c>
      <c r="Z76" s="32">
        <v>0</v>
      </c>
      <c r="AA76" s="32">
        <v>0</v>
      </c>
      <c r="AB76" s="32">
        <v>0</v>
      </c>
      <c r="AC76" s="32">
        <v>0</v>
      </c>
      <c r="AD76" s="32">
        <v>0</v>
      </c>
      <c r="AE76" s="32">
        <v>0</v>
      </c>
      <c r="AF76" t="s">
        <v>121</v>
      </c>
      <c r="AG76">
        <v>4</v>
      </c>
      <c r="AH76"/>
    </row>
    <row r="77" spans="1:34" x14ac:dyDescent="0.25">
      <c r="A77" t="s">
        <v>546</v>
      </c>
      <c r="B77" t="s">
        <v>215</v>
      </c>
      <c r="C77" t="s">
        <v>397</v>
      </c>
      <c r="D77" t="s">
        <v>502</v>
      </c>
      <c r="E77" s="32">
        <v>54.077777777777776</v>
      </c>
      <c r="F77" s="32">
        <v>4.1216848161084858</v>
      </c>
      <c r="G77" s="32">
        <v>3.7906287240599963</v>
      </c>
      <c r="H77" s="32">
        <v>0.54900349291144446</v>
      </c>
      <c r="I77" s="32">
        <v>0.40106841997123488</v>
      </c>
      <c r="J77" s="32">
        <v>222.89155555555556</v>
      </c>
      <c r="K77" s="32">
        <v>204.98877777777778</v>
      </c>
      <c r="L77" s="32">
        <v>29.68888888888889</v>
      </c>
      <c r="M77" s="32">
        <v>21.68888888888889</v>
      </c>
      <c r="N77" s="32">
        <v>2.5777777777777779</v>
      </c>
      <c r="O77" s="32">
        <v>5.4222222222222225</v>
      </c>
      <c r="P77" s="32">
        <v>65.630444444444436</v>
      </c>
      <c r="Q77" s="32">
        <v>55.727666666666664</v>
      </c>
      <c r="R77" s="32">
        <v>9.9027777777777786</v>
      </c>
      <c r="S77" s="32">
        <v>127.57222222222222</v>
      </c>
      <c r="T77" s="32">
        <v>127.57222222222222</v>
      </c>
      <c r="U77" s="32">
        <v>0</v>
      </c>
      <c r="V77" s="32">
        <v>0</v>
      </c>
      <c r="W77" s="32">
        <v>3.9729999999999994</v>
      </c>
      <c r="X77" s="32">
        <v>0</v>
      </c>
      <c r="Y77" s="32">
        <v>0</v>
      </c>
      <c r="Z77" s="32">
        <v>0</v>
      </c>
      <c r="AA77" s="32">
        <v>3.8896666666666659</v>
      </c>
      <c r="AB77" s="32">
        <v>0</v>
      </c>
      <c r="AC77" s="32">
        <v>8.3333333333333329E-2</v>
      </c>
      <c r="AD77" s="32">
        <v>0</v>
      </c>
      <c r="AE77" s="32">
        <v>0</v>
      </c>
      <c r="AF77" t="s">
        <v>28</v>
      </c>
      <c r="AG77">
        <v>4</v>
      </c>
      <c r="AH77"/>
    </row>
    <row r="78" spans="1:34" x14ac:dyDescent="0.25">
      <c r="A78" t="s">
        <v>546</v>
      </c>
      <c r="B78" t="s">
        <v>250</v>
      </c>
      <c r="C78" t="s">
        <v>421</v>
      </c>
      <c r="D78" t="s">
        <v>519</v>
      </c>
      <c r="E78" s="32">
        <v>125.85555555555555</v>
      </c>
      <c r="F78" s="32">
        <v>4.2362275977752279</v>
      </c>
      <c r="G78" s="32">
        <v>3.874348900856361</v>
      </c>
      <c r="H78" s="32">
        <v>0.61022336011300427</v>
      </c>
      <c r="I78" s="32">
        <v>0.44109208086872076</v>
      </c>
      <c r="J78" s="32">
        <v>533.15277777777783</v>
      </c>
      <c r="K78" s="32">
        <v>487.60833333333335</v>
      </c>
      <c r="L78" s="32">
        <v>76.8</v>
      </c>
      <c r="M78" s="32">
        <v>55.513888888888886</v>
      </c>
      <c r="N78" s="32">
        <v>15.597222222222221</v>
      </c>
      <c r="O78" s="32">
        <v>5.6888888888888891</v>
      </c>
      <c r="P78" s="32">
        <v>182.94444444444443</v>
      </c>
      <c r="Q78" s="32">
        <v>158.6861111111111</v>
      </c>
      <c r="R78" s="32">
        <v>24.258333333333333</v>
      </c>
      <c r="S78" s="32">
        <v>273.40833333333336</v>
      </c>
      <c r="T78" s="32">
        <v>273.40833333333336</v>
      </c>
      <c r="U78" s="32">
        <v>0</v>
      </c>
      <c r="V78" s="32">
        <v>0</v>
      </c>
      <c r="W78" s="32">
        <v>0</v>
      </c>
      <c r="X78" s="32">
        <v>0</v>
      </c>
      <c r="Y78" s="32">
        <v>0</v>
      </c>
      <c r="Z78" s="32">
        <v>0</v>
      </c>
      <c r="AA78" s="32">
        <v>0</v>
      </c>
      <c r="AB78" s="32">
        <v>0</v>
      </c>
      <c r="AC78" s="32">
        <v>0</v>
      </c>
      <c r="AD78" s="32">
        <v>0</v>
      </c>
      <c r="AE78" s="32">
        <v>0</v>
      </c>
      <c r="AF78" t="s">
        <v>63</v>
      </c>
      <c r="AG78">
        <v>4</v>
      </c>
      <c r="AH78"/>
    </row>
    <row r="79" spans="1:34" x14ac:dyDescent="0.25">
      <c r="A79" t="s">
        <v>546</v>
      </c>
      <c r="B79" t="s">
        <v>212</v>
      </c>
      <c r="C79" t="s">
        <v>377</v>
      </c>
      <c r="D79" t="s">
        <v>487</v>
      </c>
      <c r="E79" s="32">
        <v>222.1</v>
      </c>
      <c r="F79" s="32">
        <v>4.2729626294461953</v>
      </c>
      <c r="G79" s="32">
        <v>3.9386537595677624</v>
      </c>
      <c r="H79" s="32">
        <v>0.34076241933063178</v>
      </c>
      <c r="I79" s="32">
        <v>0.1765345940267147</v>
      </c>
      <c r="J79" s="32">
        <v>949.02499999999998</v>
      </c>
      <c r="K79" s="32">
        <v>874.77499999999998</v>
      </c>
      <c r="L79" s="32">
        <v>75.683333333333323</v>
      </c>
      <c r="M79" s="32">
        <v>39.208333333333336</v>
      </c>
      <c r="N79" s="32">
        <v>28.819444444444443</v>
      </c>
      <c r="O79" s="32">
        <v>7.6555555555555559</v>
      </c>
      <c r="P79" s="32">
        <v>253.3</v>
      </c>
      <c r="Q79" s="32">
        <v>215.52500000000001</v>
      </c>
      <c r="R79" s="32">
        <v>37.774999999999999</v>
      </c>
      <c r="S79" s="32">
        <v>620.04166666666663</v>
      </c>
      <c r="T79" s="32">
        <v>572.75277777777774</v>
      </c>
      <c r="U79" s="32">
        <v>30.102777777777778</v>
      </c>
      <c r="V79" s="32">
        <v>17.18611111111111</v>
      </c>
      <c r="W79" s="32">
        <v>181.60833333333332</v>
      </c>
      <c r="X79" s="32">
        <v>12.247222222222222</v>
      </c>
      <c r="Y79" s="32">
        <v>0</v>
      </c>
      <c r="Z79" s="32">
        <v>0</v>
      </c>
      <c r="AA79" s="32">
        <v>35.583333333333336</v>
      </c>
      <c r="AB79" s="32">
        <v>0</v>
      </c>
      <c r="AC79" s="32">
        <v>133.77777777777777</v>
      </c>
      <c r="AD79" s="32">
        <v>0</v>
      </c>
      <c r="AE79" s="32">
        <v>0</v>
      </c>
      <c r="AF79" t="s">
        <v>25</v>
      </c>
      <c r="AG79">
        <v>4</v>
      </c>
      <c r="AH79"/>
    </row>
    <row r="80" spans="1:34" x14ac:dyDescent="0.25">
      <c r="A80" t="s">
        <v>546</v>
      </c>
      <c r="B80" t="s">
        <v>301</v>
      </c>
      <c r="C80" t="s">
        <v>457</v>
      </c>
      <c r="D80" t="s">
        <v>492</v>
      </c>
      <c r="E80" s="32">
        <v>55.522222222222226</v>
      </c>
      <c r="F80" s="32">
        <v>3.2253352011206724</v>
      </c>
      <c r="G80" s="32">
        <v>2.8930858515109064</v>
      </c>
      <c r="H80" s="32">
        <v>0.50480288172903742</v>
      </c>
      <c r="I80" s="32">
        <v>0.17735641384830897</v>
      </c>
      <c r="J80" s="32">
        <v>179.07777777777778</v>
      </c>
      <c r="K80" s="32">
        <v>160.63055555555556</v>
      </c>
      <c r="L80" s="32">
        <v>28.027777777777779</v>
      </c>
      <c r="M80" s="32">
        <v>9.8472222222222214</v>
      </c>
      <c r="N80" s="32">
        <v>12.269444444444444</v>
      </c>
      <c r="O80" s="32">
        <v>5.9111111111111114</v>
      </c>
      <c r="P80" s="32">
        <v>54.663888888888891</v>
      </c>
      <c r="Q80" s="32">
        <v>54.397222222222226</v>
      </c>
      <c r="R80" s="32">
        <v>0.26666666666666666</v>
      </c>
      <c r="S80" s="32">
        <v>96.38611111111112</v>
      </c>
      <c r="T80" s="32">
        <v>86.594444444444449</v>
      </c>
      <c r="U80" s="32">
        <v>9.7916666666666661</v>
      </c>
      <c r="V80" s="32">
        <v>0</v>
      </c>
      <c r="W80" s="32">
        <v>0</v>
      </c>
      <c r="X80" s="32">
        <v>0</v>
      </c>
      <c r="Y80" s="32">
        <v>0</v>
      </c>
      <c r="Z80" s="32">
        <v>0</v>
      </c>
      <c r="AA80" s="32">
        <v>0</v>
      </c>
      <c r="AB80" s="32">
        <v>0</v>
      </c>
      <c r="AC80" s="32">
        <v>0</v>
      </c>
      <c r="AD80" s="32">
        <v>0</v>
      </c>
      <c r="AE80" s="32">
        <v>0</v>
      </c>
      <c r="AF80" t="s">
        <v>114</v>
      </c>
      <c r="AG80">
        <v>4</v>
      </c>
      <c r="AH80"/>
    </row>
    <row r="81" spans="1:34" x14ac:dyDescent="0.25">
      <c r="A81" t="s">
        <v>546</v>
      </c>
      <c r="B81" t="s">
        <v>364</v>
      </c>
      <c r="C81" t="s">
        <v>401</v>
      </c>
      <c r="D81" t="s">
        <v>506</v>
      </c>
      <c r="E81" s="32">
        <v>48.322222222222223</v>
      </c>
      <c r="F81" s="32">
        <v>4.5928581283053571</v>
      </c>
      <c r="G81" s="32">
        <v>4.0971119797654634</v>
      </c>
      <c r="H81" s="32">
        <v>0.89555989882731646</v>
      </c>
      <c r="I81" s="32">
        <v>0.51570246033570921</v>
      </c>
      <c r="J81" s="32">
        <v>221.93711111111111</v>
      </c>
      <c r="K81" s="32">
        <v>197.98155555555556</v>
      </c>
      <c r="L81" s="32">
        <v>43.275444444444439</v>
      </c>
      <c r="M81" s="32">
        <v>24.919888888888885</v>
      </c>
      <c r="N81" s="32">
        <v>13.2</v>
      </c>
      <c r="O81" s="32">
        <v>5.1555555555555559</v>
      </c>
      <c r="P81" s="32">
        <v>45.163333333333341</v>
      </c>
      <c r="Q81" s="32">
        <v>39.56333333333334</v>
      </c>
      <c r="R81" s="32">
        <v>5.6</v>
      </c>
      <c r="S81" s="32">
        <v>133.49833333333333</v>
      </c>
      <c r="T81" s="32">
        <v>133.49833333333333</v>
      </c>
      <c r="U81" s="32">
        <v>0</v>
      </c>
      <c r="V81" s="32">
        <v>0</v>
      </c>
      <c r="W81" s="32">
        <v>2.8977777777777773</v>
      </c>
      <c r="X81" s="32">
        <v>0</v>
      </c>
      <c r="Y81" s="32">
        <v>0</v>
      </c>
      <c r="Z81" s="32">
        <v>0</v>
      </c>
      <c r="AA81" s="32">
        <v>0</v>
      </c>
      <c r="AB81" s="32">
        <v>0</v>
      </c>
      <c r="AC81" s="32">
        <v>2.8977777777777773</v>
      </c>
      <c r="AD81" s="32">
        <v>0</v>
      </c>
      <c r="AE81" s="32">
        <v>0</v>
      </c>
      <c r="AF81" t="s">
        <v>177</v>
      </c>
      <c r="AG81">
        <v>4</v>
      </c>
      <c r="AH81"/>
    </row>
    <row r="82" spans="1:34" x14ac:dyDescent="0.25">
      <c r="A82" t="s">
        <v>546</v>
      </c>
      <c r="B82" t="s">
        <v>239</v>
      </c>
      <c r="C82" t="s">
        <v>394</v>
      </c>
      <c r="D82" t="s">
        <v>499</v>
      </c>
      <c r="E82" s="32">
        <v>77.044444444444451</v>
      </c>
      <c r="F82" s="32">
        <v>4.0369988462647823</v>
      </c>
      <c r="G82" s="32">
        <v>3.4631237381021056</v>
      </c>
      <c r="H82" s="32">
        <v>0.37132246899336602</v>
      </c>
      <c r="I82" s="32">
        <v>9.568791462359387E-2</v>
      </c>
      <c r="J82" s="32">
        <v>311.02833333333336</v>
      </c>
      <c r="K82" s="32">
        <v>266.81444444444446</v>
      </c>
      <c r="L82" s="32">
        <v>28.608333333333334</v>
      </c>
      <c r="M82" s="32">
        <v>7.3722222222222218</v>
      </c>
      <c r="N82" s="32">
        <v>13.622222222222222</v>
      </c>
      <c r="O82" s="32">
        <v>7.6138888888888889</v>
      </c>
      <c r="P82" s="32">
        <v>97.859777777777779</v>
      </c>
      <c r="Q82" s="32">
        <v>74.882000000000005</v>
      </c>
      <c r="R82" s="32">
        <v>22.977777777777778</v>
      </c>
      <c r="S82" s="32">
        <v>184.56022222222222</v>
      </c>
      <c r="T82" s="32">
        <v>167.3268888888889</v>
      </c>
      <c r="U82" s="32">
        <v>5.1722222222222225</v>
      </c>
      <c r="V82" s="32">
        <v>12.061111111111112</v>
      </c>
      <c r="W82" s="32">
        <v>0</v>
      </c>
      <c r="X82" s="32">
        <v>0</v>
      </c>
      <c r="Y82" s="32">
        <v>0</v>
      </c>
      <c r="Z82" s="32">
        <v>0</v>
      </c>
      <c r="AA82" s="32">
        <v>0</v>
      </c>
      <c r="AB82" s="32">
        <v>0</v>
      </c>
      <c r="AC82" s="32">
        <v>0</v>
      </c>
      <c r="AD82" s="32">
        <v>0</v>
      </c>
      <c r="AE82" s="32">
        <v>0</v>
      </c>
      <c r="AF82" t="s">
        <v>52</v>
      </c>
      <c r="AG82">
        <v>4</v>
      </c>
      <c r="AH82"/>
    </row>
    <row r="83" spans="1:34" x14ac:dyDescent="0.25">
      <c r="A83" t="s">
        <v>546</v>
      </c>
      <c r="B83" t="s">
        <v>372</v>
      </c>
      <c r="C83" t="s">
        <v>385</v>
      </c>
      <c r="D83" t="s">
        <v>494</v>
      </c>
      <c r="E83" s="32">
        <v>45.422222222222224</v>
      </c>
      <c r="F83" s="32">
        <v>4.7866634050880617</v>
      </c>
      <c r="G83" s="32">
        <v>4.6822871819960854</v>
      </c>
      <c r="H83" s="32">
        <v>0.41480185909980427</v>
      </c>
      <c r="I83" s="32">
        <v>0.31042563600782774</v>
      </c>
      <c r="J83" s="32">
        <v>217.42088888888884</v>
      </c>
      <c r="K83" s="32">
        <v>212.67988888888885</v>
      </c>
      <c r="L83" s="32">
        <v>18.841222222222221</v>
      </c>
      <c r="M83" s="32">
        <v>14.10022222222222</v>
      </c>
      <c r="N83" s="32">
        <v>0</v>
      </c>
      <c r="O83" s="32">
        <v>4.7410000000000014</v>
      </c>
      <c r="P83" s="32">
        <v>75.149666666666661</v>
      </c>
      <c r="Q83" s="32">
        <v>75.149666666666661</v>
      </c>
      <c r="R83" s="32">
        <v>0</v>
      </c>
      <c r="S83" s="32">
        <v>123.42999999999996</v>
      </c>
      <c r="T83" s="32">
        <v>123.42999999999996</v>
      </c>
      <c r="U83" s="32">
        <v>0</v>
      </c>
      <c r="V83" s="32">
        <v>0</v>
      </c>
      <c r="W83" s="32">
        <v>0</v>
      </c>
      <c r="X83" s="32">
        <v>0</v>
      </c>
      <c r="Y83" s="32">
        <v>0</v>
      </c>
      <c r="Z83" s="32">
        <v>0</v>
      </c>
      <c r="AA83" s="32">
        <v>0</v>
      </c>
      <c r="AB83" s="32">
        <v>0</v>
      </c>
      <c r="AC83" s="32">
        <v>0</v>
      </c>
      <c r="AD83" s="32">
        <v>0</v>
      </c>
      <c r="AE83" s="32">
        <v>0</v>
      </c>
      <c r="AF83" t="s">
        <v>185</v>
      </c>
      <c r="AG83">
        <v>4</v>
      </c>
      <c r="AH83"/>
    </row>
    <row r="84" spans="1:34" x14ac:dyDescent="0.25">
      <c r="A84" t="s">
        <v>546</v>
      </c>
      <c r="B84" t="s">
        <v>252</v>
      </c>
      <c r="C84" t="s">
        <v>422</v>
      </c>
      <c r="D84" t="s">
        <v>520</v>
      </c>
      <c r="E84" s="32">
        <v>90.24444444444444</v>
      </c>
      <c r="F84" s="32">
        <v>4.4005971435607005</v>
      </c>
      <c r="G84" s="32">
        <v>4.3395284412706232</v>
      </c>
      <c r="H84" s="32">
        <v>0.80909874415168681</v>
      </c>
      <c r="I84" s="32">
        <v>0.74803004186161048</v>
      </c>
      <c r="J84" s="32">
        <v>397.12944444444452</v>
      </c>
      <c r="K84" s="32">
        <v>391.61833333333334</v>
      </c>
      <c r="L84" s="32">
        <v>73.016666666666666</v>
      </c>
      <c r="M84" s="32">
        <v>67.50555555555556</v>
      </c>
      <c r="N84" s="32">
        <v>0</v>
      </c>
      <c r="O84" s="32">
        <v>5.5111111111111111</v>
      </c>
      <c r="P84" s="32">
        <v>104.06366666666666</v>
      </c>
      <c r="Q84" s="32">
        <v>104.06366666666666</v>
      </c>
      <c r="R84" s="32">
        <v>0</v>
      </c>
      <c r="S84" s="32">
        <v>220.0491111111111</v>
      </c>
      <c r="T84" s="32">
        <v>194.30522222222223</v>
      </c>
      <c r="U84" s="32">
        <v>4.5772222222222219</v>
      </c>
      <c r="V84" s="32">
        <v>21.166666666666668</v>
      </c>
      <c r="W84" s="32">
        <v>0</v>
      </c>
      <c r="X84" s="32">
        <v>0</v>
      </c>
      <c r="Y84" s="32">
        <v>0</v>
      </c>
      <c r="Z84" s="32">
        <v>0</v>
      </c>
      <c r="AA84" s="32">
        <v>0</v>
      </c>
      <c r="AB84" s="32">
        <v>0</v>
      </c>
      <c r="AC84" s="32">
        <v>0</v>
      </c>
      <c r="AD84" s="32">
        <v>0</v>
      </c>
      <c r="AE84" s="32">
        <v>0</v>
      </c>
      <c r="AF84" t="s">
        <v>65</v>
      </c>
      <c r="AG84">
        <v>4</v>
      </c>
      <c r="AH84"/>
    </row>
    <row r="85" spans="1:34" x14ac:dyDescent="0.25">
      <c r="A85" t="s">
        <v>546</v>
      </c>
      <c r="B85" t="s">
        <v>265</v>
      </c>
      <c r="C85" t="s">
        <v>382</v>
      </c>
      <c r="D85" t="s">
        <v>491</v>
      </c>
      <c r="E85" s="32">
        <v>121.06666666666666</v>
      </c>
      <c r="F85" s="32">
        <v>2.5998311306901614</v>
      </c>
      <c r="G85" s="32">
        <v>2.4469025330396472</v>
      </c>
      <c r="H85" s="32">
        <v>0.54174651248164485</v>
      </c>
      <c r="I85" s="32">
        <v>0.40935756240822346</v>
      </c>
      <c r="J85" s="32">
        <v>314.75288888888883</v>
      </c>
      <c r="K85" s="32">
        <v>296.23833333333329</v>
      </c>
      <c r="L85" s="32">
        <v>65.587444444444472</v>
      </c>
      <c r="M85" s="32">
        <v>49.559555555555583</v>
      </c>
      <c r="N85" s="32">
        <v>11.405666666666669</v>
      </c>
      <c r="O85" s="32">
        <v>4.6222222222222218</v>
      </c>
      <c r="P85" s="32">
        <v>71.564777777777735</v>
      </c>
      <c r="Q85" s="32">
        <v>69.07811111111107</v>
      </c>
      <c r="R85" s="32">
        <v>2.4866666666666664</v>
      </c>
      <c r="S85" s="32">
        <v>177.60066666666665</v>
      </c>
      <c r="T85" s="32">
        <v>133.51511111111111</v>
      </c>
      <c r="U85" s="32">
        <v>44.08555555555553</v>
      </c>
      <c r="V85" s="32">
        <v>0</v>
      </c>
      <c r="W85" s="32">
        <v>37.691555555555553</v>
      </c>
      <c r="X85" s="32">
        <v>0</v>
      </c>
      <c r="Y85" s="32">
        <v>0</v>
      </c>
      <c r="Z85" s="32">
        <v>0</v>
      </c>
      <c r="AA85" s="32">
        <v>16.493333333333336</v>
      </c>
      <c r="AB85" s="32">
        <v>0</v>
      </c>
      <c r="AC85" s="32">
        <v>21.198222222222213</v>
      </c>
      <c r="AD85" s="32">
        <v>0</v>
      </c>
      <c r="AE85" s="32">
        <v>0</v>
      </c>
      <c r="AF85" t="s">
        <v>78</v>
      </c>
      <c r="AG85">
        <v>4</v>
      </c>
      <c r="AH85"/>
    </row>
    <row r="86" spans="1:34" x14ac:dyDescent="0.25">
      <c r="A86" t="s">
        <v>546</v>
      </c>
      <c r="B86" t="s">
        <v>355</v>
      </c>
      <c r="C86" t="s">
        <v>388</v>
      </c>
      <c r="D86" t="s">
        <v>496</v>
      </c>
      <c r="E86" s="32">
        <v>78.222222222222229</v>
      </c>
      <c r="F86" s="32">
        <v>4.1457059659090909</v>
      </c>
      <c r="G86" s="32">
        <v>3.520453125</v>
      </c>
      <c r="H86" s="32">
        <v>0.64470880681818177</v>
      </c>
      <c r="I86" s="32">
        <v>0.29517045454545454</v>
      </c>
      <c r="J86" s="32">
        <v>324.28633333333335</v>
      </c>
      <c r="K86" s="32">
        <v>275.3776666666667</v>
      </c>
      <c r="L86" s="32">
        <v>50.430555555555557</v>
      </c>
      <c r="M86" s="32">
        <v>23.088888888888889</v>
      </c>
      <c r="N86" s="32">
        <v>21.93888888888889</v>
      </c>
      <c r="O86" s="32">
        <v>5.4027777777777777</v>
      </c>
      <c r="P86" s="32">
        <v>72.847222222222229</v>
      </c>
      <c r="Q86" s="32">
        <v>51.280222222222228</v>
      </c>
      <c r="R86" s="32">
        <v>21.567</v>
      </c>
      <c r="S86" s="32">
        <v>201.00855555555557</v>
      </c>
      <c r="T86" s="32">
        <v>162.09833333333333</v>
      </c>
      <c r="U86" s="32">
        <v>0.72222222222222221</v>
      </c>
      <c r="V86" s="32">
        <v>38.188000000000002</v>
      </c>
      <c r="W86" s="32">
        <v>1.8694444444444445</v>
      </c>
      <c r="X86" s="32">
        <v>0.14444444444444443</v>
      </c>
      <c r="Y86" s="32">
        <v>1.7250000000000001</v>
      </c>
      <c r="Z86" s="32">
        <v>0</v>
      </c>
      <c r="AA86" s="32">
        <v>0</v>
      </c>
      <c r="AB86" s="32">
        <v>0</v>
      </c>
      <c r="AC86" s="32">
        <v>0</v>
      </c>
      <c r="AD86" s="32">
        <v>0</v>
      </c>
      <c r="AE86" s="32">
        <v>0</v>
      </c>
      <c r="AF86" t="s">
        <v>168</v>
      </c>
      <c r="AG86">
        <v>4</v>
      </c>
      <c r="AH86"/>
    </row>
    <row r="87" spans="1:34" x14ac:dyDescent="0.25">
      <c r="A87" t="s">
        <v>546</v>
      </c>
      <c r="B87" t="s">
        <v>242</v>
      </c>
      <c r="C87" t="s">
        <v>416</v>
      </c>
      <c r="D87" t="s">
        <v>515</v>
      </c>
      <c r="E87" s="32">
        <v>158.53333333333333</v>
      </c>
      <c r="F87" s="32">
        <v>3.3626121390524251</v>
      </c>
      <c r="G87" s="32">
        <v>3.3626121390524251</v>
      </c>
      <c r="H87" s="32">
        <v>0.40492710961592376</v>
      </c>
      <c r="I87" s="32">
        <v>0.40492710961592376</v>
      </c>
      <c r="J87" s="32">
        <v>533.08611111111111</v>
      </c>
      <c r="K87" s="32">
        <v>533.08611111111111</v>
      </c>
      <c r="L87" s="32">
        <v>64.194444444444443</v>
      </c>
      <c r="M87" s="32">
        <v>64.194444444444443</v>
      </c>
      <c r="N87" s="32">
        <v>0</v>
      </c>
      <c r="O87" s="32">
        <v>0</v>
      </c>
      <c r="P87" s="32">
        <v>140.1861111111111</v>
      </c>
      <c r="Q87" s="32">
        <v>140.1861111111111</v>
      </c>
      <c r="R87" s="32">
        <v>0</v>
      </c>
      <c r="S87" s="32">
        <v>328.70555555555558</v>
      </c>
      <c r="T87" s="32">
        <v>328.70555555555558</v>
      </c>
      <c r="U87" s="32">
        <v>0</v>
      </c>
      <c r="V87" s="32">
        <v>0</v>
      </c>
      <c r="W87" s="32">
        <v>215.22499999999999</v>
      </c>
      <c r="X87" s="32">
        <v>20.074999999999999</v>
      </c>
      <c r="Y87" s="32">
        <v>0</v>
      </c>
      <c r="Z87" s="32">
        <v>0</v>
      </c>
      <c r="AA87" s="32">
        <v>79.408333333333331</v>
      </c>
      <c r="AB87" s="32">
        <v>0</v>
      </c>
      <c r="AC87" s="32">
        <v>115.74166666666666</v>
      </c>
      <c r="AD87" s="32">
        <v>0</v>
      </c>
      <c r="AE87" s="32">
        <v>0</v>
      </c>
      <c r="AF87" t="s">
        <v>55</v>
      </c>
      <c r="AG87">
        <v>4</v>
      </c>
      <c r="AH87"/>
    </row>
    <row r="88" spans="1:34" x14ac:dyDescent="0.25">
      <c r="A88" t="s">
        <v>546</v>
      </c>
      <c r="B88" t="s">
        <v>271</v>
      </c>
      <c r="C88" t="s">
        <v>435</v>
      </c>
      <c r="D88" t="s">
        <v>504</v>
      </c>
      <c r="E88" s="32">
        <v>104.07777777777778</v>
      </c>
      <c r="F88" s="32">
        <v>3.4246023273193118</v>
      </c>
      <c r="G88" s="32">
        <v>3.1916035016547446</v>
      </c>
      <c r="H88" s="32">
        <v>0.55161738016440698</v>
      </c>
      <c r="I88" s="32">
        <v>0.4323422653998078</v>
      </c>
      <c r="J88" s="32">
        <v>356.42499999999995</v>
      </c>
      <c r="K88" s="32">
        <v>332.17499999999995</v>
      </c>
      <c r="L88" s="32">
        <v>57.411111111111111</v>
      </c>
      <c r="M88" s="32">
        <v>44.99722222222222</v>
      </c>
      <c r="N88" s="32">
        <v>6.7249999999999996</v>
      </c>
      <c r="O88" s="32">
        <v>5.6888888888888891</v>
      </c>
      <c r="P88" s="32">
        <v>138.28055555555557</v>
      </c>
      <c r="Q88" s="32">
        <v>126.44444444444444</v>
      </c>
      <c r="R88" s="32">
        <v>11.83611111111111</v>
      </c>
      <c r="S88" s="32">
        <v>160.73333333333332</v>
      </c>
      <c r="T88" s="32">
        <v>160.73333333333332</v>
      </c>
      <c r="U88" s="32">
        <v>0</v>
      </c>
      <c r="V88" s="32">
        <v>0</v>
      </c>
      <c r="W88" s="32">
        <v>0</v>
      </c>
      <c r="X88" s="32">
        <v>0</v>
      </c>
      <c r="Y88" s="32">
        <v>0</v>
      </c>
      <c r="Z88" s="32">
        <v>0</v>
      </c>
      <c r="AA88" s="32">
        <v>0</v>
      </c>
      <c r="AB88" s="32">
        <v>0</v>
      </c>
      <c r="AC88" s="32">
        <v>0</v>
      </c>
      <c r="AD88" s="32">
        <v>0</v>
      </c>
      <c r="AE88" s="32">
        <v>0</v>
      </c>
      <c r="AF88" t="s">
        <v>84</v>
      </c>
      <c r="AG88">
        <v>4</v>
      </c>
      <c r="AH88"/>
    </row>
    <row r="89" spans="1:34" x14ac:dyDescent="0.25">
      <c r="A89" t="s">
        <v>546</v>
      </c>
      <c r="B89" t="s">
        <v>368</v>
      </c>
      <c r="C89" t="s">
        <v>377</v>
      </c>
      <c r="D89" t="s">
        <v>487</v>
      </c>
      <c r="E89" s="32">
        <v>26.788888888888888</v>
      </c>
      <c r="F89" s="32">
        <v>4.4172583990045631</v>
      </c>
      <c r="G89" s="32">
        <v>3.7818581501451685</v>
      </c>
      <c r="H89" s="32">
        <v>0.83414765657403589</v>
      </c>
      <c r="I89" s="32">
        <v>0.19874740771464125</v>
      </c>
      <c r="J89" s="32">
        <v>118.33344444444447</v>
      </c>
      <c r="K89" s="32">
        <v>101.31177777777779</v>
      </c>
      <c r="L89" s="32">
        <v>22.345888888888894</v>
      </c>
      <c r="M89" s="32">
        <v>5.3242222222222226</v>
      </c>
      <c r="N89" s="32">
        <v>5.643888888888891</v>
      </c>
      <c r="O89" s="32">
        <v>11.377777777777778</v>
      </c>
      <c r="P89" s="32">
        <v>31.68677777777777</v>
      </c>
      <c r="Q89" s="32">
        <v>31.68677777777777</v>
      </c>
      <c r="R89" s="32">
        <v>0</v>
      </c>
      <c r="S89" s="32">
        <v>64.300777777777796</v>
      </c>
      <c r="T89" s="32">
        <v>64.300777777777796</v>
      </c>
      <c r="U89" s="32">
        <v>0</v>
      </c>
      <c r="V89" s="32">
        <v>0</v>
      </c>
      <c r="W89" s="32">
        <v>3.3827777777777781</v>
      </c>
      <c r="X89" s="32">
        <v>1.0983333333333334</v>
      </c>
      <c r="Y89" s="32">
        <v>0</v>
      </c>
      <c r="Z89" s="32">
        <v>0</v>
      </c>
      <c r="AA89" s="32">
        <v>0.35666666666666669</v>
      </c>
      <c r="AB89" s="32">
        <v>0</v>
      </c>
      <c r="AC89" s="32">
        <v>1.9277777777777778</v>
      </c>
      <c r="AD89" s="32">
        <v>0</v>
      </c>
      <c r="AE89" s="32">
        <v>0</v>
      </c>
      <c r="AF89" t="s">
        <v>181</v>
      </c>
      <c r="AG89">
        <v>4</v>
      </c>
      <c r="AH89"/>
    </row>
    <row r="90" spans="1:34" x14ac:dyDescent="0.25">
      <c r="A90" t="s">
        <v>546</v>
      </c>
      <c r="B90" t="s">
        <v>285</v>
      </c>
      <c r="C90" t="s">
        <v>447</v>
      </c>
      <c r="D90" t="s">
        <v>484</v>
      </c>
      <c r="E90" s="32">
        <v>51.333333333333336</v>
      </c>
      <c r="F90" s="32">
        <v>2.973255411255411</v>
      </c>
      <c r="G90" s="32">
        <v>2.7208679653679653</v>
      </c>
      <c r="H90" s="32">
        <v>0.7797683982683985</v>
      </c>
      <c r="I90" s="32">
        <v>0.54451948051948063</v>
      </c>
      <c r="J90" s="32">
        <v>152.62711111111111</v>
      </c>
      <c r="K90" s="32">
        <v>139.67122222222221</v>
      </c>
      <c r="L90" s="32">
        <v>40.028111111111123</v>
      </c>
      <c r="M90" s="32">
        <v>27.952000000000009</v>
      </c>
      <c r="N90" s="32">
        <v>6.8316666666666643</v>
      </c>
      <c r="O90" s="32">
        <v>5.2444444444444445</v>
      </c>
      <c r="P90" s="32">
        <v>40.05511111111111</v>
      </c>
      <c r="Q90" s="32">
        <v>39.175333333333334</v>
      </c>
      <c r="R90" s="32">
        <v>0.87977777777777766</v>
      </c>
      <c r="S90" s="32">
        <v>72.543888888888887</v>
      </c>
      <c r="T90" s="32">
        <v>64.922555555555547</v>
      </c>
      <c r="U90" s="32">
        <v>7.6213333333333333</v>
      </c>
      <c r="V90" s="32">
        <v>0</v>
      </c>
      <c r="W90" s="32">
        <v>0</v>
      </c>
      <c r="X90" s="32">
        <v>0</v>
      </c>
      <c r="Y90" s="32">
        <v>0</v>
      </c>
      <c r="Z90" s="32">
        <v>0</v>
      </c>
      <c r="AA90" s="32">
        <v>0</v>
      </c>
      <c r="AB90" s="32">
        <v>0</v>
      </c>
      <c r="AC90" s="32">
        <v>0</v>
      </c>
      <c r="AD90" s="32">
        <v>0</v>
      </c>
      <c r="AE90" s="32">
        <v>0</v>
      </c>
      <c r="AF90" t="s">
        <v>98</v>
      </c>
      <c r="AG90">
        <v>4</v>
      </c>
      <c r="AH90"/>
    </row>
    <row r="91" spans="1:34" x14ac:dyDescent="0.25">
      <c r="A91" t="s">
        <v>546</v>
      </c>
      <c r="B91" t="s">
        <v>304</v>
      </c>
      <c r="C91" t="s">
        <v>459</v>
      </c>
      <c r="D91" t="s">
        <v>539</v>
      </c>
      <c r="E91" s="32">
        <v>94.055555555555557</v>
      </c>
      <c r="F91" s="32">
        <v>3.8889899586532795</v>
      </c>
      <c r="G91" s="32">
        <v>3.6052344949793271</v>
      </c>
      <c r="H91" s="32">
        <v>0.8185977554636743</v>
      </c>
      <c r="I91" s="32">
        <v>0.62451151801535754</v>
      </c>
      <c r="J91" s="32">
        <v>365.78111111111122</v>
      </c>
      <c r="K91" s="32">
        <v>339.09233333333339</v>
      </c>
      <c r="L91" s="32">
        <v>76.993666666666698</v>
      </c>
      <c r="M91" s="32">
        <v>58.738777777777798</v>
      </c>
      <c r="N91" s="32">
        <v>15.232666666666667</v>
      </c>
      <c r="O91" s="32">
        <v>3.0222222222222221</v>
      </c>
      <c r="P91" s="32">
        <v>70.198444444444448</v>
      </c>
      <c r="Q91" s="32">
        <v>61.76455555555556</v>
      </c>
      <c r="R91" s="32">
        <v>8.4338888888888892</v>
      </c>
      <c r="S91" s="32">
        <v>218.58900000000003</v>
      </c>
      <c r="T91" s="32">
        <v>216.72988888888892</v>
      </c>
      <c r="U91" s="32">
        <v>1.8591111111111109</v>
      </c>
      <c r="V91" s="32">
        <v>0</v>
      </c>
      <c r="W91" s="32">
        <v>0</v>
      </c>
      <c r="X91" s="32">
        <v>0</v>
      </c>
      <c r="Y91" s="32">
        <v>0</v>
      </c>
      <c r="Z91" s="32">
        <v>0</v>
      </c>
      <c r="AA91" s="32">
        <v>0</v>
      </c>
      <c r="AB91" s="32">
        <v>0</v>
      </c>
      <c r="AC91" s="32">
        <v>0</v>
      </c>
      <c r="AD91" s="32">
        <v>0</v>
      </c>
      <c r="AE91" s="32">
        <v>0</v>
      </c>
      <c r="AF91" t="s">
        <v>117</v>
      </c>
      <c r="AG91">
        <v>4</v>
      </c>
      <c r="AH91"/>
    </row>
    <row r="92" spans="1:34" x14ac:dyDescent="0.25">
      <c r="A92" t="s">
        <v>546</v>
      </c>
      <c r="B92" t="s">
        <v>245</v>
      </c>
      <c r="C92" t="s">
        <v>382</v>
      </c>
      <c r="D92" t="s">
        <v>491</v>
      </c>
      <c r="E92" s="32">
        <v>105.63333333333334</v>
      </c>
      <c r="F92" s="32">
        <v>3.133634164299989</v>
      </c>
      <c r="G92" s="32">
        <v>2.9145345534869036</v>
      </c>
      <c r="H92" s="32">
        <v>0.75447249395182459</v>
      </c>
      <c r="I92" s="32">
        <v>0.58936467865783082</v>
      </c>
      <c r="J92" s="32">
        <v>331.01622222222221</v>
      </c>
      <c r="K92" s="32">
        <v>307.87199999999996</v>
      </c>
      <c r="L92" s="32">
        <v>79.697444444444415</v>
      </c>
      <c r="M92" s="32">
        <v>62.256555555555536</v>
      </c>
      <c r="N92" s="32">
        <v>13.463111111111109</v>
      </c>
      <c r="O92" s="32">
        <v>3.9777777777777779</v>
      </c>
      <c r="P92" s="32">
        <v>60.186666666666675</v>
      </c>
      <c r="Q92" s="32">
        <v>54.483333333333341</v>
      </c>
      <c r="R92" s="32">
        <v>5.7033333333333331</v>
      </c>
      <c r="S92" s="32">
        <v>191.13211111111107</v>
      </c>
      <c r="T92" s="32">
        <v>181.56599999999997</v>
      </c>
      <c r="U92" s="32">
        <v>9.5661111111111072</v>
      </c>
      <c r="V92" s="32">
        <v>0</v>
      </c>
      <c r="W92" s="32">
        <v>28.199888888888896</v>
      </c>
      <c r="X92" s="32">
        <v>0</v>
      </c>
      <c r="Y92" s="32">
        <v>0</v>
      </c>
      <c r="Z92" s="32">
        <v>0</v>
      </c>
      <c r="AA92" s="32">
        <v>6.3113333333333346</v>
      </c>
      <c r="AB92" s="32">
        <v>0</v>
      </c>
      <c r="AC92" s="32">
        <v>21.888555555555563</v>
      </c>
      <c r="AD92" s="32">
        <v>0</v>
      </c>
      <c r="AE92" s="32">
        <v>0</v>
      </c>
      <c r="AF92" t="s">
        <v>58</v>
      </c>
      <c r="AG92">
        <v>4</v>
      </c>
      <c r="AH92"/>
    </row>
    <row r="93" spans="1:34" x14ac:dyDescent="0.25">
      <c r="A93" t="s">
        <v>546</v>
      </c>
      <c r="B93" t="s">
        <v>288</v>
      </c>
      <c r="C93" t="s">
        <v>449</v>
      </c>
      <c r="D93" t="s">
        <v>535</v>
      </c>
      <c r="E93" s="32">
        <v>54.488888888888887</v>
      </c>
      <c r="F93" s="32">
        <v>3.5809543230016319</v>
      </c>
      <c r="G93" s="32">
        <v>3.4363784665579118</v>
      </c>
      <c r="H93" s="32">
        <v>0.5154465742251223</v>
      </c>
      <c r="I93" s="32">
        <v>0.3708707177814029</v>
      </c>
      <c r="J93" s="32">
        <v>195.12222222222223</v>
      </c>
      <c r="K93" s="32">
        <v>187.24444444444444</v>
      </c>
      <c r="L93" s="32">
        <v>28.086111111111109</v>
      </c>
      <c r="M93" s="32">
        <v>20.208333333333332</v>
      </c>
      <c r="N93" s="32">
        <v>2.5444444444444443</v>
      </c>
      <c r="O93" s="32">
        <v>5.333333333333333</v>
      </c>
      <c r="P93" s="32">
        <v>49.211111111111109</v>
      </c>
      <c r="Q93" s="32">
        <v>49.211111111111109</v>
      </c>
      <c r="R93" s="32">
        <v>0</v>
      </c>
      <c r="S93" s="32">
        <v>117.82499999999999</v>
      </c>
      <c r="T93" s="32">
        <v>116.61666666666666</v>
      </c>
      <c r="U93" s="32">
        <v>0</v>
      </c>
      <c r="V93" s="32">
        <v>1.2083333333333333</v>
      </c>
      <c r="W93" s="32">
        <v>11.097222222222221</v>
      </c>
      <c r="X93" s="32">
        <v>1.7444444444444445</v>
      </c>
      <c r="Y93" s="32">
        <v>0</v>
      </c>
      <c r="Z93" s="32">
        <v>0</v>
      </c>
      <c r="AA93" s="32">
        <v>9.3527777777777779</v>
      </c>
      <c r="AB93" s="32">
        <v>0</v>
      </c>
      <c r="AC93" s="32">
        <v>0</v>
      </c>
      <c r="AD93" s="32">
        <v>0</v>
      </c>
      <c r="AE93" s="32">
        <v>0</v>
      </c>
      <c r="AF93" t="s">
        <v>101</v>
      </c>
      <c r="AG93">
        <v>4</v>
      </c>
      <c r="AH93"/>
    </row>
    <row r="94" spans="1:34" x14ac:dyDescent="0.25">
      <c r="A94" t="s">
        <v>546</v>
      </c>
      <c r="B94" t="s">
        <v>336</v>
      </c>
      <c r="C94" t="s">
        <v>471</v>
      </c>
      <c r="D94" t="s">
        <v>503</v>
      </c>
      <c r="E94" s="32">
        <v>62.155555555555559</v>
      </c>
      <c r="F94" s="32">
        <v>3.3404183053271357</v>
      </c>
      <c r="G94" s="32">
        <v>3.1669735430818728</v>
      </c>
      <c r="H94" s="32">
        <v>0.23543081873435823</v>
      </c>
      <c r="I94" s="32">
        <v>0.16428316052913836</v>
      </c>
      <c r="J94" s="32">
        <v>207.62555555555554</v>
      </c>
      <c r="K94" s="32">
        <v>196.84499999999997</v>
      </c>
      <c r="L94" s="32">
        <v>14.633333333333333</v>
      </c>
      <c r="M94" s="32">
        <v>10.21111111111111</v>
      </c>
      <c r="N94" s="32">
        <v>0</v>
      </c>
      <c r="O94" s="32">
        <v>4.4222222222222225</v>
      </c>
      <c r="P94" s="32">
        <v>55.008666666666663</v>
      </c>
      <c r="Q94" s="32">
        <v>48.650333333333329</v>
      </c>
      <c r="R94" s="32">
        <v>6.3583333333333334</v>
      </c>
      <c r="S94" s="32">
        <v>137.98355555555554</v>
      </c>
      <c r="T94" s="32">
        <v>137.98355555555554</v>
      </c>
      <c r="U94" s="32">
        <v>0</v>
      </c>
      <c r="V94" s="32">
        <v>0</v>
      </c>
      <c r="W94" s="32">
        <v>0</v>
      </c>
      <c r="X94" s="32">
        <v>0</v>
      </c>
      <c r="Y94" s="32">
        <v>0</v>
      </c>
      <c r="Z94" s="32">
        <v>0</v>
      </c>
      <c r="AA94" s="32">
        <v>0</v>
      </c>
      <c r="AB94" s="32">
        <v>0</v>
      </c>
      <c r="AC94" s="32">
        <v>0</v>
      </c>
      <c r="AD94" s="32">
        <v>0</v>
      </c>
      <c r="AE94" s="32">
        <v>0</v>
      </c>
      <c r="AF94" t="s">
        <v>149</v>
      </c>
      <c r="AG94">
        <v>4</v>
      </c>
      <c r="AH94"/>
    </row>
    <row r="95" spans="1:34" x14ac:dyDescent="0.25">
      <c r="A95" t="s">
        <v>546</v>
      </c>
      <c r="B95" t="s">
        <v>359</v>
      </c>
      <c r="C95" t="s">
        <v>377</v>
      </c>
      <c r="D95" t="s">
        <v>487</v>
      </c>
      <c r="E95" s="32">
        <v>82.555555555555557</v>
      </c>
      <c r="F95" s="32">
        <v>3.1700874831763128</v>
      </c>
      <c r="G95" s="32">
        <v>2.6179004037685059</v>
      </c>
      <c r="H95" s="32">
        <v>0.61490578734858681</v>
      </c>
      <c r="I95" s="32">
        <v>6.2718707940780619E-2</v>
      </c>
      <c r="J95" s="32">
        <v>261.70833333333337</v>
      </c>
      <c r="K95" s="32">
        <v>216.12222222222221</v>
      </c>
      <c r="L95" s="32">
        <v>50.763888888888893</v>
      </c>
      <c r="M95" s="32">
        <v>5.177777777777778</v>
      </c>
      <c r="N95" s="32">
        <v>29.941666666666666</v>
      </c>
      <c r="O95" s="32">
        <v>15.644444444444444</v>
      </c>
      <c r="P95" s="32">
        <v>66.613888888888894</v>
      </c>
      <c r="Q95" s="32">
        <v>66.613888888888894</v>
      </c>
      <c r="R95" s="32">
        <v>0</v>
      </c>
      <c r="S95" s="32">
        <v>144.33055555555555</v>
      </c>
      <c r="T95" s="32">
        <v>142.11944444444444</v>
      </c>
      <c r="U95" s="32">
        <v>2.2111111111111112</v>
      </c>
      <c r="V95" s="32">
        <v>0</v>
      </c>
      <c r="W95" s="32">
        <v>0</v>
      </c>
      <c r="X95" s="32">
        <v>0</v>
      </c>
      <c r="Y95" s="32">
        <v>0</v>
      </c>
      <c r="Z95" s="32">
        <v>0</v>
      </c>
      <c r="AA95" s="32">
        <v>0</v>
      </c>
      <c r="AB95" s="32">
        <v>0</v>
      </c>
      <c r="AC95" s="32">
        <v>0</v>
      </c>
      <c r="AD95" s="32">
        <v>0</v>
      </c>
      <c r="AE95" s="32">
        <v>0</v>
      </c>
      <c r="AF95" t="s">
        <v>172</v>
      </c>
      <c r="AG95">
        <v>4</v>
      </c>
      <c r="AH95"/>
    </row>
    <row r="96" spans="1:34" x14ac:dyDescent="0.25">
      <c r="A96" t="s">
        <v>546</v>
      </c>
      <c r="B96" t="s">
        <v>255</v>
      </c>
      <c r="C96" t="s">
        <v>424</v>
      </c>
      <c r="D96" t="s">
        <v>522</v>
      </c>
      <c r="E96" s="32">
        <v>38.733333333333334</v>
      </c>
      <c r="F96" s="32">
        <v>4.4403327596098681</v>
      </c>
      <c r="G96" s="32">
        <v>3.6577739529546758</v>
      </c>
      <c r="H96" s="32">
        <v>0.63217154331612158</v>
      </c>
      <c r="I96" s="32">
        <v>0.25853413654618473</v>
      </c>
      <c r="J96" s="32">
        <v>171.98888888888888</v>
      </c>
      <c r="K96" s="32">
        <v>141.67777777777778</v>
      </c>
      <c r="L96" s="32">
        <v>24.486111111111111</v>
      </c>
      <c r="M96" s="32">
        <v>10.013888888888889</v>
      </c>
      <c r="N96" s="32">
        <v>4.5666666666666664</v>
      </c>
      <c r="O96" s="32">
        <v>9.905555555555555</v>
      </c>
      <c r="P96" s="32">
        <v>62.130555555555553</v>
      </c>
      <c r="Q96" s="32">
        <v>46.291666666666664</v>
      </c>
      <c r="R96" s="32">
        <v>15.838888888888889</v>
      </c>
      <c r="S96" s="32">
        <v>85.37222222222222</v>
      </c>
      <c r="T96" s="32">
        <v>85.37222222222222</v>
      </c>
      <c r="U96" s="32">
        <v>0</v>
      </c>
      <c r="V96" s="32">
        <v>0</v>
      </c>
      <c r="W96" s="32">
        <v>4.6055555555555552</v>
      </c>
      <c r="X96" s="32">
        <v>0</v>
      </c>
      <c r="Y96" s="32">
        <v>0</v>
      </c>
      <c r="Z96" s="32">
        <v>4.6055555555555552</v>
      </c>
      <c r="AA96" s="32">
        <v>0</v>
      </c>
      <c r="AB96" s="32">
        <v>0</v>
      </c>
      <c r="AC96" s="32">
        <v>0</v>
      </c>
      <c r="AD96" s="32">
        <v>0</v>
      </c>
      <c r="AE96" s="32">
        <v>0</v>
      </c>
      <c r="AF96" t="s">
        <v>68</v>
      </c>
      <c r="AG96">
        <v>4</v>
      </c>
      <c r="AH96"/>
    </row>
    <row r="97" spans="1:34" x14ac:dyDescent="0.25">
      <c r="A97" t="s">
        <v>546</v>
      </c>
      <c r="B97" t="s">
        <v>210</v>
      </c>
      <c r="C97" t="s">
        <v>393</v>
      </c>
      <c r="D97" t="s">
        <v>496</v>
      </c>
      <c r="E97" s="32">
        <v>192.38888888888889</v>
      </c>
      <c r="F97" s="32">
        <v>3.8658966214265083</v>
      </c>
      <c r="G97" s="32">
        <v>3.4908749639041297</v>
      </c>
      <c r="H97" s="32">
        <v>0.52964192896332662</v>
      </c>
      <c r="I97" s="32">
        <v>0.35421599768986428</v>
      </c>
      <c r="J97" s="32">
        <v>743.75555555555547</v>
      </c>
      <c r="K97" s="32">
        <v>671.60555555555561</v>
      </c>
      <c r="L97" s="32">
        <v>101.89722222222223</v>
      </c>
      <c r="M97" s="32">
        <v>68.147222222222226</v>
      </c>
      <c r="N97" s="32">
        <v>28.95</v>
      </c>
      <c r="O97" s="32">
        <v>4.8</v>
      </c>
      <c r="P97" s="32">
        <v>180.82777777777778</v>
      </c>
      <c r="Q97" s="32">
        <v>142.42777777777778</v>
      </c>
      <c r="R97" s="32">
        <v>38.4</v>
      </c>
      <c r="S97" s="32">
        <v>461.03055555555557</v>
      </c>
      <c r="T97" s="32">
        <v>461.03055555555557</v>
      </c>
      <c r="U97" s="32">
        <v>0</v>
      </c>
      <c r="V97" s="32">
        <v>0</v>
      </c>
      <c r="W97" s="32">
        <v>0</v>
      </c>
      <c r="X97" s="32">
        <v>0</v>
      </c>
      <c r="Y97" s="32">
        <v>0</v>
      </c>
      <c r="Z97" s="32">
        <v>0</v>
      </c>
      <c r="AA97" s="32">
        <v>0</v>
      </c>
      <c r="AB97" s="32">
        <v>0</v>
      </c>
      <c r="AC97" s="32">
        <v>0</v>
      </c>
      <c r="AD97" s="32">
        <v>0</v>
      </c>
      <c r="AE97" s="32">
        <v>0</v>
      </c>
      <c r="AF97" t="s">
        <v>23</v>
      </c>
      <c r="AG97">
        <v>4</v>
      </c>
      <c r="AH97"/>
    </row>
    <row r="98" spans="1:34" x14ac:dyDescent="0.25">
      <c r="A98" t="s">
        <v>546</v>
      </c>
      <c r="B98" t="s">
        <v>344</v>
      </c>
      <c r="C98" t="s">
        <v>476</v>
      </c>
      <c r="D98" t="s">
        <v>518</v>
      </c>
      <c r="E98" s="32">
        <v>77.911111111111111</v>
      </c>
      <c r="F98" s="32">
        <v>2.7970151169423847</v>
      </c>
      <c r="G98" s="32">
        <v>2.5323602395892757</v>
      </c>
      <c r="H98" s="32">
        <v>0.54060895607529957</v>
      </c>
      <c r="I98" s="32">
        <v>0.27595407872219058</v>
      </c>
      <c r="J98" s="32">
        <v>217.91855555555557</v>
      </c>
      <c r="K98" s="32">
        <v>197.29900000000001</v>
      </c>
      <c r="L98" s="32">
        <v>42.119444444444454</v>
      </c>
      <c r="M98" s="32">
        <v>21.499888888888893</v>
      </c>
      <c r="N98" s="32">
        <v>14.930666666666669</v>
      </c>
      <c r="O98" s="32">
        <v>5.6888888888888891</v>
      </c>
      <c r="P98" s="32">
        <v>53.992666666666686</v>
      </c>
      <c r="Q98" s="32">
        <v>53.992666666666686</v>
      </c>
      <c r="R98" s="32">
        <v>0</v>
      </c>
      <c r="S98" s="32">
        <v>121.80644444444442</v>
      </c>
      <c r="T98" s="32">
        <v>111.59166666666664</v>
      </c>
      <c r="U98" s="32">
        <v>9.0607777777777798</v>
      </c>
      <c r="V98" s="32">
        <v>1.1539999999999999</v>
      </c>
      <c r="W98" s="32">
        <v>0.26666666666666666</v>
      </c>
      <c r="X98" s="32">
        <v>0</v>
      </c>
      <c r="Y98" s="32">
        <v>0.26666666666666666</v>
      </c>
      <c r="Z98" s="32">
        <v>0</v>
      </c>
      <c r="AA98" s="32">
        <v>0</v>
      </c>
      <c r="AB98" s="32">
        <v>0</v>
      </c>
      <c r="AC98" s="32">
        <v>0</v>
      </c>
      <c r="AD98" s="32">
        <v>0</v>
      </c>
      <c r="AE98" s="32">
        <v>0</v>
      </c>
      <c r="AF98" t="s">
        <v>157</v>
      </c>
      <c r="AG98">
        <v>4</v>
      </c>
      <c r="AH98"/>
    </row>
    <row r="99" spans="1:34" x14ac:dyDescent="0.25">
      <c r="A99" t="s">
        <v>546</v>
      </c>
      <c r="B99" t="s">
        <v>193</v>
      </c>
      <c r="C99" t="s">
        <v>380</v>
      </c>
      <c r="D99" t="s">
        <v>489</v>
      </c>
      <c r="E99" s="32">
        <v>91.344444444444449</v>
      </c>
      <c r="F99" s="32">
        <v>3.6473969103515382</v>
      </c>
      <c r="G99" s="32">
        <v>3.521074078579248</v>
      </c>
      <c r="H99" s="32">
        <v>0.97591533876657333</v>
      </c>
      <c r="I99" s="32">
        <v>0.8495925069942829</v>
      </c>
      <c r="J99" s="32">
        <v>333.16944444444442</v>
      </c>
      <c r="K99" s="32">
        <v>321.63055555555553</v>
      </c>
      <c r="L99" s="32">
        <v>89.144444444444446</v>
      </c>
      <c r="M99" s="32">
        <v>77.605555555555554</v>
      </c>
      <c r="N99" s="32">
        <v>5.5444444444444443</v>
      </c>
      <c r="O99" s="32">
        <v>5.9944444444444445</v>
      </c>
      <c r="P99" s="32">
        <v>78.447222222222223</v>
      </c>
      <c r="Q99" s="32">
        <v>78.447222222222223</v>
      </c>
      <c r="R99" s="32">
        <v>0</v>
      </c>
      <c r="S99" s="32">
        <v>165.57777777777775</v>
      </c>
      <c r="T99" s="32">
        <v>150.35833333333332</v>
      </c>
      <c r="U99" s="32">
        <v>15.219444444444445</v>
      </c>
      <c r="V99" s="32">
        <v>0</v>
      </c>
      <c r="W99" s="32">
        <v>0</v>
      </c>
      <c r="X99" s="32">
        <v>0</v>
      </c>
      <c r="Y99" s="32">
        <v>0</v>
      </c>
      <c r="Z99" s="32">
        <v>0</v>
      </c>
      <c r="AA99" s="32">
        <v>0</v>
      </c>
      <c r="AB99" s="32">
        <v>0</v>
      </c>
      <c r="AC99" s="32">
        <v>0</v>
      </c>
      <c r="AD99" s="32">
        <v>0</v>
      </c>
      <c r="AE99" s="32">
        <v>0</v>
      </c>
      <c r="AF99" t="s">
        <v>6</v>
      </c>
      <c r="AG99">
        <v>4</v>
      </c>
      <c r="AH99"/>
    </row>
    <row r="100" spans="1:34" x14ac:dyDescent="0.25">
      <c r="A100" t="s">
        <v>546</v>
      </c>
      <c r="B100" t="s">
        <v>337</v>
      </c>
      <c r="C100" t="s">
        <v>472</v>
      </c>
      <c r="D100" t="s">
        <v>530</v>
      </c>
      <c r="E100" s="32">
        <v>44.466666666666669</v>
      </c>
      <c r="F100" s="32">
        <v>0.82506246876561729</v>
      </c>
      <c r="G100" s="32">
        <v>0.82506246876561729</v>
      </c>
      <c r="H100" s="32">
        <v>2.7611194402798602E-2</v>
      </c>
      <c r="I100" s="32">
        <v>2.7611194402798602E-2</v>
      </c>
      <c r="J100" s="32">
        <v>36.687777777777782</v>
      </c>
      <c r="K100" s="32">
        <v>36.687777777777782</v>
      </c>
      <c r="L100" s="32">
        <v>1.2277777777777779</v>
      </c>
      <c r="M100" s="32">
        <v>1.2277777777777779</v>
      </c>
      <c r="N100" s="32">
        <v>0</v>
      </c>
      <c r="O100" s="32">
        <v>0</v>
      </c>
      <c r="P100" s="32">
        <v>7.5250000000000004</v>
      </c>
      <c r="Q100" s="32">
        <v>7.5250000000000004</v>
      </c>
      <c r="R100" s="32">
        <v>0</v>
      </c>
      <c r="S100" s="32">
        <v>27.935000000000002</v>
      </c>
      <c r="T100" s="32">
        <v>27.935000000000002</v>
      </c>
      <c r="U100" s="32">
        <v>0</v>
      </c>
      <c r="V100" s="32">
        <v>0</v>
      </c>
      <c r="W100" s="32">
        <v>1.0666666666666667</v>
      </c>
      <c r="X100" s="32">
        <v>0</v>
      </c>
      <c r="Y100" s="32">
        <v>0</v>
      </c>
      <c r="Z100" s="32">
        <v>0</v>
      </c>
      <c r="AA100" s="32">
        <v>1.0666666666666667</v>
      </c>
      <c r="AB100" s="32">
        <v>0</v>
      </c>
      <c r="AC100" s="32">
        <v>0</v>
      </c>
      <c r="AD100" s="32">
        <v>0</v>
      </c>
      <c r="AE100" s="32">
        <v>0</v>
      </c>
      <c r="AF100" t="s">
        <v>150</v>
      </c>
      <c r="AG100">
        <v>4</v>
      </c>
      <c r="AH100"/>
    </row>
    <row r="101" spans="1:34" x14ac:dyDescent="0.25">
      <c r="A101" t="s">
        <v>546</v>
      </c>
      <c r="B101" t="s">
        <v>316</v>
      </c>
      <c r="C101" t="s">
        <v>465</v>
      </c>
      <c r="D101" t="s">
        <v>541</v>
      </c>
      <c r="E101" s="32">
        <v>67.3</v>
      </c>
      <c r="F101" s="32">
        <v>5.6588245005778441</v>
      </c>
      <c r="G101" s="32">
        <v>5.3189285124649173</v>
      </c>
      <c r="H101" s="32">
        <v>0.77810797424467559</v>
      </c>
      <c r="I101" s="32">
        <v>0.47486379395740463</v>
      </c>
      <c r="J101" s="32">
        <v>380.8388888888889</v>
      </c>
      <c r="K101" s="32">
        <v>357.9638888888889</v>
      </c>
      <c r="L101" s="32">
        <v>52.366666666666667</v>
      </c>
      <c r="M101" s="32">
        <v>31.958333333333332</v>
      </c>
      <c r="N101" s="32">
        <v>14.808333333333334</v>
      </c>
      <c r="O101" s="32">
        <v>5.6</v>
      </c>
      <c r="P101" s="32">
        <v>97.711111111111109</v>
      </c>
      <c r="Q101" s="32">
        <v>95.24444444444444</v>
      </c>
      <c r="R101" s="32">
        <v>2.4666666666666668</v>
      </c>
      <c r="S101" s="32">
        <v>230.76111111111112</v>
      </c>
      <c r="T101" s="32">
        <v>230.76111111111112</v>
      </c>
      <c r="U101" s="32">
        <v>0</v>
      </c>
      <c r="V101" s="32">
        <v>0</v>
      </c>
      <c r="W101" s="32">
        <v>7.1722222222222225</v>
      </c>
      <c r="X101" s="32">
        <v>0</v>
      </c>
      <c r="Y101" s="32">
        <v>0</v>
      </c>
      <c r="Z101" s="32">
        <v>0</v>
      </c>
      <c r="AA101" s="32">
        <v>7.1722222222222225</v>
      </c>
      <c r="AB101" s="32">
        <v>0</v>
      </c>
      <c r="AC101" s="32">
        <v>0</v>
      </c>
      <c r="AD101" s="32">
        <v>0</v>
      </c>
      <c r="AE101" s="32">
        <v>0</v>
      </c>
      <c r="AF101" t="s">
        <v>129</v>
      </c>
      <c r="AG101">
        <v>4</v>
      </c>
      <c r="AH101"/>
    </row>
    <row r="102" spans="1:34" x14ac:dyDescent="0.25">
      <c r="A102" t="s">
        <v>546</v>
      </c>
      <c r="B102" t="s">
        <v>314</v>
      </c>
      <c r="C102" t="s">
        <v>464</v>
      </c>
      <c r="D102" t="s">
        <v>515</v>
      </c>
      <c r="E102" s="32">
        <v>119.16666666666667</v>
      </c>
      <c r="F102" s="32">
        <v>3.9818414918414913</v>
      </c>
      <c r="G102" s="32">
        <v>3.6333799533799529</v>
      </c>
      <c r="H102" s="32">
        <v>0.53477855477855474</v>
      </c>
      <c r="I102" s="32">
        <v>0.26913752913752914</v>
      </c>
      <c r="J102" s="32">
        <v>474.50277777777774</v>
      </c>
      <c r="K102" s="32">
        <v>432.97777777777776</v>
      </c>
      <c r="L102" s="32">
        <v>63.727777777777781</v>
      </c>
      <c r="M102" s="32">
        <v>32.072222222222223</v>
      </c>
      <c r="N102" s="32">
        <v>25.327777777777779</v>
      </c>
      <c r="O102" s="32">
        <v>6.3277777777777775</v>
      </c>
      <c r="P102" s="32">
        <v>114.15277777777777</v>
      </c>
      <c r="Q102" s="32">
        <v>104.28333333333333</v>
      </c>
      <c r="R102" s="32">
        <v>9.8694444444444436</v>
      </c>
      <c r="S102" s="32">
        <v>296.62222222222226</v>
      </c>
      <c r="T102" s="32">
        <v>278.67500000000001</v>
      </c>
      <c r="U102" s="32">
        <v>17.947222222222223</v>
      </c>
      <c r="V102" s="32">
        <v>0</v>
      </c>
      <c r="W102" s="32">
        <v>0</v>
      </c>
      <c r="X102" s="32">
        <v>0</v>
      </c>
      <c r="Y102" s="32">
        <v>0</v>
      </c>
      <c r="Z102" s="32">
        <v>0</v>
      </c>
      <c r="AA102" s="32">
        <v>0</v>
      </c>
      <c r="AB102" s="32">
        <v>0</v>
      </c>
      <c r="AC102" s="32">
        <v>0</v>
      </c>
      <c r="AD102" s="32">
        <v>0</v>
      </c>
      <c r="AE102" s="32">
        <v>0</v>
      </c>
      <c r="AF102" t="s">
        <v>127</v>
      </c>
      <c r="AG102">
        <v>4</v>
      </c>
      <c r="AH102"/>
    </row>
    <row r="103" spans="1:34" x14ac:dyDescent="0.25">
      <c r="A103" t="s">
        <v>546</v>
      </c>
      <c r="B103" t="s">
        <v>189</v>
      </c>
      <c r="C103" t="s">
        <v>376</v>
      </c>
      <c r="D103" t="s">
        <v>486</v>
      </c>
      <c r="E103" s="32">
        <v>34.588888888888889</v>
      </c>
      <c r="F103" s="32">
        <v>4.9690009637006103</v>
      </c>
      <c r="G103" s="32">
        <v>4.0145293928686154</v>
      </c>
      <c r="H103" s="32">
        <v>1.2588596209444269</v>
      </c>
      <c r="I103" s="32">
        <v>0.46726951493735958</v>
      </c>
      <c r="J103" s="32">
        <v>171.87222222222221</v>
      </c>
      <c r="K103" s="32">
        <v>138.8581111111111</v>
      </c>
      <c r="L103" s="32">
        <v>43.542555555555566</v>
      </c>
      <c r="M103" s="32">
        <v>16.162333333333336</v>
      </c>
      <c r="N103" s="32">
        <v>23.485777777777781</v>
      </c>
      <c r="O103" s="32">
        <v>3.8944444444444444</v>
      </c>
      <c r="P103" s="32">
        <v>30.193111111111115</v>
      </c>
      <c r="Q103" s="32">
        <v>24.559222222222225</v>
      </c>
      <c r="R103" s="32">
        <v>5.6338888888888894</v>
      </c>
      <c r="S103" s="32">
        <v>98.136555555555546</v>
      </c>
      <c r="T103" s="32">
        <v>86.031111111111102</v>
      </c>
      <c r="U103" s="32">
        <v>12.105444444444439</v>
      </c>
      <c r="V103" s="32">
        <v>0</v>
      </c>
      <c r="W103" s="32">
        <v>6.6166666666666663</v>
      </c>
      <c r="X103" s="32">
        <v>0</v>
      </c>
      <c r="Y103" s="32">
        <v>0</v>
      </c>
      <c r="Z103" s="32">
        <v>0</v>
      </c>
      <c r="AA103" s="32">
        <v>6.6166666666666663</v>
      </c>
      <c r="AB103" s="32">
        <v>0</v>
      </c>
      <c r="AC103" s="32">
        <v>0</v>
      </c>
      <c r="AD103" s="32">
        <v>0</v>
      </c>
      <c r="AE103" s="32">
        <v>0</v>
      </c>
      <c r="AF103" t="s">
        <v>2</v>
      </c>
      <c r="AG103">
        <v>4</v>
      </c>
      <c r="AH103"/>
    </row>
    <row r="104" spans="1:34" x14ac:dyDescent="0.25">
      <c r="A104" t="s">
        <v>546</v>
      </c>
      <c r="B104" t="s">
        <v>354</v>
      </c>
      <c r="C104" t="s">
        <v>385</v>
      </c>
      <c r="D104" t="s">
        <v>494</v>
      </c>
      <c r="E104" s="32">
        <v>139.26666666666668</v>
      </c>
      <c r="F104" s="32">
        <v>4.1926575714057757</v>
      </c>
      <c r="G104" s="32">
        <v>3.9613746609222913</v>
      </c>
      <c r="H104" s="32">
        <v>0.44895404499760627</v>
      </c>
      <c r="I104" s="32">
        <v>0.28503191319610649</v>
      </c>
      <c r="J104" s="32">
        <v>583.89744444444443</v>
      </c>
      <c r="K104" s="32">
        <v>551.68744444444451</v>
      </c>
      <c r="L104" s="32">
        <v>62.52433333333331</v>
      </c>
      <c r="M104" s="32">
        <v>39.695444444444433</v>
      </c>
      <c r="N104" s="32">
        <v>22.828888888888876</v>
      </c>
      <c r="O104" s="32">
        <v>0</v>
      </c>
      <c r="P104" s="32">
        <v>160.24511111111116</v>
      </c>
      <c r="Q104" s="32">
        <v>150.86400000000006</v>
      </c>
      <c r="R104" s="32">
        <v>9.3811111111111103</v>
      </c>
      <c r="S104" s="32">
        <v>361.12799999999987</v>
      </c>
      <c r="T104" s="32">
        <v>319.78255555555546</v>
      </c>
      <c r="U104" s="32">
        <v>32.560999999999993</v>
      </c>
      <c r="V104" s="32">
        <v>8.7844444444444463</v>
      </c>
      <c r="W104" s="32">
        <v>0</v>
      </c>
      <c r="X104" s="32">
        <v>0</v>
      </c>
      <c r="Y104" s="32">
        <v>0</v>
      </c>
      <c r="Z104" s="32">
        <v>0</v>
      </c>
      <c r="AA104" s="32">
        <v>0</v>
      </c>
      <c r="AB104" s="32">
        <v>0</v>
      </c>
      <c r="AC104" s="32">
        <v>0</v>
      </c>
      <c r="AD104" s="32">
        <v>0</v>
      </c>
      <c r="AE104" s="32">
        <v>0</v>
      </c>
      <c r="AF104" t="s">
        <v>167</v>
      </c>
      <c r="AG104">
        <v>4</v>
      </c>
      <c r="AH104"/>
    </row>
    <row r="105" spans="1:34" x14ac:dyDescent="0.25">
      <c r="A105" t="s">
        <v>546</v>
      </c>
      <c r="B105" t="s">
        <v>274</v>
      </c>
      <c r="C105" t="s">
        <v>437</v>
      </c>
      <c r="D105" t="s">
        <v>529</v>
      </c>
      <c r="E105" s="32">
        <v>79.155555555555551</v>
      </c>
      <c r="F105" s="32">
        <v>4.1961903425042104</v>
      </c>
      <c r="G105" s="32">
        <v>3.6987521055586754</v>
      </c>
      <c r="H105" s="32">
        <v>0.61766563728242574</v>
      </c>
      <c r="I105" s="32">
        <v>0.2755123526108928</v>
      </c>
      <c r="J105" s="32">
        <v>332.15177777777774</v>
      </c>
      <c r="K105" s="32">
        <v>292.7767777777778</v>
      </c>
      <c r="L105" s="32">
        <v>48.891666666666673</v>
      </c>
      <c r="M105" s="32">
        <v>21.808333333333334</v>
      </c>
      <c r="N105" s="32">
        <v>21.483333333333334</v>
      </c>
      <c r="O105" s="32">
        <v>5.6</v>
      </c>
      <c r="P105" s="32">
        <v>92.76111111111112</v>
      </c>
      <c r="Q105" s="32">
        <v>80.469444444444449</v>
      </c>
      <c r="R105" s="32">
        <v>12.291666666666666</v>
      </c>
      <c r="S105" s="32">
        <v>190.49900000000002</v>
      </c>
      <c r="T105" s="32">
        <v>169.94344444444445</v>
      </c>
      <c r="U105" s="32">
        <v>20.555555555555557</v>
      </c>
      <c r="V105" s="32">
        <v>0</v>
      </c>
      <c r="W105" s="32">
        <v>48.024999999999999</v>
      </c>
      <c r="X105" s="32">
        <v>0</v>
      </c>
      <c r="Y105" s="32">
        <v>0</v>
      </c>
      <c r="Z105" s="32">
        <v>0</v>
      </c>
      <c r="AA105" s="32">
        <v>5.8833333333333337</v>
      </c>
      <c r="AB105" s="32">
        <v>0</v>
      </c>
      <c r="AC105" s="32">
        <v>42.141666666666666</v>
      </c>
      <c r="AD105" s="32">
        <v>0</v>
      </c>
      <c r="AE105" s="32">
        <v>0</v>
      </c>
      <c r="AF105" t="s">
        <v>87</v>
      </c>
      <c r="AG105">
        <v>4</v>
      </c>
      <c r="AH105"/>
    </row>
    <row r="106" spans="1:34" x14ac:dyDescent="0.25">
      <c r="A106" t="s">
        <v>546</v>
      </c>
      <c r="B106" t="s">
        <v>238</v>
      </c>
      <c r="C106" t="s">
        <v>385</v>
      </c>
      <c r="D106" t="s">
        <v>494</v>
      </c>
      <c r="E106" s="32">
        <v>45.633333333333333</v>
      </c>
      <c r="F106" s="32">
        <v>4.5594716337959582</v>
      </c>
      <c r="G106" s="32">
        <v>4.2875578280983682</v>
      </c>
      <c r="H106" s="32">
        <v>0.58522035549062579</v>
      </c>
      <c r="I106" s="32">
        <v>0.31330654979303629</v>
      </c>
      <c r="J106" s="32">
        <v>208.0638888888889</v>
      </c>
      <c r="K106" s="32">
        <v>195.65555555555554</v>
      </c>
      <c r="L106" s="32">
        <v>26.705555555555556</v>
      </c>
      <c r="M106" s="32">
        <v>14.297222222222222</v>
      </c>
      <c r="N106" s="32">
        <v>6.7194444444444441</v>
      </c>
      <c r="O106" s="32">
        <v>5.6888888888888891</v>
      </c>
      <c r="P106" s="32">
        <v>52.166666666666664</v>
      </c>
      <c r="Q106" s="32">
        <v>52.166666666666664</v>
      </c>
      <c r="R106" s="32">
        <v>0</v>
      </c>
      <c r="S106" s="32">
        <v>129.19166666666666</v>
      </c>
      <c r="T106" s="32">
        <v>128.79166666666666</v>
      </c>
      <c r="U106" s="32">
        <v>0</v>
      </c>
      <c r="V106" s="32">
        <v>0.4</v>
      </c>
      <c r="W106" s="32">
        <v>0</v>
      </c>
      <c r="X106" s="32">
        <v>0</v>
      </c>
      <c r="Y106" s="32">
        <v>0</v>
      </c>
      <c r="Z106" s="32">
        <v>0</v>
      </c>
      <c r="AA106" s="32">
        <v>0</v>
      </c>
      <c r="AB106" s="32">
        <v>0</v>
      </c>
      <c r="AC106" s="32">
        <v>0</v>
      </c>
      <c r="AD106" s="32">
        <v>0</v>
      </c>
      <c r="AE106" s="32">
        <v>0</v>
      </c>
      <c r="AF106" t="s">
        <v>51</v>
      </c>
      <c r="AG106">
        <v>4</v>
      </c>
      <c r="AH106"/>
    </row>
    <row r="107" spans="1:34" x14ac:dyDescent="0.25">
      <c r="A107" t="s">
        <v>546</v>
      </c>
      <c r="B107" t="s">
        <v>194</v>
      </c>
      <c r="C107" t="s">
        <v>381</v>
      </c>
      <c r="D107" t="s">
        <v>490</v>
      </c>
      <c r="E107" s="32">
        <v>64.733333333333334</v>
      </c>
      <c r="F107" s="32">
        <v>3.5161277033985594</v>
      </c>
      <c r="G107" s="32">
        <v>3.1725317542052878</v>
      </c>
      <c r="H107" s="32">
        <v>1.0404960521798836</v>
      </c>
      <c r="I107" s="32">
        <v>0.69690010298661198</v>
      </c>
      <c r="J107" s="32">
        <v>227.61066666666676</v>
      </c>
      <c r="K107" s="32">
        <v>205.36855555555564</v>
      </c>
      <c r="L107" s="32">
        <v>67.354777777777798</v>
      </c>
      <c r="M107" s="32">
        <v>45.112666666666684</v>
      </c>
      <c r="N107" s="32">
        <v>17.464333333333336</v>
      </c>
      <c r="O107" s="32">
        <v>4.7777777777777777</v>
      </c>
      <c r="P107" s="32">
        <v>45.187888888888885</v>
      </c>
      <c r="Q107" s="32">
        <v>45.187888888888885</v>
      </c>
      <c r="R107" s="32">
        <v>0</v>
      </c>
      <c r="S107" s="32">
        <v>115.06800000000005</v>
      </c>
      <c r="T107" s="32">
        <v>111.10411111111117</v>
      </c>
      <c r="U107" s="32">
        <v>3.963888888888889</v>
      </c>
      <c r="V107" s="32">
        <v>0</v>
      </c>
      <c r="W107" s="32">
        <v>1.8394444444444447</v>
      </c>
      <c r="X107" s="32">
        <v>0</v>
      </c>
      <c r="Y107" s="32">
        <v>0</v>
      </c>
      <c r="Z107" s="32">
        <v>0</v>
      </c>
      <c r="AA107" s="32">
        <v>0</v>
      </c>
      <c r="AB107" s="32">
        <v>0</v>
      </c>
      <c r="AC107" s="32">
        <v>1.8394444444444447</v>
      </c>
      <c r="AD107" s="32">
        <v>0</v>
      </c>
      <c r="AE107" s="32">
        <v>0</v>
      </c>
      <c r="AF107" t="s">
        <v>7</v>
      </c>
      <c r="AG107">
        <v>4</v>
      </c>
      <c r="AH107"/>
    </row>
    <row r="108" spans="1:34" x14ac:dyDescent="0.25">
      <c r="A108" t="s">
        <v>546</v>
      </c>
      <c r="B108" t="s">
        <v>351</v>
      </c>
      <c r="C108" t="s">
        <v>398</v>
      </c>
      <c r="D108" t="s">
        <v>503</v>
      </c>
      <c r="E108" s="32">
        <v>107.04444444444445</v>
      </c>
      <c r="F108" s="32">
        <v>2.165363296657671</v>
      </c>
      <c r="G108" s="32">
        <v>2.0084191405439071</v>
      </c>
      <c r="H108" s="32">
        <v>0.21939796553871699</v>
      </c>
      <c r="I108" s="32">
        <v>0.13303716005812743</v>
      </c>
      <c r="J108" s="32">
        <v>231.79011111111117</v>
      </c>
      <c r="K108" s="32">
        <v>214.99011111111116</v>
      </c>
      <c r="L108" s="32">
        <v>23.48533333333333</v>
      </c>
      <c r="M108" s="32">
        <v>14.240888888888888</v>
      </c>
      <c r="N108" s="32">
        <v>7.0222222222222221</v>
      </c>
      <c r="O108" s="32">
        <v>2.2222222222222223</v>
      </c>
      <c r="P108" s="32">
        <v>78.052888888888916</v>
      </c>
      <c r="Q108" s="32">
        <v>70.497333333333358</v>
      </c>
      <c r="R108" s="32">
        <v>7.5555555555555554</v>
      </c>
      <c r="S108" s="32">
        <v>130.25188888888891</v>
      </c>
      <c r="T108" s="32">
        <v>130.25188888888891</v>
      </c>
      <c r="U108" s="32">
        <v>0</v>
      </c>
      <c r="V108" s="32">
        <v>0</v>
      </c>
      <c r="W108" s="32">
        <v>0</v>
      </c>
      <c r="X108" s="32">
        <v>0</v>
      </c>
      <c r="Y108" s="32">
        <v>0</v>
      </c>
      <c r="Z108" s="32">
        <v>0</v>
      </c>
      <c r="AA108" s="32">
        <v>0</v>
      </c>
      <c r="AB108" s="32">
        <v>0</v>
      </c>
      <c r="AC108" s="32">
        <v>0</v>
      </c>
      <c r="AD108" s="32">
        <v>0</v>
      </c>
      <c r="AE108" s="32">
        <v>0</v>
      </c>
      <c r="AF108" t="s">
        <v>164</v>
      </c>
      <c r="AG108">
        <v>4</v>
      </c>
      <c r="AH108"/>
    </row>
    <row r="109" spans="1:34" x14ac:dyDescent="0.25">
      <c r="A109" t="s">
        <v>546</v>
      </c>
      <c r="B109" t="s">
        <v>366</v>
      </c>
      <c r="C109" t="s">
        <v>377</v>
      </c>
      <c r="D109" t="s">
        <v>487</v>
      </c>
      <c r="E109" s="32">
        <v>41.988888888888887</v>
      </c>
      <c r="F109" s="32">
        <v>4.4110055570256685</v>
      </c>
      <c r="G109" s="32">
        <v>3.7693252183117223</v>
      </c>
      <c r="H109" s="32">
        <v>0.54588515480285793</v>
      </c>
      <c r="I109" s="32">
        <v>0.27896533474464147</v>
      </c>
      <c r="J109" s="32">
        <v>185.21322222222221</v>
      </c>
      <c r="K109" s="32">
        <v>158.26977777777776</v>
      </c>
      <c r="L109" s="32">
        <v>22.921111111111113</v>
      </c>
      <c r="M109" s="32">
        <v>11.713444444444445</v>
      </c>
      <c r="N109" s="32">
        <v>5.9632222222222238</v>
      </c>
      <c r="O109" s="32">
        <v>5.2444444444444445</v>
      </c>
      <c r="P109" s="32">
        <v>49.996222222222215</v>
      </c>
      <c r="Q109" s="32">
        <v>34.260444444444438</v>
      </c>
      <c r="R109" s="32">
        <v>15.735777777777773</v>
      </c>
      <c r="S109" s="32">
        <v>112.29588888888888</v>
      </c>
      <c r="T109" s="32">
        <v>112.29588888888888</v>
      </c>
      <c r="U109" s="32">
        <v>0</v>
      </c>
      <c r="V109" s="32">
        <v>0</v>
      </c>
      <c r="W109" s="32">
        <v>18.536111111111111</v>
      </c>
      <c r="X109" s="32">
        <v>0</v>
      </c>
      <c r="Y109" s="32">
        <v>0</v>
      </c>
      <c r="Z109" s="32">
        <v>0</v>
      </c>
      <c r="AA109" s="32">
        <v>0</v>
      </c>
      <c r="AB109" s="32">
        <v>0</v>
      </c>
      <c r="AC109" s="32">
        <v>18.536111111111111</v>
      </c>
      <c r="AD109" s="32">
        <v>0</v>
      </c>
      <c r="AE109" s="32">
        <v>0</v>
      </c>
      <c r="AF109" t="s">
        <v>179</v>
      </c>
      <c r="AG109">
        <v>4</v>
      </c>
      <c r="AH109"/>
    </row>
    <row r="110" spans="1:34" x14ac:dyDescent="0.25">
      <c r="A110" t="s">
        <v>546</v>
      </c>
      <c r="B110" t="s">
        <v>370</v>
      </c>
      <c r="C110" t="s">
        <v>398</v>
      </c>
      <c r="D110" t="s">
        <v>503</v>
      </c>
      <c r="E110" s="32">
        <v>49</v>
      </c>
      <c r="F110" s="32">
        <v>4.4658004535147384</v>
      </c>
      <c r="G110" s="32">
        <v>3.8892267573696144</v>
      </c>
      <c r="H110" s="32">
        <v>0.50108390022675731</v>
      </c>
      <c r="I110" s="32">
        <v>0.27398866213151918</v>
      </c>
      <c r="J110" s="32">
        <v>218.8242222222222</v>
      </c>
      <c r="K110" s="32">
        <v>190.5721111111111</v>
      </c>
      <c r="L110" s="32">
        <v>24.553111111111107</v>
      </c>
      <c r="M110" s="32">
        <v>13.425444444444441</v>
      </c>
      <c r="N110" s="32">
        <v>5.4387777777777782</v>
      </c>
      <c r="O110" s="32">
        <v>5.6888888888888891</v>
      </c>
      <c r="P110" s="32">
        <v>64.228777777777779</v>
      </c>
      <c r="Q110" s="32">
        <v>47.104333333333329</v>
      </c>
      <c r="R110" s="32">
        <v>17.124444444444446</v>
      </c>
      <c r="S110" s="32">
        <v>130.04233333333332</v>
      </c>
      <c r="T110" s="32">
        <v>130.04233333333332</v>
      </c>
      <c r="U110" s="32">
        <v>0</v>
      </c>
      <c r="V110" s="32">
        <v>0</v>
      </c>
      <c r="W110" s="32">
        <v>19.780888888888885</v>
      </c>
      <c r="X110" s="32">
        <v>0.20277777777777778</v>
      </c>
      <c r="Y110" s="32">
        <v>0</v>
      </c>
      <c r="Z110" s="32">
        <v>0</v>
      </c>
      <c r="AA110" s="32">
        <v>17.119777777777774</v>
      </c>
      <c r="AB110" s="32">
        <v>0</v>
      </c>
      <c r="AC110" s="32">
        <v>2.4583333333333335</v>
      </c>
      <c r="AD110" s="32">
        <v>0</v>
      </c>
      <c r="AE110" s="32">
        <v>0</v>
      </c>
      <c r="AF110" t="s">
        <v>183</v>
      </c>
      <c r="AG110">
        <v>4</v>
      </c>
      <c r="AH110"/>
    </row>
    <row r="111" spans="1:34" x14ac:dyDescent="0.25">
      <c r="A111" t="s">
        <v>546</v>
      </c>
      <c r="B111" t="s">
        <v>282</v>
      </c>
      <c r="C111" t="s">
        <v>444</v>
      </c>
      <c r="D111" t="s">
        <v>495</v>
      </c>
      <c r="E111" s="32">
        <v>56.488888888888887</v>
      </c>
      <c r="F111" s="32">
        <v>3.411831235247837</v>
      </c>
      <c r="G111" s="32">
        <v>3.342987804878049</v>
      </c>
      <c r="H111" s="32">
        <v>0.47211841070023602</v>
      </c>
      <c r="I111" s="32">
        <v>0.40327498033044845</v>
      </c>
      <c r="J111" s="32">
        <v>192.73055555555558</v>
      </c>
      <c r="K111" s="32">
        <v>188.84166666666667</v>
      </c>
      <c r="L111" s="32">
        <v>26.669444444444444</v>
      </c>
      <c r="M111" s="32">
        <v>22.780555555555555</v>
      </c>
      <c r="N111" s="32">
        <v>1.6666666666666667</v>
      </c>
      <c r="O111" s="32">
        <v>2.2222222222222223</v>
      </c>
      <c r="P111" s="32">
        <v>27.155555555555555</v>
      </c>
      <c r="Q111" s="32">
        <v>27.155555555555555</v>
      </c>
      <c r="R111" s="32">
        <v>0</v>
      </c>
      <c r="S111" s="32">
        <v>138.90555555555557</v>
      </c>
      <c r="T111" s="32">
        <v>133.69722222222222</v>
      </c>
      <c r="U111" s="32">
        <v>5.208333333333333</v>
      </c>
      <c r="V111" s="32">
        <v>0</v>
      </c>
      <c r="W111" s="32">
        <v>2.4444444444444446</v>
      </c>
      <c r="X111" s="32">
        <v>0</v>
      </c>
      <c r="Y111" s="32">
        <v>0</v>
      </c>
      <c r="Z111" s="32">
        <v>0</v>
      </c>
      <c r="AA111" s="32">
        <v>2.4444444444444446</v>
      </c>
      <c r="AB111" s="32">
        <v>0</v>
      </c>
      <c r="AC111" s="32">
        <v>0</v>
      </c>
      <c r="AD111" s="32">
        <v>0</v>
      </c>
      <c r="AE111" s="32">
        <v>0</v>
      </c>
      <c r="AF111" t="s">
        <v>95</v>
      </c>
      <c r="AG111">
        <v>4</v>
      </c>
      <c r="AH111"/>
    </row>
    <row r="112" spans="1:34" x14ac:dyDescent="0.25">
      <c r="A112" t="s">
        <v>546</v>
      </c>
      <c r="B112" t="s">
        <v>341</v>
      </c>
      <c r="C112" t="s">
        <v>444</v>
      </c>
      <c r="D112" t="s">
        <v>495</v>
      </c>
      <c r="E112" s="32">
        <v>50.977777777777774</v>
      </c>
      <c r="F112" s="32">
        <v>2.2136050566695729</v>
      </c>
      <c r="G112" s="32">
        <v>2.2136050566695729</v>
      </c>
      <c r="H112" s="32">
        <v>0.47669572798605059</v>
      </c>
      <c r="I112" s="32">
        <v>0.47669572798605059</v>
      </c>
      <c r="J112" s="32">
        <v>112.84466666666665</v>
      </c>
      <c r="K112" s="32">
        <v>112.84466666666665</v>
      </c>
      <c r="L112" s="32">
        <v>24.300888888888888</v>
      </c>
      <c r="M112" s="32">
        <v>24.300888888888888</v>
      </c>
      <c r="N112" s="32">
        <v>0</v>
      </c>
      <c r="O112" s="32">
        <v>0</v>
      </c>
      <c r="P112" s="32">
        <v>43.112666666666662</v>
      </c>
      <c r="Q112" s="32">
        <v>43.112666666666662</v>
      </c>
      <c r="R112" s="32">
        <v>0</v>
      </c>
      <c r="S112" s="32">
        <v>45.4311111111111</v>
      </c>
      <c r="T112" s="32">
        <v>45.4311111111111</v>
      </c>
      <c r="U112" s="32">
        <v>0</v>
      </c>
      <c r="V112" s="32">
        <v>0</v>
      </c>
      <c r="W112" s="32">
        <v>0</v>
      </c>
      <c r="X112" s="32">
        <v>0</v>
      </c>
      <c r="Y112" s="32">
        <v>0</v>
      </c>
      <c r="Z112" s="32">
        <v>0</v>
      </c>
      <c r="AA112" s="32">
        <v>0</v>
      </c>
      <c r="AB112" s="32">
        <v>0</v>
      </c>
      <c r="AC112" s="32">
        <v>0</v>
      </c>
      <c r="AD112" s="32">
        <v>0</v>
      </c>
      <c r="AE112" s="32">
        <v>0</v>
      </c>
      <c r="AF112" t="s">
        <v>154</v>
      </c>
      <c r="AG112">
        <v>4</v>
      </c>
      <c r="AH112"/>
    </row>
    <row r="113" spans="1:34" x14ac:dyDescent="0.25">
      <c r="A113" t="s">
        <v>546</v>
      </c>
      <c r="B113" t="s">
        <v>312</v>
      </c>
      <c r="C113" t="s">
        <v>463</v>
      </c>
      <c r="D113" t="s">
        <v>491</v>
      </c>
      <c r="E113" s="32">
        <v>56.888888888888886</v>
      </c>
      <c r="F113" s="32">
        <v>4.0010332031250009</v>
      </c>
      <c r="G113" s="32">
        <v>3.8041582031250001</v>
      </c>
      <c r="H113" s="32">
        <v>0.59234179687499999</v>
      </c>
      <c r="I113" s="32">
        <v>0.39546679687499997</v>
      </c>
      <c r="J113" s="32">
        <v>227.61433333333335</v>
      </c>
      <c r="K113" s="32">
        <v>216.41433333333333</v>
      </c>
      <c r="L113" s="32">
        <v>33.697666666666663</v>
      </c>
      <c r="M113" s="32">
        <v>22.497666666666664</v>
      </c>
      <c r="N113" s="32">
        <v>5.6</v>
      </c>
      <c r="O113" s="32">
        <v>5.6</v>
      </c>
      <c r="P113" s="32">
        <v>53.036444444444463</v>
      </c>
      <c r="Q113" s="32">
        <v>53.036444444444463</v>
      </c>
      <c r="R113" s="32">
        <v>0</v>
      </c>
      <c r="S113" s="32">
        <v>140.88022222222222</v>
      </c>
      <c r="T113" s="32">
        <v>140.88022222222222</v>
      </c>
      <c r="U113" s="32">
        <v>0</v>
      </c>
      <c r="V113" s="32">
        <v>0</v>
      </c>
      <c r="W113" s="32">
        <v>0</v>
      </c>
      <c r="X113" s="32">
        <v>0</v>
      </c>
      <c r="Y113" s="32">
        <v>0</v>
      </c>
      <c r="Z113" s="32">
        <v>0</v>
      </c>
      <c r="AA113" s="32">
        <v>0</v>
      </c>
      <c r="AB113" s="32">
        <v>0</v>
      </c>
      <c r="AC113" s="32">
        <v>0</v>
      </c>
      <c r="AD113" s="32">
        <v>0</v>
      </c>
      <c r="AE113" s="32">
        <v>0</v>
      </c>
      <c r="AF113" t="s">
        <v>125</v>
      </c>
      <c r="AG113">
        <v>4</v>
      </c>
      <c r="AH113"/>
    </row>
    <row r="114" spans="1:34" x14ac:dyDescent="0.25">
      <c r="A114" t="s">
        <v>546</v>
      </c>
      <c r="B114" t="s">
        <v>264</v>
      </c>
      <c r="C114" t="s">
        <v>398</v>
      </c>
      <c r="D114" t="s">
        <v>503</v>
      </c>
      <c r="E114" s="32">
        <v>48.31111111111111</v>
      </c>
      <c r="F114" s="32">
        <v>5.4295538178472844</v>
      </c>
      <c r="G114" s="32">
        <v>5.0243100275988946</v>
      </c>
      <c r="H114" s="32">
        <v>0.81023689052437897</v>
      </c>
      <c r="I114" s="32">
        <v>0.40660303587856489</v>
      </c>
      <c r="J114" s="32">
        <v>262.30777777777769</v>
      </c>
      <c r="K114" s="32">
        <v>242.72999999999993</v>
      </c>
      <c r="L114" s="32">
        <v>39.143444444444441</v>
      </c>
      <c r="M114" s="32">
        <v>19.643444444444444</v>
      </c>
      <c r="N114" s="32">
        <v>14.75</v>
      </c>
      <c r="O114" s="32">
        <v>4.75</v>
      </c>
      <c r="P114" s="32">
        <v>39.627111111111098</v>
      </c>
      <c r="Q114" s="32">
        <v>39.549333333333323</v>
      </c>
      <c r="R114" s="32">
        <v>7.7777777777777779E-2</v>
      </c>
      <c r="S114" s="32">
        <v>183.53722222222217</v>
      </c>
      <c r="T114" s="32">
        <v>183.53722222222217</v>
      </c>
      <c r="U114" s="32">
        <v>0</v>
      </c>
      <c r="V114" s="32">
        <v>0</v>
      </c>
      <c r="W114" s="32">
        <v>0</v>
      </c>
      <c r="X114" s="32">
        <v>0</v>
      </c>
      <c r="Y114" s="32">
        <v>0</v>
      </c>
      <c r="Z114" s="32">
        <v>0</v>
      </c>
      <c r="AA114" s="32">
        <v>0</v>
      </c>
      <c r="AB114" s="32">
        <v>0</v>
      </c>
      <c r="AC114" s="32">
        <v>0</v>
      </c>
      <c r="AD114" s="32">
        <v>0</v>
      </c>
      <c r="AE114" s="32">
        <v>0</v>
      </c>
      <c r="AF114" t="s">
        <v>77</v>
      </c>
      <c r="AG114">
        <v>4</v>
      </c>
      <c r="AH114"/>
    </row>
    <row r="115" spans="1:34" x14ac:dyDescent="0.25">
      <c r="A115" t="s">
        <v>546</v>
      </c>
      <c r="B115" t="s">
        <v>352</v>
      </c>
      <c r="C115" t="s">
        <v>398</v>
      </c>
      <c r="D115" t="s">
        <v>503</v>
      </c>
      <c r="E115" s="32">
        <v>107.33333333333333</v>
      </c>
      <c r="F115" s="32">
        <v>2.807509316770187</v>
      </c>
      <c r="G115" s="32">
        <v>2.5170269151138722</v>
      </c>
      <c r="H115" s="32">
        <v>0.38638716356107661</v>
      </c>
      <c r="I115" s="32">
        <v>0.14632401656314703</v>
      </c>
      <c r="J115" s="32">
        <v>301.3393333333334</v>
      </c>
      <c r="K115" s="32">
        <v>270.16088888888896</v>
      </c>
      <c r="L115" s="32">
        <v>41.472222222222221</v>
      </c>
      <c r="M115" s="32">
        <v>15.705444444444447</v>
      </c>
      <c r="N115" s="32">
        <v>20.077888888888886</v>
      </c>
      <c r="O115" s="32">
        <v>5.6888888888888891</v>
      </c>
      <c r="P115" s="32">
        <v>81.084222222222181</v>
      </c>
      <c r="Q115" s="32">
        <v>75.672555555555519</v>
      </c>
      <c r="R115" s="32">
        <v>5.4116666666666671</v>
      </c>
      <c r="S115" s="32">
        <v>178.78288888888895</v>
      </c>
      <c r="T115" s="32">
        <v>172.24388888888896</v>
      </c>
      <c r="U115" s="32">
        <v>2.5097777777777779</v>
      </c>
      <c r="V115" s="32">
        <v>4.0292222222222218</v>
      </c>
      <c r="W115" s="32">
        <v>1.8305555555555555</v>
      </c>
      <c r="X115" s="32">
        <v>0</v>
      </c>
      <c r="Y115" s="32">
        <v>1.0666666666666667</v>
      </c>
      <c r="Z115" s="32">
        <v>0</v>
      </c>
      <c r="AA115" s="32">
        <v>0</v>
      </c>
      <c r="AB115" s="32">
        <v>0</v>
      </c>
      <c r="AC115" s="32">
        <v>0.76388888888888884</v>
      </c>
      <c r="AD115" s="32">
        <v>0</v>
      </c>
      <c r="AE115" s="32">
        <v>0</v>
      </c>
      <c r="AF115" t="s">
        <v>165</v>
      </c>
      <c r="AG115">
        <v>4</v>
      </c>
      <c r="AH115"/>
    </row>
    <row r="116" spans="1:34" x14ac:dyDescent="0.25">
      <c r="A116" t="s">
        <v>546</v>
      </c>
      <c r="B116" t="s">
        <v>295</v>
      </c>
      <c r="C116" t="s">
        <v>453</v>
      </c>
      <c r="D116" t="s">
        <v>506</v>
      </c>
      <c r="E116" s="32">
        <v>68.933333333333337</v>
      </c>
      <c r="F116" s="32">
        <v>3.7909945196647321</v>
      </c>
      <c r="G116" s="32">
        <v>3.3082817537072855</v>
      </c>
      <c r="H116" s="32">
        <v>0.49439877498388135</v>
      </c>
      <c r="I116" s="32">
        <v>0.16021921341070278</v>
      </c>
      <c r="J116" s="32">
        <v>261.32588888888887</v>
      </c>
      <c r="K116" s="32">
        <v>228.05088888888889</v>
      </c>
      <c r="L116" s="32">
        <v>34.080555555555556</v>
      </c>
      <c r="M116" s="32">
        <v>11.044444444444446</v>
      </c>
      <c r="N116" s="32">
        <v>17.480555555555554</v>
      </c>
      <c r="O116" s="32">
        <v>5.5555555555555554</v>
      </c>
      <c r="P116" s="32">
        <v>72.328666666666663</v>
      </c>
      <c r="Q116" s="32">
        <v>62.089777777777776</v>
      </c>
      <c r="R116" s="32">
        <v>10.238888888888889</v>
      </c>
      <c r="S116" s="32">
        <v>154.91666666666666</v>
      </c>
      <c r="T116" s="32">
        <v>154.91666666666666</v>
      </c>
      <c r="U116" s="32">
        <v>0</v>
      </c>
      <c r="V116" s="32">
        <v>0</v>
      </c>
      <c r="W116" s="32">
        <v>0.36666666666666664</v>
      </c>
      <c r="X116" s="32">
        <v>0</v>
      </c>
      <c r="Y116" s="32">
        <v>0</v>
      </c>
      <c r="Z116" s="32">
        <v>0</v>
      </c>
      <c r="AA116" s="32">
        <v>0</v>
      </c>
      <c r="AB116" s="32">
        <v>0</v>
      </c>
      <c r="AC116" s="32">
        <v>0.36666666666666664</v>
      </c>
      <c r="AD116" s="32">
        <v>0</v>
      </c>
      <c r="AE116" s="32">
        <v>0</v>
      </c>
      <c r="AF116" t="s">
        <v>108</v>
      </c>
      <c r="AG116">
        <v>4</v>
      </c>
      <c r="AH116"/>
    </row>
    <row r="117" spans="1:34" x14ac:dyDescent="0.25">
      <c r="A117" t="s">
        <v>546</v>
      </c>
      <c r="B117" t="s">
        <v>222</v>
      </c>
      <c r="C117" t="s">
        <v>402</v>
      </c>
      <c r="D117" t="s">
        <v>507</v>
      </c>
      <c r="E117" s="32">
        <v>75.077777777777783</v>
      </c>
      <c r="F117" s="32">
        <v>3.0298890039958559</v>
      </c>
      <c r="G117" s="32">
        <v>2.9529317744561192</v>
      </c>
      <c r="H117" s="32">
        <v>0.44747965073257367</v>
      </c>
      <c r="I117" s="32">
        <v>0.37052242119283713</v>
      </c>
      <c r="J117" s="32">
        <v>227.47733333333332</v>
      </c>
      <c r="K117" s="32">
        <v>221.69955555555555</v>
      </c>
      <c r="L117" s="32">
        <v>33.595777777777784</v>
      </c>
      <c r="M117" s="32">
        <v>27.818000000000005</v>
      </c>
      <c r="N117" s="32">
        <v>0</v>
      </c>
      <c r="O117" s="32">
        <v>5.7777777777777777</v>
      </c>
      <c r="P117" s="32">
        <v>62.745444444444445</v>
      </c>
      <c r="Q117" s="32">
        <v>62.745444444444445</v>
      </c>
      <c r="R117" s="32">
        <v>0</v>
      </c>
      <c r="S117" s="32">
        <v>131.13611111111109</v>
      </c>
      <c r="T117" s="32">
        <v>131.13611111111109</v>
      </c>
      <c r="U117" s="32">
        <v>0</v>
      </c>
      <c r="V117" s="32">
        <v>0</v>
      </c>
      <c r="W117" s="32">
        <v>0</v>
      </c>
      <c r="X117" s="32">
        <v>0</v>
      </c>
      <c r="Y117" s="32">
        <v>0</v>
      </c>
      <c r="Z117" s="32">
        <v>0</v>
      </c>
      <c r="AA117" s="32">
        <v>0</v>
      </c>
      <c r="AB117" s="32">
        <v>0</v>
      </c>
      <c r="AC117" s="32">
        <v>0</v>
      </c>
      <c r="AD117" s="32">
        <v>0</v>
      </c>
      <c r="AE117" s="32">
        <v>0</v>
      </c>
      <c r="AF117" t="s">
        <v>35</v>
      </c>
      <c r="AG117">
        <v>4</v>
      </c>
      <c r="AH117"/>
    </row>
    <row r="118" spans="1:34" x14ac:dyDescent="0.25">
      <c r="A118" t="s">
        <v>546</v>
      </c>
      <c r="B118" t="s">
        <v>236</v>
      </c>
      <c r="C118" t="s">
        <v>413</v>
      </c>
      <c r="D118" t="s">
        <v>487</v>
      </c>
      <c r="E118" s="32">
        <v>126.86666666666666</v>
      </c>
      <c r="F118" s="32">
        <v>3.1724330005254853</v>
      </c>
      <c r="G118" s="32">
        <v>3.0158039936941661</v>
      </c>
      <c r="H118" s="32">
        <v>0.2498773865825889</v>
      </c>
      <c r="I118" s="32">
        <v>0.164282711508145</v>
      </c>
      <c r="J118" s="32">
        <v>402.47599999999989</v>
      </c>
      <c r="K118" s="32">
        <v>382.60499999999985</v>
      </c>
      <c r="L118" s="32">
        <v>31.701111111111111</v>
      </c>
      <c r="M118" s="32">
        <v>20.841999999999995</v>
      </c>
      <c r="N118" s="32">
        <v>4.6960000000000006</v>
      </c>
      <c r="O118" s="32">
        <v>6.1631111111111121</v>
      </c>
      <c r="P118" s="32">
        <v>132.60422222222221</v>
      </c>
      <c r="Q118" s="32">
        <v>123.5923333333333</v>
      </c>
      <c r="R118" s="32">
        <v>9.0118888888888922</v>
      </c>
      <c r="S118" s="32">
        <v>238.17066666666659</v>
      </c>
      <c r="T118" s="32">
        <v>238.05955555555548</v>
      </c>
      <c r="U118" s="32">
        <v>0.1111111111111111</v>
      </c>
      <c r="V118" s="32">
        <v>0</v>
      </c>
      <c r="W118" s="32">
        <v>51.303444444444466</v>
      </c>
      <c r="X118" s="32">
        <v>0.97255555555555562</v>
      </c>
      <c r="Y118" s="32">
        <v>0</v>
      </c>
      <c r="Z118" s="32">
        <v>0</v>
      </c>
      <c r="AA118" s="32">
        <v>23.671777777777784</v>
      </c>
      <c r="AB118" s="32">
        <v>0</v>
      </c>
      <c r="AC118" s="32">
        <v>26.659111111111123</v>
      </c>
      <c r="AD118" s="32">
        <v>0</v>
      </c>
      <c r="AE118" s="32">
        <v>0</v>
      </c>
      <c r="AF118" t="s">
        <v>49</v>
      </c>
      <c r="AG118">
        <v>4</v>
      </c>
      <c r="AH118"/>
    </row>
    <row r="119" spans="1:34" x14ac:dyDescent="0.25">
      <c r="A119" t="s">
        <v>546</v>
      </c>
      <c r="B119" t="s">
        <v>310</v>
      </c>
      <c r="C119" t="s">
        <v>462</v>
      </c>
      <c r="D119" t="s">
        <v>527</v>
      </c>
      <c r="E119" s="32">
        <v>51.988888888888887</v>
      </c>
      <c r="F119" s="32">
        <v>5.1961957683265654</v>
      </c>
      <c r="G119" s="32">
        <v>4.8572878820260739</v>
      </c>
      <c r="H119" s="32">
        <v>0.91680914725368667</v>
      </c>
      <c r="I119" s="32">
        <v>0.57790126095319516</v>
      </c>
      <c r="J119" s="32">
        <v>270.14444444444445</v>
      </c>
      <c r="K119" s="32">
        <v>252.52500000000001</v>
      </c>
      <c r="L119" s="32">
        <v>47.663888888888884</v>
      </c>
      <c r="M119" s="32">
        <v>30.044444444444444</v>
      </c>
      <c r="N119" s="32">
        <v>11.908333333333333</v>
      </c>
      <c r="O119" s="32">
        <v>5.7111111111111112</v>
      </c>
      <c r="P119" s="32">
        <v>41.733333333333334</v>
      </c>
      <c r="Q119" s="32">
        <v>41.733333333333334</v>
      </c>
      <c r="R119" s="32">
        <v>0</v>
      </c>
      <c r="S119" s="32">
        <v>180.74722222222223</v>
      </c>
      <c r="T119" s="32">
        <v>180.74722222222223</v>
      </c>
      <c r="U119" s="32">
        <v>0</v>
      </c>
      <c r="V119" s="32">
        <v>0</v>
      </c>
      <c r="W119" s="32">
        <v>0</v>
      </c>
      <c r="X119" s="32">
        <v>0</v>
      </c>
      <c r="Y119" s="32">
        <v>0</v>
      </c>
      <c r="Z119" s="32">
        <v>0</v>
      </c>
      <c r="AA119" s="32">
        <v>0</v>
      </c>
      <c r="AB119" s="32">
        <v>0</v>
      </c>
      <c r="AC119" s="32">
        <v>0</v>
      </c>
      <c r="AD119" s="32">
        <v>0</v>
      </c>
      <c r="AE119" s="32">
        <v>0</v>
      </c>
      <c r="AF119" t="s">
        <v>123</v>
      </c>
      <c r="AG119">
        <v>4</v>
      </c>
      <c r="AH119"/>
    </row>
    <row r="120" spans="1:34" x14ac:dyDescent="0.25">
      <c r="A120" t="s">
        <v>546</v>
      </c>
      <c r="B120" t="s">
        <v>263</v>
      </c>
      <c r="C120" t="s">
        <v>430</v>
      </c>
      <c r="D120" t="s">
        <v>517</v>
      </c>
      <c r="E120" s="32">
        <v>60.677777777777777</v>
      </c>
      <c r="F120" s="32">
        <v>3.6789910272843809</v>
      </c>
      <c r="G120" s="32">
        <v>3.536938289690533</v>
      </c>
      <c r="H120" s="32">
        <v>0.66699871818348289</v>
      </c>
      <c r="I120" s="32">
        <v>0.58056766160043949</v>
      </c>
      <c r="J120" s="32">
        <v>223.23300000000003</v>
      </c>
      <c r="K120" s="32">
        <v>214.61355555555556</v>
      </c>
      <c r="L120" s="32">
        <v>40.472000000000001</v>
      </c>
      <c r="M120" s="32">
        <v>35.227555555555554</v>
      </c>
      <c r="N120" s="32">
        <v>0</v>
      </c>
      <c r="O120" s="32">
        <v>5.2444444444444445</v>
      </c>
      <c r="P120" s="32">
        <v>57.606111111111112</v>
      </c>
      <c r="Q120" s="32">
        <v>54.231111111111112</v>
      </c>
      <c r="R120" s="32">
        <v>3.375</v>
      </c>
      <c r="S120" s="32">
        <v>125.15488888888892</v>
      </c>
      <c r="T120" s="32">
        <v>119.27433333333336</v>
      </c>
      <c r="U120" s="32">
        <v>5.8805555555555555</v>
      </c>
      <c r="V120" s="32">
        <v>0</v>
      </c>
      <c r="W120" s="32">
        <v>0</v>
      </c>
      <c r="X120" s="32">
        <v>0</v>
      </c>
      <c r="Y120" s="32">
        <v>0</v>
      </c>
      <c r="Z120" s="32">
        <v>0</v>
      </c>
      <c r="AA120" s="32">
        <v>0</v>
      </c>
      <c r="AB120" s="32">
        <v>0</v>
      </c>
      <c r="AC120" s="32">
        <v>0</v>
      </c>
      <c r="AD120" s="32">
        <v>0</v>
      </c>
      <c r="AE120" s="32">
        <v>0</v>
      </c>
      <c r="AF120" t="s">
        <v>76</v>
      </c>
      <c r="AG120">
        <v>4</v>
      </c>
      <c r="AH120"/>
    </row>
    <row r="121" spans="1:34" x14ac:dyDescent="0.25">
      <c r="A121" t="s">
        <v>546</v>
      </c>
      <c r="B121" t="s">
        <v>320</v>
      </c>
      <c r="C121" t="s">
        <v>458</v>
      </c>
      <c r="D121" t="s">
        <v>498</v>
      </c>
      <c r="E121" s="32">
        <v>74.344444444444449</v>
      </c>
      <c r="F121" s="32">
        <v>3.9146450455836193</v>
      </c>
      <c r="G121" s="32">
        <v>3.8394694365565676</v>
      </c>
      <c r="H121" s="32">
        <v>0.36290838439695111</v>
      </c>
      <c r="I121" s="32">
        <v>0.28773277536989983</v>
      </c>
      <c r="J121" s="32">
        <v>291.03211111111108</v>
      </c>
      <c r="K121" s="32">
        <v>285.44322222222218</v>
      </c>
      <c r="L121" s="32">
        <v>26.980222222222224</v>
      </c>
      <c r="M121" s="32">
        <v>21.391333333333332</v>
      </c>
      <c r="N121" s="32">
        <v>7.7777777777777779E-2</v>
      </c>
      <c r="O121" s="32">
        <v>5.5111111111111111</v>
      </c>
      <c r="P121" s="32">
        <v>65.49166666666666</v>
      </c>
      <c r="Q121" s="32">
        <v>65.49166666666666</v>
      </c>
      <c r="R121" s="32">
        <v>0</v>
      </c>
      <c r="S121" s="32">
        <v>198.56022222222222</v>
      </c>
      <c r="T121" s="32">
        <v>177.18799999999999</v>
      </c>
      <c r="U121" s="32">
        <v>0</v>
      </c>
      <c r="V121" s="32">
        <v>21.372222222222224</v>
      </c>
      <c r="W121" s="32">
        <v>7.7777777777777779E-2</v>
      </c>
      <c r="X121" s="32">
        <v>0</v>
      </c>
      <c r="Y121" s="32">
        <v>7.7777777777777779E-2</v>
      </c>
      <c r="Z121" s="32">
        <v>0</v>
      </c>
      <c r="AA121" s="32">
        <v>0</v>
      </c>
      <c r="AB121" s="32">
        <v>0</v>
      </c>
      <c r="AC121" s="32">
        <v>0</v>
      </c>
      <c r="AD121" s="32">
        <v>0</v>
      </c>
      <c r="AE121" s="32">
        <v>0</v>
      </c>
      <c r="AF121" t="s">
        <v>133</v>
      </c>
      <c r="AG121">
        <v>4</v>
      </c>
      <c r="AH121"/>
    </row>
    <row r="122" spans="1:34" x14ac:dyDescent="0.25">
      <c r="A122" t="s">
        <v>546</v>
      </c>
      <c r="B122" t="s">
        <v>286</v>
      </c>
      <c r="C122" t="s">
        <v>435</v>
      </c>
      <c r="D122" t="s">
        <v>504</v>
      </c>
      <c r="E122" s="32">
        <v>142.5</v>
      </c>
      <c r="F122" s="32">
        <v>3.8678557504873297</v>
      </c>
      <c r="G122" s="32">
        <v>3.4400584795321638</v>
      </c>
      <c r="H122" s="32">
        <v>0.29387914230019496</v>
      </c>
      <c r="I122" s="32">
        <v>0.10157894736842105</v>
      </c>
      <c r="J122" s="32">
        <v>551.16944444444448</v>
      </c>
      <c r="K122" s="32">
        <v>490.20833333333337</v>
      </c>
      <c r="L122" s="32">
        <v>41.87777777777778</v>
      </c>
      <c r="M122" s="32">
        <v>14.475</v>
      </c>
      <c r="N122" s="32">
        <v>21.677777777777777</v>
      </c>
      <c r="O122" s="32">
        <v>5.7249999999999996</v>
      </c>
      <c r="P122" s="32">
        <v>127.11666666666667</v>
      </c>
      <c r="Q122" s="32">
        <v>93.558333333333337</v>
      </c>
      <c r="R122" s="32">
        <v>33.55833333333333</v>
      </c>
      <c r="S122" s="32">
        <v>382.17499999999995</v>
      </c>
      <c r="T122" s="32">
        <v>297.33333333333331</v>
      </c>
      <c r="U122" s="32">
        <v>84.841666666666669</v>
      </c>
      <c r="V122" s="32">
        <v>0</v>
      </c>
      <c r="W122" s="32">
        <v>0</v>
      </c>
      <c r="X122" s="32">
        <v>0</v>
      </c>
      <c r="Y122" s="32">
        <v>0</v>
      </c>
      <c r="Z122" s="32">
        <v>0</v>
      </c>
      <c r="AA122" s="32">
        <v>0</v>
      </c>
      <c r="AB122" s="32">
        <v>0</v>
      </c>
      <c r="AC122" s="32">
        <v>0</v>
      </c>
      <c r="AD122" s="32">
        <v>0</v>
      </c>
      <c r="AE122" s="32">
        <v>0</v>
      </c>
      <c r="AF122" t="s">
        <v>99</v>
      </c>
      <c r="AG122">
        <v>4</v>
      </c>
      <c r="AH122"/>
    </row>
    <row r="123" spans="1:34" x14ac:dyDescent="0.25">
      <c r="A123" t="s">
        <v>546</v>
      </c>
      <c r="B123" t="s">
        <v>333</v>
      </c>
      <c r="C123" t="s">
        <v>438</v>
      </c>
      <c r="D123" t="s">
        <v>530</v>
      </c>
      <c r="E123" s="32">
        <v>56.288888888888891</v>
      </c>
      <c r="F123" s="32">
        <v>3.578760363205685</v>
      </c>
      <c r="G123" s="32">
        <v>3.3578266877220684</v>
      </c>
      <c r="H123" s="32">
        <v>0.49096920647453612</v>
      </c>
      <c r="I123" s="32">
        <v>0.28923213580734303</v>
      </c>
      <c r="J123" s="32">
        <v>201.44444444444446</v>
      </c>
      <c r="K123" s="32">
        <v>189.00833333333333</v>
      </c>
      <c r="L123" s="32">
        <v>27.636111111111113</v>
      </c>
      <c r="M123" s="32">
        <v>16.280555555555555</v>
      </c>
      <c r="N123" s="32">
        <v>5.5333333333333332</v>
      </c>
      <c r="O123" s="32">
        <v>5.822222222222222</v>
      </c>
      <c r="P123" s="32">
        <v>53.169444444444444</v>
      </c>
      <c r="Q123" s="32">
        <v>52.088888888888889</v>
      </c>
      <c r="R123" s="32">
        <v>1.0805555555555555</v>
      </c>
      <c r="S123" s="32">
        <v>120.63888888888889</v>
      </c>
      <c r="T123" s="32">
        <v>105.64722222222223</v>
      </c>
      <c r="U123" s="32">
        <v>14.991666666666667</v>
      </c>
      <c r="V123" s="32">
        <v>0</v>
      </c>
      <c r="W123" s="32">
        <v>0</v>
      </c>
      <c r="X123" s="32">
        <v>0</v>
      </c>
      <c r="Y123" s="32">
        <v>0</v>
      </c>
      <c r="Z123" s="32">
        <v>0</v>
      </c>
      <c r="AA123" s="32">
        <v>0</v>
      </c>
      <c r="AB123" s="32">
        <v>0</v>
      </c>
      <c r="AC123" s="32">
        <v>0</v>
      </c>
      <c r="AD123" s="32">
        <v>0</v>
      </c>
      <c r="AE123" s="32">
        <v>0</v>
      </c>
      <c r="AF123" t="s">
        <v>146</v>
      </c>
      <c r="AG123">
        <v>4</v>
      </c>
      <c r="AH123"/>
    </row>
    <row r="124" spans="1:34" x14ac:dyDescent="0.25">
      <c r="A124" t="s">
        <v>546</v>
      </c>
      <c r="B124" t="s">
        <v>192</v>
      </c>
      <c r="C124" t="s">
        <v>379</v>
      </c>
      <c r="D124" t="s">
        <v>488</v>
      </c>
      <c r="E124" s="32">
        <v>90.577777777777783</v>
      </c>
      <c r="F124" s="32">
        <v>3.3330139842983315</v>
      </c>
      <c r="G124" s="32">
        <v>3.0695363101079489</v>
      </c>
      <c r="H124" s="32">
        <v>0.47490309126594699</v>
      </c>
      <c r="I124" s="32">
        <v>0.23790480863591751</v>
      </c>
      <c r="J124" s="32">
        <v>301.89699999999999</v>
      </c>
      <c r="K124" s="32">
        <v>278.03177777777779</v>
      </c>
      <c r="L124" s="32">
        <v>43.015666666666668</v>
      </c>
      <c r="M124" s="32">
        <v>21.548888888888886</v>
      </c>
      <c r="N124" s="32">
        <v>15.976111111111113</v>
      </c>
      <c r="O124" s="32">
        <v>5.4906666666666668</v>
      </c>
      <c r="P124" s="32">
        <v>52.416999999999987</v>
      </c>
      <c r="Q124" s="32">
        <v>50.018555555555544</v>
      </c>
      <c r="R124" s="32">
        <v>2.3984444444444444</v>
      </c>
      <c r="S124" s="32">
        <v>206.46433333333334</v>
      </c>
      <c r="T124" s="32">
        <v>175.57744444444444</v>
      </c>
      <c r="U124" s="32">
        <v>0</v>
      </c>
      <c r="V124" s="32">
        <v>30.886888888888901</v>
      </c>
      <c r="W124" s="32">
        <v>22.543111111111109</v>
      </c>
      <c r="X124" s="32">
        <v>0</v>
      </c>
      <c r="Y124" s="32">
        <v>0</v>
      </c>
      <c r="Z124" s="32">
        <v>0</v>
      </c>
      <c r="AA124" s="32">
        <v>8.1752222222222226</v>
      </c>
      <c r="AB124" s="32">
        <v>0</v>
      </c>
      <c r="AC124" s="32">
        <v>14.367888888888888</v>
      </c>
      <c r="AD124" s="32">
        <v>0</v>
      </c>
      <c r="AE124" s="32">
        <v>0</v>
      </c>
      <c r="AF124" t="s">
        <v>5</v>
      </c>
      <c r="AG124">
        <v>4</v>
      </c>
      <c r="AH124"/>
    </row>
    <row r="125" spans="1:34" x14ac:dyDescent="0.25">
      <c r="A125" t="s">
        <v>546</v>
      </c>
      <c r="B125" t="s">
        <v>195</v>
      </c>
      <c r="C125" t="s">
        <v>382</v>
      </c>
      <c r="D125" t="s">
        <v>491</v>
      </c>
      <c r="E125" s="32">
        <v>163.6888888888889</v>
      </c>
      <c r="F125" s="32">
        <v>3.3223085799619869</v>
      </c>
      <c r="G125" s="32">
        <v>3.1015985609557424</v>
      </c>
      <c r="H125" s="32">
        <v>0.72525794189519399</v>
      </c>
      <c r="I125" s="32">
        <v>0.50454792288894923</v>
      </c>
      <c r="J125" s="32">
        <v>543.82499999999993</v>
      </c>
      <c r="K125" s="32">
        <v>507.69722222222219</v>
      </c>
      <c r="L125" s="32">
        <v>118.71666666666665</v>
      </c>
      <c r="M125" s="32">
        <v>82.588888888888889</v>
      </c>
      <c r="N125" s="32">
        <v>30.616666666666667</v>
      </c>
      <c r="O125" s="32">
        <v>5.5111111111111111</v>
      </c>
      <c r="P125" s="32">
        <v>165.0361111111111</v>
      </c>
      <c r="Q125" s="32">
        <v>165.0361111111111</v>
      </c>
      <c r="R125" s="32">
        <v>0</v>
      </c>
      <c r="S125" s="32">
        <v>260.07222222222219</v>
      </c>
      <c r="T125" s="32">
        <v>260.07222222222219</v>
      </c>
      <c r="U125" s="32">
        <v>0</v>
      </c>
      <c r="V125" s="32">
        <v>0</v>
      </c>
      <c r="W125" s="32">
        <v>0</v>
      </c>
      <c r="X125" s="32">
        <v>0</v>
      </c>
      <c r="Y125" s="32">
        <v>0</v>
      </c>
      <c r="Z125" s="32">
        <v>0</v>
      </c>
      <c r="AA125" s="32">
        <v>0</v>
      </c>
      <c r="AB125" s="32">
        <v>0</v>
      </c>
      <c r="AC125" s="32">
        <v>0</v>
      </c>
      <c r="AD125" s="32">
        <v>0</v>
      </c>
      <c r="AE125" s="32">
        <v>0</v>
      </c>
      <c r="AF125" t="s">
        <v>8</v>
      </c>
      <c r="AG125">
        <v>4</v>
      </c>
      <c r="AH125"/>
    </row>
    <row r="126" spans="1:34" x14ac:dyDescent="0.25">
      <c r="A126" t="s">
        <v>546</v>
      </c>
      <c r="B126" t="s">
        <v>321</v>
      </c>
      <c r="C126" t="s">
        <v>398</v>
      </c>
      <c r="D126" t="s">
        <v>503</v>
      </c>
      <c r="E126" s="32">
        <v>90.155555555555551</v>
      </c>
      <c r="F126" s="32">
        <v>3.0290916933694851</v>
      </c>
      <c r="G126" s="32">
        <v>2.8474414592063102</v>
      </c>
      <c r="H126" s="32">
        <v>0.26366526990386979</v>
      </c>
      <c r="I126" s="32">
        <v>0.18341262016268176</v>
      </c>
      <c r="J126" s="32">
        <v>273.08944444444444</v>
      </c>
      <c r="K126" s="32">
        <v>256.71266666666668</v>
      </c>
      <c r="L126" s="32">
        <v>23.770888888888884</v>
      </c>
      <c r="M126" s="32">
        <v>16.535666666666664</v>
      </c>
      <c r="N126" s="32">
        <v>0.89766666666666661</v>
      </c>
      <c r="O126" s="32">
        <v>6.3375555555555545</v>
      </c>
      <c r="P126" s="32">
        <v>93.10899999999998</v>
      </c>
      <c r="Q126" s="32">
        <v>83.967444444444425</v>
      </c>
      <c r="R126" s="32">
        <v>9.1415555555555557</v>
      </c>
      <c r="S126" s="32">
        <v>156.2095555555556</v>
      </c>
      <c r="T126" s="32">
        <v>156.2095555555556</v>
      </c>
      <c r="U126" s="32">
        <v>0</v>
      </c>
      <c r="V126" s="32">
        <v>0</v>
      </c>
      <c r="W126" s="32">
        <v>27.360666666666663</v>
      </c>
      <c r="X126" s="32">
        <v>0</v>
      </c>
      <c r="Y126" s="32">
        <v>0</v>
      </c>
      <c r="Z126" s="32">
        <v>0</v>
      </c>
      <c r="AA126" s="32">
        <v>2.0369999999999999</v>
      </c>
      <c r="AB126" s="32">
        <v>0</v>
      </c>
      <c r="AC126" s="32">
        <v>25.323666666666664</v>
      </c>
      <c r="AD126" s="32">
        <v>0</v>
      </c>
      <c r="AE126" s="32">
        <v>0</v>
      </c>
      <c r="AF126" t="s">
        <v>134</v>
      </c>
      <c r="AG126">
        <v>4</v>
      </c>
      <c r="AH126"/>
    </row>
    <row r="127" spans="1:34" x14ac:dyDescent="0.25">
      <c r="A127" t="s">
        <v>546</v>
      </c>
      <c r="B127" t="s">
        <v>332</v>
      </c>
      <c r="C127" t="s">
        <v>461</v>
      </c>
      <c r="D127" t="s">
        <v>540</v>
      </c>
      <c r="E127" s="32">
        <v>60.144444444444446</v>
      </c>
      <c r="F127" s="32">
        <v>4.7981359689636047</v>
      </c>
      <c r="G127" s="32">
        <v>4.6311306114908541</v>
      </c>
      <c r="H127" s="32">
        <v>0.83364677627932771</v>
      </c>
      <c r="I127" s="32">
        <v>0.6666414188065769</v>
      </c>
      <c r="J127" s="32">
        <v>288.58122222222215</v>
      </c>
      <c r="K127" s="32">
        <v>278.53677777777773</v>
      </c>
      <c r="L127" s="32">
        <v>50.13922222222223</v>
      </c>
      <c r="M127" s="32">
        <v>40.094777777777786</v>
      </c>
      <c r="N127" s="32">
        <v>4.8</v>
      </c>
      <c r="O127" s="32">
        <v>5.2444444444444445</v>
      </c>
      <c r="P127" s="32">
        <v>89.395666666666656</v>
      </c>
      <c r="Q127" s="32">
        <v>89.395666666666656</v>
      </c>
      <c r="R127" s="32">
        <v>0</v>
      </c>
      <c r="S127" s="32">
        <v>149.04633333333328</v>
      </c>
      <c r="T127" s="32">
        <v>149.04633333333328</v>
      </c>
      <c r="U127" s="32">
        <v>0</v>
      </c>
      <c r="V127" s="32">
        <v>0</v>
      </c>
      <c r="W127" s="32">
        <v>0</v>
      </c>
      <c r="X127" s="32">
        <v>0</v>
      </c>
      <c r="Y127" s="32">
        <v>0</v>
      </c>
      <c r="Z127" s="32">
        <v>0</v>
      </c>
      <c r="AA127" s="32">
        <v>0</v>
      </c>
      <c r="AB127" s="32">
        <v>0</v>
      </c>
      <c r="AC127" s="32">
        <v>0</v>
      </c>
      <c r="AD127" s="32">
        <v>0</v>
      </c>
      <c r="AE127" s="32">
        <v>0</v>
      </c>
      <c r="AF127" t="s">
        <v>145</v>
      </c>
      <c r="AG127">
        <v>4</v>
      </c>
      <c r="AH127"/>
    </row>
    <row r="128" spans="1:34" x14ac:dyDescent="0.25">
      <c r="A128" t="s">
        <v>546</v>
      </c>
      <c r="B128" t="s">
        <v>373</v>
      </c>
      <c r="C128" t="s">
        <v>385</v>
      </c>
      <c r="D128" t="s">
        <v>494</v>
      </c>
      <c r="E128" s="32">
        <v>38.322222222222223</v>
      </c>
      <c r="F128" s="32">
        <v>2.693679327341258</v>
      </c>
      <c r="G128" s="32">
        <v>2.5774137431139459</v>
      </c>
      <c r="H128" s="32">
        <v>0.5147144099739055</v>
      </c>
      <c r="I128" s="32">
        <v>0.39844882574659318</v>
      </c>
      <c r="J128" s="32">
        <v>103.22777777777777</v>
      </c>
      <c r="K128" s="32">
        <v>98.772222222222211</v>
      </c>
      <c r="L128" s="32">
        <v>19.725000000000001</v>
      </c>
      <c r="M128" s="32">
        <v>15.269444444444444</v>
      </c>
      <c r="N128" s="32">
        <v>0</v>
      </c>
      <c r="O128" s="32">
        <v>4.4555555555555557</v>
      </c>
      <c r="P128" s="32">
        <v>29.791666666666668</v>
      </c>
      <c r="Q128" s="32">
        <v>29.791666666666668</v>
      </c>
      <c r="R128" s="32">
        <v>0</v>
      </c>
      <c r="S128" s="32">
        <v>53.711111111111109</v>
      </c>
      <c r="T128" s="32">
        <v>53.711111111111109</v>
      </c>
      <c r="U128" s="32">
        <v>0</v>
      </c>
      <c r="V128" s="32">
        <v>0</v>
      </c>
      <c r="W128" s="32">
        <v>0.3611111111111111</v>
      </c>
      <c r="X128" s="32">
        <v>0.1111111111111111</v>
      </c>
      <c r="Y128" s="32">
        <v>0</v>
      </c>
      <c r="Z128" s="32">
        <v>0</v>
      </c>
      <c r="AA128" s="32">
        <v>0</v>
      </c>
      <c r="AB128" s="32">
        <v>0</v>
      </c>
      <c r="AC128" s="32">
        <v>0.25</v>
      </c>
      <c r="AD128" s="32">
        <v>0</v>
      </c>
      <c r="AE128" s="32">
        <v>0</v>
      </c>
      <c r="AF128" t="s">
        <v>186</v>
      </c>
      <c r="AG128">
        <v>4</v>
      </c>
      <c r="AH128"/>
    </row>
    <row r="129" spans="1:34" x14ac:dyDescent="0.25">
      <c r="A129" t="s">
        <v>546</v>
      </c>
      <c r="B129" t="s">
        <v>305</v>
      </c>
      <c r="C129" t="s">
        <v>385</v>
      </c>
      <c r="D129" t="s">
        <v>494</v>
      </c>
      <c r="E129" s="32">
        <v>112.51111111111111</v>
      </c>
      <c r="F129" s="32">
        <v>2.674603002172625</v>
      </c>
      <c r="G129" s="32">
        <v>2.624830140233064</v>
      </c>
      <c r="H129" s="32">
        <v>0.4183981828955165</v>
      </c>
      <c r="I129" s="32">
        <v>0.36862532095595496</v>
      </c>
      <c r="J129" s="32">
        <v>300.92255555555556</v>
      </c>
      <c r="K129" s="32">
        <v>295.3225555555556</v>
      </c>
      <c r="L129" s="32">
        <v>47.074444444444445</v>
      </c>
      <c r="M129" s="32">
        <v>41.474444444444444</v>
      </c>
      <c r="N129" s="32">
        <v>0</v>
      </c>
      <c r="O129" s="32">
        <v>5.6</v>
      </c>
      <c r="P129" s="32">
        <v>42.722222222222221</v>
      </c>
      <c r="Q129" s="32">
        <v>42.722222222222221</v>
      </c>
      <c r="R129" s="32">
        <v>0</v>
      </c>
      <c r="S129" s="32">
        <v>211.12588888888891</v>
      </c>
      <c r="T129" s="32">
        <v>211.12588888888891</v>
      </c>
      <c r="U129" s="32">
        <v>0</v>
      </c>
      <c r="V129" s="32">
        <v>0</v>
      </c>
      <c r="W129" s="32">
        <v>4.6944444444444446</v>
      </c>
      <c r="X129" s="32">
        <v>2.3805555555555555</v>
      </c>
      <c r="Y129" s="32">
        <v>0</v>
      </c>
      <c r="Z129" s="32">
        <v>0</v>
      </c>
      <c r="AA129" s="32">
        <v>2.3138888888888891</v>
      </c>
      <c r="AB129" s="32">
        <v>0</v>
      </c>
      <c r="AC129" s="32">
        <v>0</v>
      </c>
      <c r="AD129" s="32">
        <v>0</v>
      </c>
      <c r="AE129" s="32">
        <v>0</v>
      </c>
      <c r="AF129" t="s">
        <v>118</v>
      </c>
      <c r="AG129">
        <v>4</v>
      </c>
      <c r="AH129"/>
    </row>
    <row r="130" spans="1:34" x14ac:dyDescent="0.25">
      <c r="A130" t="s">
        <v>546</v>
      </c>
      <c r="B130" t="s">
        <v>360</v>
      </c>
      <c r="C130" t="s">
        <v>457</v>
      </c>
      <c r="D130" t="s">
        <v>492</v>
      </c>
      <c r="E130" s="32">
        <v>62.044444444444444</v>
      </c>
      <c r="F130" s="32">
        <v>2.8023370343839544</v>
      </c>
      <c r="G130" s="32">
        <v>2.6370433381088825</v>
      </c>
      <c r="H130" s="32">
        <v>0.59737643266475648</v>
      </c>
      <c r="I130" s="32">
        <v>0.43208273638968481</v>
      </c>
      <c r="J130" s="32">
        <v>173.86944444444447</v>
      </c>
      <c r="K130" s="32">
        <v>163.61388888888888</v>
      </c>
      <c r="L130" s="32">
        <v>37.06388888888889</v>
      </c>
      <c r="M130" s="32">
        <v>26.808333333333334</v>
      </c>
      <c r="N130" s="32">
        <v>0</v>
      </c>
      <c r="O130" s="32">
        <v>10.255555555555556</v>
      </c>
      <c r="P130" s="32">
        <v>52.869444444444447</v>
      </c>
      <c r="Q130" s="32">
        <v>52.869444444444447</v>
      </c>
      <c r="R130" s="32">
        <v>0</v>
      </c>
      <c r="S130" s="32">
        <v>83.936111111111117</v>
      </c>
      <c r="T130" s="32">
        <v>83.936111111111117</v>
      </c>
      <c r="U130" s="32">
        <v>0</v>
      </c>
      <c r="V130" s="32">
        <v>0</v>
      </c>
      <c r="W130" s="32">
        <v>0</v>
      </c>
      <c r="X130" s="32">
        <v>0</v>
      </c>
      <c r="Y130" s="32">
        <v>0</v>
      </c>
      <c r="Z130" s="32">
        <v>0</v>
      </c>
      <c r="AA130" s="32">
        <v>0</v>
      </c>
      <c r="AB130" s="32">
        <v>0</v>
      </c>
      <c r="AC130" s="32">
        <v>0</v>
      </c>
      <c r="AD130" s="32">
        <v>0</v>
      </c>
      <c r="AE130" s="32">
        <v>0</v>
      </c>
      <c r="AF130" t="s">
        <v>173</v>
      </c>
      <c r="AG130">
        <v>4</v>
      </c>
      <c r="AH130"/>
    </row>
    <row r="131" spans="1:34" x14ac:dyDescent="0.25">
      <c r="A131" t="s">
        <v>546</v>
      </c>
      <c r="B131" t="s">
        <v>227</v>
      </c>
      <c r="C131" t="s">
        <v>405</v>
      </c>
      <c r="D131" t="s">
        <v>509</v>
      </c>
      <c r="E131" s="32">
        <v>120.73333333333333</v>
      </c>
      <c r="F131" s="32">
        <v>4.3925115037732381</v>
      </c>
      <c r="G131" s="32">
        <v>4.2603561568194372</v>
      </c>
      <c r="H131" s="32">
        <v>0.66689306092398293</v>
      </c>
      <c r="I131" s="32">
        <v>0.53473771397018222</v>
      </c>
      <c r="J131" s="32">
        <v>530.3225555555556</v>
      </c>
      <c r="K131" s="32">
        <v>514.36700000000008</v>
      </c>
      <c r="L131" s="32">
        <v>80.516222222222211</v>
      </c>
      <c r="M131" s="32">
        <v>64.560666666666663</v>
      </c>
      <c r="N131" s="32">
        <v>10.71111111111111</v>
      </c>
      <c r="O131" s="32">
        <v>5.2444444444444445</v>
      </c>
      <c r="P131" s="32">
        <v>106.87388888888889</v>
      </c>
      <c r="Q131" s="32">
        <v>106.87388888888889</v>
      </c>
      <c r="R131" s="32">
        <v>0</v>
      </c>
      <c r="S131" s="32">
        <v>342.93244444444446</v>
      </c>
      <c r="T131" s="32">
        <v>303.11855555555559</v>
      </c>
      <c r="U131" s="32">
        <v>39.81388888888889</v>
      </c>
      <c r="V131" s="32">
        <v>0</v>
      </c>
      <c r="W131" s="32">
        <v>68.162888888888887</v>
      </c>
      <c r="X131" s="32">
        <v>5.7547777777777789</v>
      </c>
      <c r="Y131" s="32">
        <v>0</v>
      </c>
      <c r="Z131" s="32">
        <v>0</v>
      </c>
      <c r="AA131" s="32">
        <v>56.473888888888887</v>
      </c>
      <c r="AB131" s="32">
        <v>0</v>
      </c>
      <c r="AC131" s="32">
        <v>5.9342222222222212</v>
      </c>
      <c r="AD131" s="32">
        <v>0</v>
      </c>
      <c r="AE131" s="32">
        <v>0</v>
      </c>
      <c r="AF131" t="s">
        <v>40</v>
      </c>
      <c r="AG131">
        <v>4</v>
      </c>
      <c r="AH131"/>
    </row>
    <row r="132" spans="1:34" x14ac:dyDescent="0.25">
      <c r="A132" t="s">
        <v>546</v>
      </c>
      <c r="B132" t="s">
        <v>233</v>
      </c>
      <c r="C132" t="s">
        <v>410</v>
      </c>
      <c r="D132" t="s">
        <v>513</v>
      </c>
      <c r="E132" s="32">
        <v>105.41111111111111</v>
      </c>
      <c r="F132" s="32">
        <v>3.5801897333192794</v>
      </c>
      <c r="G132" s="32">
        <v>3.3906408769895648</v>
      </c>
      <c r="H132" s="32">
        <v>0.68404131970064308</v>
      </c>
      <c r="I132" s="32">
        <v>0.49449246337092861</v>
      </c>
      <c r="J132" s="32">
        <v>377.3917777777778</v>
      </c>
      <c r="K132" s="32">
        <v>357.41122222222225</v>
      </c>
      <c r="L132" s="32">
        <v>72.105555555555569</v>
      </c>
      <c r="M132" s="32">
        <v>52.125</v>
      </c>
      <c r="N132" s="32">
        <v>12.669444444444444</v>
      </c>
      <c r="O132" s="32">
        <v>7.3111111111111109</v>
      </c>
      <c r="P132" s="32">
        <v>79.294222222222217</v>
      </c>
      <c r="Q132" s="32">
        <v>79.294222222222217</v>
      </c>
      <c r="R132" s="32">
        <v>0</v>
      </c>
      <c r="S132" s="32">
        <v>225.99200000000002</v>
      </c>
      <c r="T132" s="32">
        <v>225.99200000000002</v>
      </c>
      <c r="U132" s="32">
        <v>0</v>
      </c>
      <c r="V132" s="32">
        <v>0</v>
      </c>
      <c r="W132" s="32">
        <v>39.324111111111108</v>
      </c>
      <c r="X132" s="32">
        <v>0</v>
      </c>
      <c r="Y132" s="32">
        <v>0</v>
      </c>
      <c r="Z132" s="32">
        <v>0</v>
      </c>
      <c r="AA132" s="32">
        <v>0</v>
      </c>
      <c r="AB132" s="32">
        <v>0</v>
      </c>
      <c r="AC132" s="32">
        <v>39.324111111111108</v>
      </c>
      <c r="AD132" s="32">
        <v>0</v>
      </c>
      <c r="AE132" s="32">
        <v>0</v>
      </c>
      <c r="AF132" t="s">
        <v>46</v>
      </c>
      <c r="AG132">
        <v>4</v>
      </c>
      <c r="AH132"/>
    </row>
    <row r="133" spans="1:34" x14ac:dyDescent="0.25">
      <c r="A133" t="s">
        <v>546</v>
      </c>
      <c r="B133" t="s">
        <v>216</v>
      </c>
      <c r="C133" t="s">
        <v>377</v>
      </c>
      <c r="D133" t="s">
        <v>487</v>
      </c>
      <c r="E133" s="32">
        <v>157.80000000000001</v>
      </c>
      <c r="F133" s="32">
        <v>2.4692057456696235</v>
      </c>
      <c r="G133" s="32">
        <v>2.3582094071257567</v>
      </c>
      <c r="H133" s="32">
        <v>0.34794535980847774</v>
      </c>
      <c r="I133" s="32">
        <v>0.30649556400506978</v>
      </c>
      <c r="J133" s="32">
        <v>389.64066666666662</v>
      </c>
      <c r="K133" s="32">
        <v>372.12544444444444</v>
      </c>
      <c r="L133" s="32">
        <v>54.905777777777793</v>
      </c>
      <c r="M133" s="32">
        <v>48.365000000000016</v>
      </c>
      <c r="N133" s="32">
        <v>0.50077777777777777</v>
      </c>
      <c r="O133" s="32">
        <v>6.04</v>
      </c>
      <c r="P133" s="32">
        <v>107.94633333333333</v>
      </c>
      <c r="Q133" s="32">
        <v>96.971888888888884</v>
      </c>
      <c r="R133" s="32">
        <v>10.974444444444446</v>
      </c>
      <c r="S133" s="32">
        <v>226.78855555555555</v>
      </c>
      <c r="T133" s="32">
        <v>219.34422222222221</v>
      </c>
      <c r="U133" s="32">
        <v>7.4443333333333319</v>
      </c>
      <c r="V133" s="32">
        <v>0</v>
      </c>
      <c r="W133" s="32">
        <v>115.87744444444445</v>
      </c>
      <c r="X133" s="32">
        <v>0</v>
      </c>
      <c r="Y133" s="32">
        <v>0</v>
      </c>
      <c r="Z133" s="32">
        <v>0</v>
      </c>
      <c r="AA133" s="32">
        <v>20.681444444444445</v>
      </c>
      <c r="AB133" s="32">
        <v>0</v>
      </c>
      <c r="AC133" s="32">
        <v>95.196000000000012</v>
      </c>
      <c r="AD133" s="32">
        <v>0</v>
      </c>
      <c r="AE133" s="32">
        <v>0</v>
      </c>
      <c r="AF133" t="s">
        <v>29</v>
      </c>
      <c r="AG133">
        <v>4</v>
      </c>
      <c r="AH133"/>
    </row>
    <row r="134" spans="1:34" x14ac:dyDescent="0.25">
      <c r="A134" t="s">
        <v>546</v>
      </c>
      <c r="B134" t="s">
        <v>272</v>
      </c>
      <c r="C134" t="s">
        <v>436</v>
      </c>
      <c r="D134" t="s">
        <v>503</v>
      </c>
      <c r="E134" s="32">
        <v>134.64444444444445</v>
      </c>
      <c r="F134" s="32">
        <v>2.9625177422016837</v>
      </c>
      <c r="G134" s="32">
        <v>2.8523659019640206</v>
      </c>
      <c r="H134" s="32">
        <v>0.43081284040270679</v>
      </c>
      <c r="I134" s="32">
        <v>0.3299133520382902</v>
      </c>
      <c r="J134" s="32">
        <v>398.88655555555562</v>
      </c>
      <c r="K134" s="32">
        <v>384.05522222222226</v>
      </c>
      <c r="L134" s="32">
        <v>58.006555555555565</v>
      </c>
      <c r="M134" s="32">
        <v>44.421000000000006</v>
      </c>
      <c r="N134" s="32">
        <v>8.43</v>
      </c>
      <c r="O134" s="32">
        <v>5.1555555555555559</v>
      </c>
      <c r="P134" s="32">
        <v>120.22888888888887</v>
      </c>
      <c r="Q134" s="32">
        <v>118.9831111111111</v>
      </c>
      <c r="R134" s="32">
        <v>1.2457777777777777</v>
      </c>
      <c r="S134" s="32">
        <v>220.65111111111113</v>
      </c>
      <c r="T134" s="32">
        <v>192.89544444444448</v>
      </c>
      <c r="U134" s="32">
        <v>27.755666666666663</v>
      </c>
      <c r="V134" s="32">
        <v>0</v>
      </c>
      <c r="W134" s="32">
        <v>0</v>
      </c>
      <c r="X134" s="32">
        <v>0</v>
      </c>
      <c r="Y134" s="32">
        <v>0</v>
      </c>
      <c r="Z134" s="32">
        <v>0</v>
      </c>
      <c r="AA134" s="32">
        <v>0</v>
      </c>
      <c r="AB134" s="32">
        <v>0</v>
      </c>
      <c r="AC134" s="32">
        <v>0</v>
      </c>
      <c r="AD134" s="32">
        <v>0</v>
      </c>
      <c r="AE134" s="32">
        <v>0</v>
      </c>
      <c r="AF134" t="s">
        <v>85</v>
      </c>
      <c r="AG134">
        <v>4</v>
      </c>
      <c r="AH134"/>
    </row>
    <row r="135" spans="1:34" x14ac:dyDescent="0.25">
      <c r="A135" t="s">
        <v>546</v>
      </c>
      <c r="B135" t="s">
        <v>302</v>
      </c>
      <c r="C135" t="s">
        <v>435</v>
      </c>
      <c r="D135" t="s">
        <v>504</v>
      </c>
      <c r="E135" s="32">
        <v>84.86666666666666</v>
      </c>
      <c r="F135" s="32">
        <v>3.6616496465043196</v>
      </c>
      <c r="G135" s="32">
        <v>3.2630858863576848</v>
      </c>
      <c r="H135" s="32">
        <v>0.56304399057344856</v>
      </c>
      <c r="I135" s="32">
        <v>0.23151348520555118</v>
      </c>
      <c r="J135" s="32">
        <v>310.7519999999999</v>
      </c>
      <c r="K135" s="32">
        <v>276.92722222222216</v>
      </c>
      <c r="L135" s="32">
        <v>47.783666666666669</v>
      </c>
      <c r="M135" s="32">
        <v>19.647777777777776</v>
      </c>
      <c r="N135" s="32">
        <v>21.913666666666675</v>
      </c>
      <c r="O135" s="32">
        <v>6.2222222222222223</v>
      </c>
      <c r="P135" s="32">
        <v>75.810666666666634</v>
      </c>
      <c r="Q135" s="32">
        <v>70.121777777777751</v>
      </c>
      <c r="R135" s="32">
        <v>5.6888888888888891</v>
      </c>
      <c r="S135" s="32">
        <v>187.15766666666664</v>
      </c>
      <c r="T135" s="32">
        <v>161.16744444444441</v>
      </c>
      <c r="U135" s="32">
        <v>25.990222222222226</v>
      </c>
      <c r="V135" s="32">
        <v>0</v>
      </c>
      <c r="W135" s="32">
        <v>114.18966666666667</v>
      </c>
      <c r="X135" s="32">
        <v>4.9249999999999998</v>
      </c>
      <c r="Y135" s="32">
        <v>0.87222222222222223</v>
      </c>
      <c r="Z135" s="32">
        <v>0.53333333333333333</v>
      </c>
      <c r="AA135" s="32">
        <v>37.807444444444435</v>
      </c>
      <c r="AB135" s="32">
        <v>0</v>
      </c>
      <c r="AC135" s="32">
        <v>70.051666666666677</v>
      </c>
      <c r="AD135" s="32">
        <v>0</v>
      </c>
      <c r="AE135" s="32">
        <v>0</v>
      </c>
      <c r="AF135" t="s">
        <v>115</v>
      </c>
      <c r="AG135">
        <v>4</v>
      </c>
      <c r="AH135"/>
    </row>
    <row r="136" spans="1:34" x14ac:dyDescent="0.25">
      <c r="A136" t="s">
        <v>546</v>
      </c>
      <c r="B136" t="s">
        <v>363</v>
      </c>
      <c r="C136" t="s">
        <v>481</v>
      </c>
      <c r="D136" t="s">
        <v>531</v>
      </c>
      <c r="E136" s="32">
        <v>65.688888888888883</v>
      </c>
      <c r="F136" s="32">
        <v>3.7002706359945874</v>
      </c>
      <c r="G136" s="32">
        <v>3.5338294993234101</v>
      </c>
      <c r="H136" s="32">
        <v>0.40239851150202977</v>
      </c>
      <c r="I136" s="32">
        <v>0.23595737483085252</v>
      </c>
      <c r="J136" s="32">
        <v>243.06666666666666</v>
      </c>
      <c r="K136" s="32">
        <v>232.13333333333333</v>
      </c>
      <c r="L136" s="32">
        <v>26.43311111111111</v>
      </c>
      <c r="M136" s="32">
        <v>15.499777777777778</v>
      </c>
      <c r="N136" s="32">
        <v>10.933333333333334</v>
      </c>
      <c r="O136" s="32">
        <v>0</v>
      </c>
      <c r="P136" s="32">
        <v>60.907000000000004</v>
      </c>
      <c r="Q136" s="32">
        <v>60.907000000000004</v>
      </c>
      <c r="R136" s="32">
        <v>0</v>
      </c>
      <c r="S136" s="32">
        <v>155.72655555555556</v>
      </c>
      <c r="T136" s="32">
        <v>155.72655555555556</v>
      </c>
      <c r="U136" s="32">
        <v>0</v>
      </c>
      <c r="V136" s="32">
        <v>0</v>
      </c>
      <c r="W136" s="32">
        <v>0</v>
      </c>
      <c r="X136" s="32">
        <v>0</v>
      </c>
      <c r="Y136" s="32">
        <v>0</v>
      </c>
      <c r="Z136" s="32">
        <v>0</v>
      </c>
      <c r="AA136" s="32">
        <v>0</v>
      </c>
      <c r="AB136" s="32">
        <v>0</v>
      </c>
      <c r="AC136" s="32">
        <v>0</v>
      </c>
      <c r="AD136" s="32">
        <v>0</v>
      </c>
      <c r="AE136" s="32">
        <v>0</v>
      </c>
      <c r="AF136" t="s">
        <v>176</v>
      </c>
      <c r="AG136">
        <v>4</v>
      </c>
      <c r="AH136"/>
    </row>
    <row r="137" spans="1:34" x14ac:dyDescent="0.25">
      <c r="A137" t="s">
        <v>546</v>
      </c>
      <c r="B137" t="s">
        <v>203</v>
      </c>
      <c r="C137" t="s">
        <v>390</v>
      </c>
      <c r="D137" t="s">
        <v>487</v>
      </c>
      <c r="E137" s="32">
        <v>69.488888888888894</v>
      </c>
      <c r="F137" s="32">
        <v>2.7769331627758227</v>
      </c>
      <c r="G137" s="32">
        <v>2.6103805564438751</v>
      </c>
      <c r="H137" s="32">
        <v>0.34130156699712172</v>
      </c>
      <c r="I137" s="32">
        <v>0.17474896066517423</v>
      </c>
      <c r="J137" s="32">
        <v>192.96599999999995</v>
      </c>
      <c r="K137" s="32">
        <v>181.39244444444441</v>
      </c>
      <c r="L137" s="32">
        <v>23.716666666666661</v>
      </c>
      <c r="M137" s="32">
        <v>12.143111111111107</v>
      </c>
      <c r="N137" s="32">
        <v>6.9363333333333328</v>
      </c>
      <c r="O137" s="32">
        <v>4.6372222222222215</v>
      </c>
      <c r="P137" s="32">
        <v>57.148666666666657</v>
      </c>
      <c r="Q137" s="32">
        <v>57.148666666666657</v>
      </c>
      <c r="R137" s="32">
        <v>0</v>
      </c>
      <c r="S137" s="32">
        <v>112.10066666666664</v>
      </c>
      <c r="T137" s="32">
        <v>112.10066666666664</v>
      </c>
      <c r="U137" s="32">
        <v>0</v>
      </c>
      <c r="V137" s="32">
        <v>0</v>
      </c>
      <c r="W137" s="32">
        <v>22.147999999999996</v>
      </c>
      <c r="X137" s="32">
        <v>8.2514444444444432</v>
      </c>
      <c r="Y137" s="32">
        <v>0</v>
      </c>
      <c r="Z137" s="32">
        <v>0</v>
      </c>
      <c r="AA137" s="32">
        <v>3.7597777777777783</v>
      </c>
      <c r="AB137" s="32">
        <v>0</v>
      </c>
      <c r="AC137" s="32">
        <v>10.136777777777777</v>
      </c>
      <c r="AD137" s="32">
        <v>0</v>
      </c>
      <c r="AE137" s="32">
        <v>0</v>
      </c>
      <c r="AF137" t="s">
        <v>16</v>
      </c>
      <c r="AG137">
        <v>4</v>
      </c>
      <c r="AH137"/>
    </row>
    <row r="138" spans="1:34" x14ac:dyDescent="0.25">
      <c r="A138" t="s">
        <v>546</v>
      </c>
      <c r="B138" t="s">
        <v>313</v>
      </c>
      <c r="C138" t="s">
        <v>390</v>
      </c>
      <c r="D138" t="s">
        <v>487</v>
      </c>
      <c r="E138" s="32">
        <v>87.022222222222226</v>
      </c>
      <c r="F138" s="32">
        <v>3.1400025536261489</v>
      </c>
      <c r="G138" s="32">
        <v>2.6745722676200203</v>
      </c>
      <c r="H138" s="32">
        <v>0.48237997957099077</v>
      </c>
      <c r="I138" s="32">
        <v>0.1117211440245148</v>
      </c>
      <c r="J138" s="32">
        <v>273.25</v>
      </c>
      <c r="K138" s="32">
        <v>232.74722222222221</v>
      </c>
      <c r="L138" s="32">
        <v>41.977777777777774</v>
      </c>
      <c r="M138" s="32">
        <v>9.7222222222222214</v>
      </c>
      <c r="N138" s="32">
        <v>23.366666666666667</v>
      </c>
      <c r="O138" s="32">
        <v>8.8888888888888893</v>
      </c>
      <c r="P138" s="32">
        <v>67.625</v>
      </c>
      <c r="Q138" s="32">
        <v>59.37777777777778</v>
      </c>
      <c r="R138" s="32">
        <v>8.2472222222222218</v>
      </c>
      <c r="S138" s="32">
        <v>163.64722222222221</v>
      </c>
      <c r="T138" s="32">
        <v>148.23333333333332</v>
      </c>
      <c r="U138" s="32">
        <v>15.41388888888889</v>
      </c>
      <c r="V138" s="32">
        <v>0</v>
      </c>
      <c r="W138" s="32">
        <v>0</v>
      </c>
      <c r="X138" s="32">
        <v>0</v>
      </c>
      <c r="Y138" s="32">
        <v>0</v>
      </c>
      <c r="Z138" s="32">
        <v>0</v>
      </c>
      <c r="AA138" s="32">
        <v>0</v>
      </c>
      <c r="AB138" s="32">
        <v>0</v>
      </c>
      <c r="AC138" s="32">
        <v>0</v>
      </c>
      <c r="AD138" s="32">
        <v>0</v>
      </c>
      <c r="AE138" s="32">
        <v>0</v>
      </c>
      <c r="AF138" t="s">
        <v>126</v>
      </c>
      <c r="AG138">
        <v>4</v>
      </c>
      <c r="AH138"/>
    </row>
    <row r="139" spans="1:34" x14ac:dyDescent="0.25">
      <c r="A139" t="s">
        <v>546</v>
      </c>
      <c r="B139" t="s">
        <v>297</v>
      </c>
      <c r="C139" t="s">
        <v>455</v>
      </c>
      <c r="D139" t="s">
        <v>538</v>
      </c>
      <c r="E139" s="32">
        <v>93.455555555555549</v>
      </c>
      <c r="F139" s="32">
        <v>3.2840922601355365</v>
      </c>
      <c r="G139" s="32">
        <v>3.1884437046724527</v>
      </c>
      <c r="H139" s="32">
        <v>0.42417667340387588</v>
      </c>
      <c r="I139" s="32">
        <v>0.38880632505052909</v>
      </c>
      <c r="J139" s="32">
        <v>306.91666666666663</v>
      </c>
      <c r="K139" s="32">
        <v>297.97777777777776</v>
      </c>
      <c r="L139" s="32">
        <v>39.641666666666666</v>
      </c>
      <c r="M139" s="32">
        <v>36.336111111111109</v>
      </c>
      <c r="N139" s="32">
        <v>0</v>
      </c>
      <c r="O139" s="32">
        <v>3.3055555555555554</v>
      </c>
      <c r="P139" s="32">
        <v>91.813888888888897</v>
      </c>
      <c r="Q139" s="32">
        <v>86.180555555555557</v>
      </c>
      <c r="R139" s="32">
        <v>5.6333333333333337</v>
      </c>
      <c r="S139" s="32">
        <v>175.46111111111111</v>
      </c>
      <c r="T139" s="32">
        <v>175.46111111111111</v>
      </c>
      <c r="U139" s="32">
        <v>0</v>
      </c>
      <c r="V139" s="32">
        <v>0</v>
      </c>
      <c r="W139" s="32">
        <v>0</v>
      </c>
      <c r="X139" s="32">
        <v>0</v>
      </c>
      <c r="Y139" s="32">
        <v>0</v>
      </c>
      <c r="Z139" s="32">
        <v>0</v>
      </c>
      <c r="AA139" s="32">
        <v>0</v>
      </c>
      <c r="AB139" s="32">
        <v>0</v>
      </c>
      <c r="AC139" s="32">
        <v>0</v>
      </c>
      <c r="AD139" s="32">
        <v>0</v>
      </c>
      <c r="AE139" s="32">
        <v>0</v>
      </c>
      <c r="AF139" t="s">
        <v>110</v>
      </c>
      <c r="AG139">
        <v>4</v>
      </c>
      <c r="AH139"/>
    </row>
    <row r="140" spans="1:34" x14ac:dyDescent="0.25">
      <c r="A140" t="s">
        <v>546</v>
      </c>
      <c r="B140" t="s">
        <v>343</v>
      </c>
      <c r="C140" t="s">
        <v>475</v>
      </c>
      <c r="D140" t="s">
        <v>492</v>
      </c>
      <c r="E140" s="32">
        <v>68.766666666666666</v>
      </c>
      <c r="F140" s="32">
        <v>4.526542252383261</v>
      </c>
      <c r="G140" s="32">
        <v>4.2856761997091608</v>
      </c>
      <c r="H140" s="32">
        <v>0.66834383583777668</v>
      </c>
      <c r="I140" s="32">
        <v>0.42747778316367746</v>
      </c>
      <c r="J140" s="32">
        <v>311.27522222222223</v>
      </c>
      <c r="K140" s="32">
        <v>294.71166666666664</v>
      </c>
      <c r="L140" s="32">
        <v>45.959777777777774</v>
      </c>
      <c r="M140" s="32">
        <v>29.396222222222221</v>
      </c>
      <c r="N140" s="32">
        <v>11.14133333333333</v>
      </c>
      <c r="O140" s="32">
        <v>5.4222222222222225</v>
      </c>
      <c r="P140" s="32">
        <v>73.510333333333364</v>
      </c>
      <c r="Q140" s="32">
        <v>73.510333333333364</v>
      </c>
      <c r="R140" s="32">
        <v>0</v>
      </c>
      <c r="S140" s="32">
        <v>191.80511111111107</v>
      </c>
      <c r="T140" s="32">
        <v>191.80511111111107</v>
      </c>
      <c r="U140" s="32">
        <v>0</v>
      </c>
      <c r="V140" s="32">
        <v>0</v>
      </c>
      <c r="W140" s="32">
        <v>9.6833333333333336</v>
      </c>
      <c r="X140" s="32">
        <v>0</v>
      </c>
      <c r="Y140" s="32">
        <v>0</v>
      </c>
      <c r="Z140" s="32">
        <v>0</v>
      </c>
      <c r="AA140" s="32">
        <v>8.0500000000000007</v>
      </c>
      <c r="AB140" s="32">
        <v>0</v>
      </c>
      <c r="AC140" s="32">
        <v>1.6333333333333333</v>
      </c>
      <c r="AD140" s="32">
        <v>0</v>
      </c>
      <c r="AE140" s="32">
        <v>0</v>
      </c>
      <c r="AF140" t="s">
        <v>156</v>
      </c>
      <c r="AG140">
        <v>4</v>
      </c>
      <c r="AH140"/>
    </row>
    <row r="141" spans="1:34" x14ac:dyDescent="0.25">
      <c r="A141" t="s">
        <v>546</v>
      </c>
      <c r="B141" t="s">
        <v>356</v>
      </c>
      <c r="C141" t="s">
        <v>478</v>
      </c>
      <c r="D141" t="s">
        <v>545</v>
      </c>
      <c r="E141" s="32">
        <v>51.1</v>
      </c>
      <c r="F141" s="32">
        <v>3.9662687540769719</v>
      </c>
      <c r="G141" s="32">
        <v>3.752309197651662</v>
      </c>
      <c r="H141" s="32">
        <v>0.88139595564253093</v>
      </c>
      <c r="I141" s="32">
        <v>0.66743639921722098</v>
      </c>
      <c r="J141" s="32">
        <v>202.67633333333328</v>
      </c>
      <c r="K141" s="32">
        <v>191.74299999999994</v>
      </c>
      <c r="L141" s="32">
        <v>45.039333333333332</v>
      </c>
      <c r="M141" s="32">
        <v>34.105999999999995</v>
      </c>
      <c r="N141" s="32">
        <v>5.2444444444444445</v>
      </c>
      <c r="O141" s="32">
        <v>5.6888888888888891</v>
      </c>
      <c r="P141" s="32">
        <v>36.779444444444444</v>
      </c>
      <c r="Q141" s="32">
        <v>36.779444444444444</v>
      </c>
      <c r="R141" s="32">
        <v>0</v>
      </c>
      <c r="S141" s="32">
        <v>120.85755555555552</v>
      </c>
      <c r="T141" s="32">
        <v>120.85755555555552</v>
      </c>
      <c r="U141" s="32">
        <v>0</v>
      </c>
      <c r="V141" s="32">
        <v>0</v>
      </c>
      <c r="W141" s="32">
        <v>0</v>
      </c>
      <c r="X141" s="32">
        <v>0</v>
      </c>
      <c r="Y141" s="32">
        <v>0</v>
      </c>
      <c r="Z141" s="32">
        <v>0</v>
      </c>
      <c r="AA141" s="32">
        <v>0</v>
      </c>
      <c r="AB141" s="32">
        <v>0</v>
      </c>
      <c r="AC141" s="32">
        <v>0</v>
      </c>
      <c r="AD141" s="32">
        <v>0</v>
      </c>
      <c r="AE141" s="32">
        <v>0</v>
      </c>
      <c r="AF141" t="s">
        <v>169</v>
      </c>
      <c r="AG141">
        <v>4</v>
      </c>
      <c r="AH141"/>
    </row>
    <row r="142" spans="1:34" x14ac:dyDescent="0.25">
      <c r="A142" t="s">
        <v>546</v>
      </c>
      <c r="B142" t="s">
        <v>214</v>
      </c>
      <c r="C142" t="s">
        <v>396</v>
      </c>
      <c r="D142" t="s">
        <v>501</v>
      </c>
      <c r="E142" s="32">
        <v>93.055555555555557</v>
      </c>
      <c r="F142" s="32">
        <v>2.9982352238805965</v>
      </c>
      <c r="G142" s="32">
        <v>2.7676776119402975</v>
      </c>
      <c r="H142" s="32">
        <v>0.45633791044776123</v>
      </c>
      <c r="I142" s="32">
        <v>0.2257802985074627</v>
      </c>
      <c r="J142" s="32">
        <v>279.00244444444439</v>
      </c>
      <c r="K142" s="32">
        <v>257.5477777777777</v>
      </c>
      <c r="L142" s="32">
        <v>42.464777777777783</v>
      </c>
      <c r="M142" s="32">
        <v>21.010111111111112</v>
      </c>
      <c r="N142" s="32">
        <v>15.765777777777783</v>
      </c>
      <c r="O142" s="32">
        <v>5.6888888888888891</v>
      </c>
      <c r="P142" s="32">
        <v>58.671777777777756</v>
      </c>
      <c r="Q142" s="32">
        <v>58.671777777777756</v>
      </c>
      <c r="R142" s="32">
        <v>0</v>
      </c>
      <c r="S142" s="32">
        <v>177.86588888888886</v>
      </c>
      <c r="T142" s="32">
        <v>136.72977777777777</v>
      </c>
      <c r="U142" s="32">
        <v>38.912888888888872</v>
      </c>
      <c r="V142" s="32">
        <v>2.2232222222222222</v>
      </c>
      <c r="W142" s="32">
        <v>1.0666666666666667</v>
      </c>
      <c r="X142" s="32">
        <v>0</v>
      </c>
      <c r="Y142" s="32">
        <v>0.97777777777777775</v>
      </c>
      <c r="Z142" s="32">
        <v>0</v>
      </c>
      <c r="AA142" s="32">
        <v>8.8888888888888892E-2</v>
      </c>
      <c r="AB142" s="32">
        <v>0</v>
      </c>
      <c r="AC142" s="32">
        <v>0</v>
      </c>
      <c r="AD142" s="32">
        <v>0</v>
      </c>
      <c r="AE142" s="32">
        <v>0</v>
      </c>
      <c r="AF142" t="s">
        <v>27</v>
      </c>
      <c r="AG142">
        <v>4</v>
      </c>
      <c r="AH142"/>
    </row>
    <row r="143" spans="1:34" x14ac:dyDescent="0.25">
      <c r="A143" t="s">
        <v>546</v>
      </c>
      <c r="B143" t="s">
        <v>270</v>
      </c>
      <c r="C143" t="s">
        <v>434</v>
      </c>
      <c r="D143" t="s">
        <v>528</v>
      </c>
      <c r="E143" s="32">
        <v>66.422222222222217</v>
      </c>
      <c r="F143" s="32">
        <v>4.0311140849782543</v>
      </c>
      <c r="G143" s="32">
        <v>3.5017564402810311</v>
      </c>
      <c r="H143" s="32">
        <v>0.70366343258614927</v>
      </c>
      <c r="I143" s="32">
        <v>0.41878554700568754</v>
      </c>
      <c r="J143" s="32">
        <v>267.75555555555559</v>
      </c>
      <c r="K143" s="32">
        <v>232.59444444444446</v>
      </c>
      <c r="L143" s="32">
        <v>46.738888888888887</v>
      </c>
      <c r="M143" s="32">
        <v>27.816666666666666</v>
      </c>
      <c r="N143" s="32">
        <v>13.233333333333333</v>
      </c>
      <c r="O143" s="32">
        <v>5.6888888888888891</v>
      </c>
      <c r="P143" s="32">
        <v>72.677777777777777</v>
      </c>
      <c r="Q143" s="32">
        <v>56.43888888888889</v>
      </c>
      <c r="R143" s="32">
        <v>16.238888888888887</v>
      </c>
      <c r="S143" s="32">
        <v>148.3388888888889</v>
      </c>
      <c r="T143" s="32">
        <v>148.3388888888889</v>
      </c>
      <c r="U143" s="32">
        <v>0</v>
      </c>
      <c r="V143" s="32">
        <v>0</v>
      </c>
      <c r="W143" s="32">
        <v>39.780555555555551</v>
      </c>
      <c r="X143" s="32">
        <v>4.2027777777777775</v>
      </c>
      <c r="Y143" s="32">
        <v>0</v>
      </c>
      <c r="Z143" s="32">
        <v>0</v>
      </c>
      <c r="AA143" s="32">
        <v>8.5861111111111104</v>
      </c>
      <c r="AB143" s="32">
        <v>0</v>
      </c>
      <c r="AC143" s="32">
        <v>26.991666666666667</v>
      </c>
      <c r="AD143" s="32">
        <v>0</v>
      </c>
      <c r="AE143" s="32">
        <v>0</v>
      </c>
      <c r="AF143" t="s">
        <v>83</v>
      </c>
      <c r="AG143">
        <v>4</v>
      </c>
      <c r="AH143"/>
    </row>
    <row r="144" spans="1:34" x14ac:dyDescent="0.25">
      <c r="A144" t="s">
        <v>546</v>
      </c>
      <c r="B144" t="s">
        <v>256</v>
      </c>
      <c r="C144" t="s">
        <v>400</v>
      </c>
      <c r="D144" t="s">
        <v>505</v>
      </c>
      <c r="E144" s="32">
        <v>63.644444444444446</v>
      </c>
      <c r="F144" s="32">
        <v>1.4322625698324021</v>
      </c>
      <c r="G144" s="32">
        <v>1.2994500698324021</v>
      </c>
      <c r="H144" s="32">
        <v>0.13198324022346369</v>
      </c>
      <c r="I144" s="32">
        <v>2.1560754189944135E-2</v>
      </c>
      <c r="J144" s="32">
        <v>91.155555555555551</v>
      </c>
      <c r="K144" s="32">
        <v>82.702777777777769</v>
      </c>
      <c r="L144" s="32">
        <v>8.4</v>
      </c>
      <c r="M144" s="32">
        <v>1.3722222222222222</v>
      </c>
      <c r="N144" s="32">
        <v>4.8833333333333337</v>
      </c>
      <c r="O144" s="32">
        <v>2.1444444444444444</v>
      </c>
      <c r="P144" s="32">
        <v>17.861111111111111</v>
      </c>
      <c r="Q144" s="32">
        <v>16.43611111111111</v>
      </c>
      <c r="R144" s="32">
        <v>1.425</v>
      </c>
      <c r="S144" s="32">
        <v>64.894444444444446</v>
      </c>
      <c r="T144" s="32">
        <v>63.205555555555556</v>
      </c>
      <c r="U144" s="32">
        <v>1.6888888888888889</v>
      </c>
      <c r="V144" s="32">
        <v>0</v>
      </c>
      <c r="W144" s="32">
        <v>0</v>
      </c>
      <c r="X144" s="32">
        <v>0</v>
      </c>
      <c r="Y144" s="32">
        <v>0</v>
      </c>
      <c r="Z144" s="32">
        <v>0</v>
      </c>
      <c r="AA144" s="32">
        <v>0</v>
      </c>
      <c r="AB144" s="32">
        <v>0</v>
      </c>
      <c r="AC144" s="32">
        <v>0</v>
      </c>
      <c r="AD144" s="32">
        <v>0</v>
      </c>
      <c r="AE144" s="32">
        <v>0</v>
      </c>
      <c r="AF144" t="s">
        <v>69</v>
      </c>
      <c r="AG144">
        <v>4</v>
      </c>
      <c r="AH144"/>
    </row>
    <row r="145" spans="1:34" x14ac:dyDescent="0.25">
      <c r="A145" t="s">
        <v>546</v>
      </c>
      <c r="B145" t="s">
        <v>311</v>
      </c>
      <c r="C145" t="s">
        <v>434</v>
      </c>
      <c r="D145" t="s">
        <v>528</v>
      </c>
      <c r="E145" s="32">
        <v>68.188888888888883</v>
      </c>
      <c r="F145" s="32">
        <v>3.1903601108033244</v>
      </c>
      <c r="G145" s="32">
        <v>3.0886817663353434</v>
      </c>
      <c r="H145" s="32">
        <v>0.34312530552387155</v>
      </c>
      <c r="I145" s="32">
        <v>0.24144696105589045</v>
      </c>
      <c r="J145" s="32">
        <v>217.54711111111112</v>
      </c>
      <c r="K145" s="32">
        <v>210.61377777777778</v>
      </c>
      <c r="L145" s="32">
        <v>23.397333333333329</v>
      </c>
      <c r="M145" s="32">
        <v>16.463999999999995</v>
      </c>
      <c r="N145" s="32">
        <v>3.6444444444444444</v>
      </c>
      <c r="O145" s="32">
        <v>3.2888888888888888</v>
      </c>
      <c r="P145" s="32">
        <v>47.54966666666666</v>
      </c>
      <c r="Q145" s="32">
        <v>47.54966666666666</v>
      </c>
      <c r="R145" s="32">
        <v>0</v>
      </c>
      <c r="S145" s="32">
        <v>146.60011111111112</v>
      </c>
      <c r="T145" s="32">
        <v>146.51122222222222</v>
      </c>
      <c r="U145" s="32">
        <v>8.8888888888888892E-2</v>
      </c>
      <c r="V145" s="32">
        <v>0</v>
      </c>
      <c r="W145" s="32">
        <v>0</v>
      </c>
      <c r="X145" s="32">
        <v>0</v>
      </c>
      <c r="Y145" s="32">
        <v>0</v>
      </c>
      <c r="Z145" s="32">
        <v>0</v>
      </c>
      <c r="AA145" s="32">
        <v>0</v>
      </c>
      <c r="AB145" s="32">
        <v>0</v>
      </c>
      <c r="AC145" s="32">
        <v>0</v>
      </c>
      <c r="AD145" s="32">
        <v>0</v>
      </c>
      <c r="AE145" s="32">
        <v>0</v>
      </c>
      <c r="AF145" t="s">
        <v>124</v>
      </c>
      <c r="AG145">
        <v>4</v>
      </c>
      <c r="AH145"/>
    </row>
    <row r="146" spans="1:34" x14ac:dyDescent="0.25">
      <c r="A146" t="s">
        <v>546</v>
      </c>
      <c r="B146" t="s">
        <v>279</v>
      </c>
      <c r="C146" t="s">
        <v>442</v>
      </c>
      <c r="D146" t="s">
        <v>509</v>
      </c>
      <c r="E146" s="32">
        <v>81.388888888888886</v>
      </c>
      <c r="F146" s="32">
        <v>4.3247795221843006</v>
      </c>
      <c r="G146" s="32">
        <v>3.8362470989761097</v>
      </c>
      <c r="H146" s="32">
        <v>0.54402730375426622</v>
      </c>
      <c r="I146" s="32">
        <v>0.10890784982935155</v>
      </c>
      <c r="J146" s="32">
        <v>351.98900000000003</v>
      </c>
      <c r="K146" s="32">
        <v>312.22788888888891</v>
      </c>
      <c r="L146" s="32">
        <v>44.277777777777779</v>
      </c>
      <c r="M146" s="32">
        <v>8.8638888888888889</v>
      </c>
      <c r="N146" s="32">
        <v>29.991666666666667</v>
      </c>
      <c r="O146" s="32">
        <v>5.4222222222222225</v>
      </c>
      <c r="P146" s="32">
        <v>75.225222222222229</v>
      </c>
      <c r="Q146" s="32">
        <v>70.878</v>
      </c>
      <c r="R146" s="32">
        <v>4.3472222222222223</v>
      </c>
      <c r="S146" s="32">
        <v>232.48600000000002</v>
      </c>
      <c r="T146" s="32">
        <v>228.93600000000001</v>
      </c>
      <c r="U146" s="32">
        <v>3.55</v>
      </c>
      <c r="V146" s="32">
        <v>0</v>
      </c>
      <c r="W146" s="32">
        <v>0</v>
      </c>
      <c r="X146" s="32">
        <v>0</v>
      </c>
      <c r="Y146" s="32">
        <v>0</v>
      </c>
      <c r="Z146" s="32">
        <v>0</v>
      </c>
      <c r="AA146" s="32">
        <v>0</v>
      </c>
      <c r="AB146" s="32">
        <v>0</v>
      </c>
      <c r="AC146" s="32">
        <v>0</v>
      </c>
      <c r="AD146" s="32">
        <v>0</v>
      </c>
      <c r="AE146" s="32">
        <v>0</v>
      </c>
      <c r="AF146" t="s">
        <v>92</v>
      </c>
      <c r="AG146">
        <v>4</v>
      </c>
      <c r="AH146"/>
    </row>
    <row r="147" spans="1:34" x14ac:dyDescent="0.25">
      <c r="A147" t="s">
        <v>546</v>
      </c>
      <c r="B147" t="s">
        <v>191</v>
      </c>
      <c r="C147" t="s">
        <v>378</v>
      </c>
      <c r="D147" t="s">
        <v>487</v>
      </c>
      <c r="E147" s="32">
        <v>79.87777777777778</v>
      </c>
      <c r="F147" s="32">
        <v>3.1333314786479334</v>
      </c>
      <c r="G147" s="32">
        <v>2.9950507720127963</v>
      </c>
      <c r="H147" s="32">
        <v>0.26936708860759484</v>
      </c>
      <c r="I147" s="32">
        <v>0.19943385728195853</v>
      </c>
      <c r="J147" s="32">
        <v>250.28355555555549</v>
      </c>
      <c r="K147" s="32">
        <v>239.23799999999994</v>
      </c>
      <c r="L147" s="32">
        <v>21.516444444444438</v>
      </c>
      <c r="M147" s="32">
        <v>15.930333333333333</v>
      </c>
      <c r="N147" s="32">
        <v>0</v>
      </c>
      <c r="O147" s="32">
        <v>5.586111111111105</v>
      </c>
      <c r="P147" s="32">
        <v>76.23099999999998</v>
      </c>
      <c r="Q147" s="32">
        <v>70.771555555555537</v>
      </c>
      <c r="R147" s="32">
        <v>5.459444444444439</v>
      </c>
      <c r="S147" s="32">
        <v>152.53611111111107</v>
      </c>
      <c r="T147" s="32">
        <v>152.53611111111107</v>
      </c>
      <c r="U147" s="32">
        <v>0</v>
      </c>
      <c r="V147" s="32">
        <v>0</v>
      </c>
      <c r="W147" s="32">
        <v>0</v>
      </c>
      <c r="X147" s="32">
        <v>0</v>
      </c>
      <c r="Y147" s="32">
        <v>0</v>
      </c>
      <c r="Z147" s="32">
        <v>0</v>
      </c>
      <c r="AA147" s="32">
        <v>0</v>
      </c>
      <c r="AB147" s="32">
        <v>0</v>
      </c>
      <c r="AC147" s="32">
        <v>0</v>
      </c>
      <c r="AD147" s="32">
        <v>0</v>
      </c>
      <c r="AE147" s="32">
        <v>0</v>
      </c>
      <c r="AF147" t="s">
        <v>4</v>
      </c>
      <c r="AG147">
        <v>4</v>
      </c>
      <c r="AH147"/>
    </row>
    <row r="148" spans="1:34" x14ac:dyDescent="0.25">
      <c r="A148" t="s">
        <v>546</v>
      </c>
      <c r="B148" t="s">
        <v>315</v>
      </c>
      <c r="C148" t="s">
        <v>401</v>
      </c>
      <c r="D148" t="s">
        <v>506</v>
      </c>
      <c r="E148" s="32">
        <v>76.75555555555556</v>
      </c>
      <c r="F148" s="32">
        <v>4.14252750434279</v>
      </c>
      <c r="G148" s="32">
        <v>3.8746960046323093</v>
      </c>
      <c r="H148" s="32">
        <v>0.53183265778807187</v>
      </c>
      <c r="I148" s="32">
        <v>0.40505935147654892</v>
      </c>
      <c r="J148" s="32">
        <v>317.96199999999993</v>
      </c>
      <c r="K148" s="32">
        <v>297.40444444444438</v>
      </c>
      <c r="L148" s="32">
        <v>40.821111111111115</v>
      </c>
      <c r="M148" s="32">
        <v>31.090555555555557</v>
      </c>
      <c r="N148" s="32">
        <v>4.3083333333333336</v>
      </c>
      <c r="O148" s="32">
        <v>5.4222222222222225</v>
      </c>
      <c r="P148" s="32">
        <v>100.46255555555554</v>
      </c>
      <c r="Q148" s="32">
        <v>89.635555555555541</v>
      </c>
      <c r="R148" s="32">
        <v>10.827</v>
      </c>
      <c r="S148" s="32">
        <v>176.67833333333328</v>
      </c>
      <c r="T148" s="32">
        <v>176.67833333333328</v>
      </c>
      <c r="U148" s="32">
        <v>0</v>
      </c>
      <c r="V148" s="32">
        <v>0</v>
      </c>
      <c r="W148" s="32">
        <v>0</v>
      </c>
      <c r="X148" s="32">
        <v>0</v>
      </c>
      <c r="Y148" s="32">
        <v>0</v>
      </c>
      <c r="Z148" s="32">
        <v>0</v>
      </c>
      <c r="AA148" s="32">
        <v>0</v>
      </c>
      <c r="AB148" s="32">
        <v>0</v>
      </c>
      <c r="AC148" s="32">
        <v>0</v>
      </c>
      <c r="AD148" s="32">
        <v>0</v>
      </c>
      <c r="AE148" s="32">
        <v>0</v>
      </c>
      <c r="AF148" t="s">
        <v>128</v>
      </c>
      <c r="AG148">
        <v>4</v>
      </c>
      <c r="AH148"/>
    </row>
    <row r="149" spans="1:34" x14ac:dyDescent="0.25">
      <c r="A149" t="s">
        <v>546</v>
      </c>
      <c r="B149" t="s">
        <v>253</v>
      </c>
      <c r="C149" t="s">
        <v>404</v>
      </c>
      <c r="D149" t="s">
        <v>508</v>
      </c>
      <c r="E149" s="32">
        <v>110.67777777777778</v>
      </c>
      <c r="F149" s="32">
        <v>3.9341371348258201</v>
      </c>
      <c r="G149" s="32">
        <v>3.6011665495432181</v>
      </c>
      <c r="H149" s="32">
        <v>0.70357393835960247</v>
      </c>
      <c r="I149" s="32">
        <v>0.4520429675735369</v>
      </c>
      <c r="J149" s="32">
        <v>435.42155555555547</v>
      </c>
      <c r="K149" s="32">
        <v>398.56911111111106</v>
      </c>
      <c r="L149" s="32">
        <v>77.87</v>
      </c>
      <c r="M149" s="32">
        <v>50.031111111111123</v>
      </c>
      <c r="N149" s="32">
        <v>22.838888888888889</v>
      </c>
      <c r="O149" s="32">
        <v>5</v>
      </c>
      <c r="P149" s="32">
        <v>88.626999999999995</v>
      </c>
      <c r="Q149" s="32">
        <v>79.61344444444444</v>
      </c>
      <c r="R149" s="32">
        <v>9.0135555555555538</v>
      </c>
      <c r="S149" s="32">
        <v>268.92455555555546</v>
      </c>
      <c r="T149" s="32">
        <v>228.06933333333328</v>
      </c>
      <c r="U149" s="32">
        <v>0</v>
      </c>
      <c r="V149" s="32">
        <v>40.855222222222203</v>
      </c>
      <c r="W149" s="32">
        <v>0</v>
      </c>
      <c r="X149" s="32">
        <v>0</v>
      </c>
      <c r="Y149" s="32">
        <v>0</v>
      </c>
      <c r="Z149" s="32">
        <v>0</v>
      </c>
      <c r="AA149" s="32">
        <v>0</v>
      </c>
      <c r="AB149" s="32">
        <v>0</v>
      </c>
      <c r="AC149" s="32">
        <v>0</v>
      </c>
      <c r="AD149" s="32">
        <v>0</v>
      </c>
      <c r="AE149" s="32">
        <v>0</v>
      </c>
      <c r="AF149" t="s">
        <v>66</v>
      </c>
      <c r="AG149">
        <v>4</v>
      </c>
      <c r="AH149"/>
    </row>
    <row r="150" spans="1:34" x14ac:dyDescent="0.25">
      <c r="A150" t="s">
        <v>546</v>
      </c>
      <c r="B150" t="s">
        <v>307</v>
      </c>
      <c r="C150" t="s">
        <v>404</v>
      </c>
      <c r="D150" t="s">
        <v>508</v>
      </c>
      <c r="E150" s="32">
        <v>67.62222222222222</v>
      </c>
      <c r="F150" s="32">
        <v>2.8205898784094647</v>
      </c>
      <c r="G150" s="32">
        <v>2.5978146565888927</v>
      </c>
      <c r="H150" s="32">
        <v>0.70569339467630643</v>
      </c>
      <c r="I150" s="32">
        <v>0.49034998356884657</v>
      </c>
      <c r="J150" s="32">
        <v>190.73455555555557</v>
      </c>
      <c r="K150" s="32">
        <v>175.67000000000002</v>
      </c>
      <c r="L150" s="32">
        <v>47.720555555555563</v>
      </c>
      <c r="M150" s="32">
        <v>33.158555555555559</v>
      </c>
      <c r="N150" s="32">
        <v>9.5620000000000012</v>
      </c>
      <c r="O150" s="32">
        <v>5</v>
      </c>
      <c r="P150" s="32">
        <v>34.577666666666673</v>
      </c>
      <c r="Q150" s="32">
        <v>34.07511111111112</v>
      </c>
      <c r="R150" s="32">
        <v>0.50255555555555553</v>
      </c>
      <c r="S150" s="32">
        <v>108.43633333333332</v>
      </c>
      <c r="T150" s="32">
        <v>100.42955555555555</v>
      </c>
      <c r="U150" s="32">
        <v>0</v>
      </c>
      <c r="V150" s="32">
        <v>8.0067777777777778</v>
      </c>
      <c r="W150" s="32">
        <v>0</v>
      </c>
      <c r="X150" s="32">
        <v>0</v>
      </c>
      <c r="Y150" s="32">
        <v>0</v>
      </c>
      <c r="Z150" s="32">
        <v>0</v>
      </c>
      <c r="AA150" s="32">
        <v>0</v>
      </c>
      <c r="AB150" s="32">
        <v>0</v>
      </c>
      <c r="AC150" s="32">
        <v>0</v>
      </c>
      <c r="AD150" s="32">
        <v>0</v>
      </c>
      <c r="AE150" s="32">
        <v>0</v>
      </c>
      <c r="AF150" t="s">
        <v>120</v>
      </c>
      <c r="AG150">
        <v>4</v>
      </c>
      <c r="AH150"/>
    </row>
    <row r="151" spans="1:34" x14ac:dyDescent="0.25">
      <c r="A151" t="s">
        <v>546</v>
      </c>
      <c r="B151" t="s">
        <v>223</v>
      </c>
      <c r="C151" t="s">
        <v>403</v>
      </c>
      <c r="D151" t="s">
        <v>499</v>
      </c>
      <c r="E151" s="32">
        <v>145.54444444444445</v>
      </c>
      <c r="F151" s="32">
        <v>3.1109405298114363</v>
      </c>
      <c r="G151" s="32">
        <v>2.9138170852736853</v>
      </c>
      <c r="H151" s="32">
        <v>0.50974807237193698</v>
      </c>
      <c r="I151" s="32">
        <v>0.34653332315443941</v>
      </c>
      <c r="J151" s="32">
        <v>452.78011111111118</v>
      </c>
      <c r="K151" s="32">
        <v>424.08988888888894</v>
      </c>
      <c r="L151" s="32">
        <v>74.191000000000031</v>
      </c>
      <c r="M151" s="32">
        <v>50.436000000000021</v>
      </c>
      <c r="N151" s="32">
        <v>18.235555555555557</v>
      </c>
      <c r="O151" s="32">
        <v>5.5194444444444448</v>
      </c>
      <c r="P151" s="32">
        <v>125.93666666666665</v>
      </c>
      <c r="Q151" s="32">
        <v>121.00144444444443</v>
      </c>
      <c r="R151" s="32">
        <v>4.9352222222222224</v>
      </c>
      <c r="S151" s="32">
        <v>252.65244444444448</v>
      </c>
      <c r="T151" s="32">
        <v>252.65244444444448</v>
      </c>
      <c r="U151" s="32">
        <v>0</v>
      </c>
      <c r="V151" s="32">
        <v>0</v>
      </c>
      <c r="W151" s="32">
        <v>100.90122222222226</v>
      </c>
      <c r="X151" s="32">
        <v>0</v>
      </c>
      <c r="Y151" s="32">
        <v>0</v>
      </c>
      <c r="Z151" s="32">
        <v>0</v>
      </c>
      <c r="AA151" s="32">
        <v>9.5222222222222239</v>
      </c>
      <c r="AB151" s="32">
        <v>0</v>
      </c>
      <c r="AC151" s="32">
        <v>91.379000000000033</v>
      </c>
      <c r="AD151" s="32">
        <v>0</v>
      </c>
      <c r="AE151" s="32">
        <v>0</v>
      </c>
      <c r="AF151" t="s">
        <v>36</v>
      </c>
      <c r="AG151">
        <v>4</v>
      </c>
      <c r="AH151"/>
    </row>
    <row r="152" spans="1:34" x14ac:dyDescent="0.25">
      <c r="A152" t="s">
        <v>546</v>
      </c>
      <c r="B152" t="s">
        <v>348</v>
      </c>
      <c r="C152" t="s">
        <v>409</v>
      </c>
      <c r="D152" t="s">
        <v>512</v>
      </c>
      <c r="E152" s="32">
        <v>52.155555555555559</v>
      </c>
      <c r="F152" s="32">
        <v>3.1286024712398808</v>
      </c>
      <c r="G152" s="32">
        <v>2.9138602471239876</v>
      </c>
      <c r="H152" s="32">
        <v>0.69583510864933962</v>
      </c>
      <c r="I152" s="32">
        <v>0.48109288453344701</v>
      </c>
      <c r="J152" s="32">
        <v>163.17400000000001</v>
      </c>
      <c r="K152" s="32">
        <v>151.97399999999999</v>
      </c>
      <c r="L152" s="32">
        <v>36.291666666666671</v>
      </c>
      <c r="M152" s="32">
        <v>25.091666666666672</v>
      </c>
      <c r="N152" s="32">
        <v>5.6888888888888891</v>
      </c>
      <c r="O152" s="32">
        <v>5.5111111111111111</v>
      </c>
      <c r="P152" s="32">
        <v>33.982444444444454</v>
      </c>
      <c r="Q152" s="32">
        <v>33.982444444444454</v>
      </c>
      <c r="R152" s="32">
        <v>0</v>
      </c>
      <c r="S152" s="32">
        <v>92.899888888888881</v>
      </c>
      <c r="T152" s="32">
        <v>92.899888888888881</v>
      </c>
      <c r="U152" s="32">
        <v>0</v>
      </c>
      <c r="V152" s="32">
        <v>0</v>
      </c>
      <c r="W152" s="32">
        <v>0</v>
      </c>
      <c r="X152" s="32">
        <v>0</v>
      </c>
      <c r="Y152" s="32">
        <v>0</v>
      </c>
      <c r="Z152" s="32">
        <v>0</v>
      </c>
      <c r="AA152" s="32">
        <v>0</v>
      </c>
      <c r="AB152" s="32">
        <v>0</v>
      </c>
      <c r="AC152" s="32">
        <v>0</v>
      </c>
      <c r="AD152" s="32">
        <v>0</v>
      </c>
      <c r="AE152" s="32">
        <v>0</v>
      </c>
      <c r="AF152" t="s">
        <v>161</v>
      </c>
      <c r="AG152">
        <v>4</v>
      </c>
      <c r="AH152"/>
    </row>
    <row r="153" spans="1:34" x14ac:dyDescent="0.25">
      <c r="A153" t="s">
        <v>546</v>
      </c>
      <c r="B153" t="s">
        <v>357</v>
      </c>
      <c r="C153" t="s">
        <v>479</v>
      </c>
      <c r="D153" t="s">
        <v>492</v>
      </c>
      <c r="E153" s="32">
        <v>110.9</v>
      </c>
      <c r="F153" s="32">
        <v>4.0625147780783486</v>
      </c>
      <c r="G153" s="32">
        <v>3.9591183248171529</v>
      </c>
      <c r="H153" s="32">
        <v>0.63504057709648321</v>
      </c>
      <c r="I153" s="32">
        <v>0.53164412383528703</v>
      </c>
      <c r="J153" s="32">
        <v>450.53288888888892</v>
      </c>
      <c r="K153" s="32">
        <v>439.06622222222228</v>
      </c>
      <c r="L153" s="32">
        <v>70.425999999999988</v>
      </c>
      <c r="M153" s="32">
        <v>58.959333333333333</v>
      </c>
      <c r="N153" s="32">
        <v>5.7777777777777777</v>
      </c>
      <c r="O153" s="32">
        <v>5.6888888888888891</v>
      </c>
      <c r="P153" s="32">
        <v>136.74777777777774</v>
      </c>
      <c r="Q153" s="32">
        <v>136.74777777777774</v>
      </c>
      <c r="R153" s="32">
        <v>0</v>
      </c>
      <c r="S153" s="32">
        <v>243.35911111111119</v>
      </c>
      <c r="T153" s="32">
        <v>243.35911111111119</v>
      </c>
      <c r="U153" s="32">
        <v>0</v>
      </c>
      <c r="V153" s="32">
        <v>0</v>
      </c>
      <c r="W153" s="32">
        <v>0</v>
      </c>
      <c r="X153" s="32">
        <v>0</v>
      </c>
      <c r="Y153" s="32">
        <v>0</v>
      </c>
      <c r="Z153" s="32">
        <v>0</v>
      </c>
      <c r="AA153" s="32">
        <v>0</v>
      </c>
      <c r="AB153" s="32">
        <v>0</v>
      </c>
      <c r="AC153" s="32">
        <v>0</v>
      </c>
      <c r="AD153" s="32">
        <v>0</v>
      </c>
      <c r="AE153" s="32">
        <v>0</v>
      </c>
      <c r="AF153" t="s">
        <v>170</v>
      </c>
      <c r="AG153">
        <v>4</v>
      </c>
      <c r="AH153"/>
    </row>
    <row r="154" spans="1:34" x14ac:dyDescent="0.25">
      <c r="A154" t="s">
        <v>546</v>
      </c>
      <c r="B154" t="s">
        <v>209</v>
      </c>
      <c r="C154" t="s">
        <v>374</v>
      </c>
      <c r="D154" t="s">
        <v>484</v>
      </c>
      <c r="E154" s="32">
        <v>32.9</v>
      </c>
      <c r="F154" s="32">
        <v>5.3724788922661268</v>
      </c>
      <c r="G154" s="32">
        <v>4.8723370482944963</v>
      </c>
      <c r="H154" s="32">
        <v>1.0959540695710908</v>
      </c>
      <c r="I154" s="32">
        <v>0.66164133738601816</v>
      </c>
      <c r="J154" s="32">
        <v>176.75455555555556</v>
      </c>
      <c r="K154" s="32">
        <v>160.29988888888892</v>
      </c>
      <c r="L154" s="32">
        <v>36.056888888888885</v>
      </c>
      <c r="M154" s="32">
        <v>21.767999999999997</v>
      </c>
      <c r="N154" s="32">
        <v>8.6</v>
      </c>
      <c r="O154" s="32">
        <v>5.6888888888888891</v>
      </c>
      <c r="P154" s="32">
        <v>37.916111111111121</v>
      </c>
      <c r="Q154" s="32">
        <v>35.750333333333344</v>
      </c>
      <c r="R154" s="32">
        <v>2.165777777777778</v>
      </c>
      <c r="S154" s="32">
        <v>102.78155555555556</v>
      </c>
      <c r="T154" s="32">
        <v>102.78155555555556</v>
      </c>
      <c r="U154" s="32">
        <v>0</v>
      </c>
      <c r="V154" s="32">
        <v>0</v>
      </c>
      <c r="W154" s="32">
        <v>62.120777777777775</v>
      </c>
      <c r="X154" s="32">
        <v>4.0135555555555555</v>
      </c>
      <c r="Y154" s="32">
        <v>0</v>
      </c>
      <c r="Z154" s="32">
        <v>0</v>
      </c>
      <c r="AA154" s="32">
        <v>8.2888888888888896</v>
      </c>
      <c r="AB154" s="32">
        <v>0</v>
      </c>
      <c r="AC154" s="32">
        <v>49.818333333333328</v>
      </c>
      <c r="AD154" s="32">
        <v>0</v>
      </c>
      <c r="AE154" s="32">
        <v>0</v>
      </c>
      <c r="AF154" t="s">
        <v>22</v>
      </c>
      <c r="AG154">
        <v>4</v>
      </c>
      <c r="AH154"/>
    </row>
    <row r="155" spans="1:34" x14ac:dyDescent="0.25">
      <c r="A155" t="s">
        <v>546</v>
      </c>
      <c r="B155" t="s">
        <v>293</v>
      </c>
      <c r="C155" t="s">
        <v>451</v>
      </c>
      <c r="D155" t="s">
        <v>487</v>
      </c>
      <c r="E155" s="32">
        <v>66.766666666666666</v>
      </c>
      <c r="F155" s="32">
        <v>3.8355466799800304</v>
      </c>
      <c r="G155" s="32">
        <v>3.611715759693793</v>
      </c>
      <c r="H155" s="32">
        <v>0.59502413047096026</v>
      </c>
      <c r="I155" s="32">
        <v>0.44054751206523546</v>
      </c>
      <c r="J155" s="32">
        <v>256.0866666666667</v>
      </c>
      <c r="K155" s="32">
        <v>241.14222222222224</v>
      </c>
      <c r="L155" s="32">
        <v>39.727777777777781</v>
      </c>
      <c r="M155" s="32">
        <v>29.413888888888888</v>
      </c>
      <c r="N155" s="32">
        <v>4.625</v>
      </c>
      <c r="O155" s="32">
        <v>5.6888888888888891</v>
      </c>
      <c r="P155" s="32">
        <v>67.451666666666668</v>
      </c>
      <c r="Q155" s="32">
        <v>62.821111111111108</v>
      </c>
      <c r="R155" s="32">
        <v>4.6305555555555555</v>
      </c>
      <c r="S155" s="32">
        <v>148.90722222222223</v>
      </c>
      <c r="T155" s="32">
        <v>148.90722222222223</v>
      </c>
      <c r="U155" s="32">
        <v>0</v>
      </c>
      <c r="V155" s="32">
        <v>0</v>
      </c>
      <c r="W155" s="32">
        <v>0</v>
      </c>
      <c r="X155" s="32">
        <v>0</v>
      </c>
      <c r="Y155" s="32">
        <v>0</v>
      </c>
      <c r="Z155" s="32">
        <v>0</v>
      </c>
      <c r="AA155" s="32">
        <v>0</v>
      </c>
      <c r="AB155" s="32">
        <v>0</v>
      </c>
      <c r="AC155" s="32">
        <v>0</v>
      </c>
      <c r="AD155" s="32">
        <v>0</v>
      </c>
      <c r="AE155" s="32">
        <v>0</v>
      </c>
      <c r="AF155" t="s">
        <v>106</v>
      </c>
      <c r="AG155">
        <v>4</v>
      </c>
      <c r="AH155"/>
    </row>
    <row r="156" spans="1:34" x14ac:dyDescent="0.25">
      <c r="A156" t="s">
        <v>546</v>
      </c>
      <c r="B156" t="s">
        <v>226</v>
      </c>
      <c r="C156" t="s">
        <v>396</v>
      </c>
      <c r="D156" t="s">
        <v>501</v>
      </c>
      <c r="E156" s="32">
        <v>110.21111111111111</v>
      </c>
      <c r="F156" s="32">
        <v>2.937155963302752</v>
      </c>
      <c r="G156" s="32">
        <v>2.9032815808045163</v>
      </c>
      <c r="H156" s="32">
        <v>0.45853916725476362</v>
      </c>
      <c r="I156" s="32">
        <v>0.42466478475652786</v>
      </c>
      <c r="J156" s="32">
        <v>323.70722222222219</v>
      </c>
      <c r="K156" s="32">
        <v>319.97388888888884</v>
      </c>
      <c r="L156" s="32">
        <v>50.536111111111111</v>
      </c>
      <c r="M156" s="32">
        <v>46.802777777777777</v>
      </c>
      <c r="N156" s="32">
        <v>0</v>
      </c>
      <c r="O156" s="32">
        <v>3.7333333333333334</v>
      </c>
      <c r="P156" s="32">
        <v>56.355555555555554</v>
      </c>
      <c r="Q156" s="32">
        <v>56.355555555555554</v>
      </c>
      <c r="R156" s="32">
        <v>0</v>
      </c>
      <c r="S156" s="32">
        <v>216.81555555555553</v>
      </c>
      <c r="T156" s="32">
        <v>216.81555555555553</v>
      </c>
      <c r="U156" s="32">
        <v>0</v>
      </c>
      <c r="V156" s="32">
        <v>0</v>
      </c>
      <c r="W156" s="32">
        <v>14.672222222222221</v>
      </c>
      <c r="X156" s="32">
        <v>4.0055555555555555</v>
      </c>
      <c r="Y156" s="32">
        <v>0</v>
      </c>
      <c r="Z156" s="32">
        <v>0</v>
      </c>
      <c r="AA156" s="32">
        <v>8.0472222222222225</v>
      </c>
      <c r="AB156" s="32">
        <v>0</v>
      </c>
      <c r="AC156" s="32">
        <v>2.6194444444444445</v>
      </c>
      <c r="AD156" s="32">
        <v>0</v>
      </c>
      <c r="AE156" s="32">
        <v>0</v>
      </c>
      <c r="AF156" t="s">
        <v>39</v>
      </c>
      <c r="AG156">
        <v>4</v>
      </c>
      <c r="AH156"/>
    </row>
    <row r="157" spans="1:34" x14ac:dyDescent="0.25">
      <c r="A157" t="s">
        <v>546</v>
      </c>
      <c r="B157" t="s">
        <v>224</v>
      </c>
      <c r="C157" t="s">
        <v>404</v>
      </c>
      <c r="D157" t="s">
        <v>508</v>
      </c>
      <c r="E157" s="32">
        <v>72.355555555555554</v>
      </c>
      <c r="F157" s="32">
        <v>3.9133737714987715</v>
      </c>
      <c r="G157" s="32">
        <v>3.8336302211302216</v>
      </c>
      <c r="H157" s="32">
        <v>0.50738789926289918</v>
      </c>
      <c r="I157" s="32">
        <v>0.50738789926289918</v>
      </c>
      <c r="J157" s="32">
        <v>283.15433333333334</v>
      </c>
      <c r="K157" s="32">
        <v>277.38444444444445</v>
      </c>
      <c r="L157" s="32">
        <v>36.712333333333326</v>
      </c>
      <c r="M157" s="32">
        <v>36.712333333333326</v>
      </c>
      <c r="N157" s="32">
        <v>0</v>
      </c>
      <c r="O157" s="32">
        <v>0</v>
      </c>
      <c r="P157" s="32">
        <v>85.645999999999987</v>
      </c>
      <c r="Q157" s="32">
        <v>79.876111111111101</v>
      </c>
      <c r="R157" s="32">
        <v>5.7698888888888868</v>
      </c>
      <c r="S157" s="32">
        <v>160.79600000000005</v>
      </c>
      <c r="T157" s="32">
        <v>160.71700000000004</v>
      </c>
      <c r="U157" s="32">
        <v>7.9000000000000001E-2</v>
      </c>
      <c r="V157" s="32">
        <v>0</v>
      </c>
      <c r="W157" s="32">
        <v>0</v>
      </c>
      <c r="X157" s="32">
        <v>0</v>
      </c>
      <c r="Y157" s="32">
        <v>0</v>
      </c>
      <c r="Z157" s="32">
        <v>0</v>
      </c>
      <c r="AA157" s="32">
        <v>0</v>
      </c>
      <c r="AB157" s="32">
        <v>0</v>
      </c>
      <c r="AC157" s="32">
        <v>0</v>
      </c>
      <c r="AD157" s="32">
        <v>0</v>
      </c>
      <c r="AE157" s="32">
        <v>0</v>
      </c>
      <c r="AF157" t="s">
        <v>37</v>
      </c>
      <c r="AG157">
        <v>4</v>
      </c>
      <c r="AH157"/>
    </row>
    <row r="158" spans="1:34" x14ac:dyDescent="0.25">
      <c r="A158" t="s">
        <v>546</v>
      </c>
      <c r="B158" t="s">
        <v>340</v>
      </c>
      <c r="C158" t="s">
        <v>417</v>
      </c>
      <c r="D158" t="s">
        <v>516</v>
      </c>
      <c r="E158" s="32">
        <v>124.83333333333333</v>
      </c>
      <c r="F158" s="32">
        <v>4.5698727191811308</v>
      </c>
      <c r="G158" s="32">
        <v>4.3410939029817541</v>
      </c>
      <c r="H158" s="32">
        <v>0.54300934579439264</v>
      </c>
      <c r="I158" s="32">
        <v>0.45093546951490887</v>
      </c>
      <c r="J158" s="32">
        <v>570.47244444444448</v>
      </c>
      <c r="K158" s="32">
        <v>541.91322222222232</v>
      </c>
      <c r="L158" s="32">
        <v>67.785666666666685</v>
      </c>
      <c r="M158" s="32">
        <v>56.291777777777789</v>
      </c>
      <c r="N158" s="32">
        <v>7.3483333333333336</v>
      </c>
      <c r="O158" s="32">
        <v>4.1455555555555561</v>
      </c>
      <c r="P158" s="32">
        <v>110.82011111111112</v>
      </c>
      <c r="Q158" s="32">
        <v>93.754777777777775</v>
      </c>
      <c r="R158" s="32">
        <v>17.065333333333335</v>
      </c>
      <c r="S158" s="32">
        <v>391.86666666666673</v>
      </c>
      <c r="T158" s="32">
        <v>316.57755555555565</v>
      </c>
      <c r="U158" s="32">
        <v>53.201999999999984</v>
      </c>
      <c r="V158" s="32">
        <v>22.087111111111106</v>
      </c>
      <c r="W158" s="32">
        <v>0</v>
      </c>
      <c r="X158" s="32">
        <v>0</v>
      </c>
      <c r="Y158" s="32">
        <v>0</v>
      </c>
      <c r="Z158" s="32">
        <v>0</v>
      </c>
      <c r="AA158" s="32">
        <v>0</v>
      </c>
      <c r="AB158" s="32">
        <v>0</v>
      </c>
      <c r="AC158" s="32">
        <v>0</v>
      </c>
      <c r="AD158" s="32">
        <v>0</v>
      </c>
      <c r="AE158" s="32">
        <v>0</v>
      </c>
      <c r="AF158" t="s">
        <v>153</v>
      </c>
      <c r="AG158">
        <v>4</v>
      </c>
      <c r="AH158"/>
    </row>
    <row r="159" spans="1:34" x14ac:dyDescent="0.25">
      <c r="A159" t="s">
        <v>546</v>
      </c>
      <c r="B159" t="s">
        <v>225</v>
      </c>
      <c r="C159" t="s">
        <v>401</v>
      </c>
      <c r="D159" t="s">
        <v>506</v>
      </c>
      <c r="E159" s="32">
        <v>83.077777777777783</v>
      </c>
      <c r="F159" s="32">
        <v>3.1772448843118899</v>
      </c>
      <c r="G159" s="32">
        <v>2.9219406178948772</v>
      </c>
      <c r="H159" s="32">
        <v>0.47769559983950766</v>
      </c>
      <c r="I159" s="32">
        <v>0.30076768757523059</v>
      </c>
      <c r="J159" s="32">
        <v>263.95844444444447</v>
      </c>
      <c r="K159" s="32">
        <v>242.74833333333333</v>
      </c>
      <c r="L159" s="32">
        <v>39.685888888888876</v>
      </c>
      <c r="M159" s="32">
        <v>24.987111111111101</v>
      </c>
      <c r="N159" s="32">
        <v>14.698777777777776</v>
      </c>
      <c r="O159" s="32">
        <v>0</v>
      </c>
      <c r="P159" s="32">
        <v>61.272000000000013</v>
      </c>
      <c r="Q159" s="32">
        <v>54.76066666666668</v>
      </c>
      <c r="R159" s="32">
        <v>6.5113333333333303</v>
      </c>
      <c r="S159" s="32">
        <v>163.00055555555556</v>
      </c>
      <c r="T159" s="32">
        <v>159.34111111111113</v>
      </c>
      <c r="U159" s="32">
        <v>3.6594444444444445</v>
      </c>
      <c r="V159" s="32">
        <v>0</v>
      </c>
      <c r="W159" s="32">
        <v>0.41111111111111109</v>
      </c>
      <c r="X159" s="32">
        <v>3.3333333333333333E-2</v>
      </c>
      <c r="Y159" s="32">
        <v>0</v>
      </c>
      <c r="Z159" s="32">
        <v>0</v>
      </c>
      <c r="AA159" s="32">
        <v>0</v>
      </c>
      <c r="AB159" s="32">
        <v>0.37777777777777777</v>
      </c>
      <c r="AC159" s="32">
        <v>0</v>
      </c>
      <c r="AD159" s="32">
        <v>0</v>
      </c>
      <c r="AE159" s="32">
        <v>0</v>
      </c>
      <c r="AF159" t="s">
        <v>38</v>
      </c>
      <c r="AG159">
        <v>4</v>
      </c>
      <c r="AH159"/>
    </row>
    <row r="160" spans="1:34" x14ac:dyDescent="0.25">
      <c r="A160" t="s">
        <v>546</v>
      </c>
      <c r="B160" t="s">
        <v>361</v>
      </c>
      <c r="C160" t="s">
        <v>480</v>
      </c>
      <c r="D160" t="s">
        <v>506</v>
      </c>
      <c r="E160" s="32">
        <v>57.9</v>
      </c>
      <c r="F160" s="32">
        <v>3.9129572059105739</v>
      </c>
      <c r="G160" s="32">
        <v>3.6311398963730568</v>
      </c>
      <c r="H160" s="32">
        <v>0.83346190750335836</v>
      </c>
      <c r="I160" s="32">
        <v>0.73127422759547123</v>
      </c>
      <c r="J160" s="32">
        <v>226.56022222222222</v>
      </c>
      <c r="K160" s="32">
        <v>210.24299999999999</v>
      </c>
      <c r="L160" s="32">
        <v>48.257444444444445</v>
      </c>
      <c r="M160" s="32">
        <v>42.340777777777781</v>
      </c>
      <c r="N160" s="32">
        <v>0</v>
      </c>
      <c r="O160" s="32">
        <v>5.916666666666667</v>
      </c>
      <c r="P160" s="32">
        <v>55.702777777777776</v>
      </c>
      <c r="Q160" s="32">
        <v>45.30222222222222</v>
      </c>
      <c r="R160" s="32">
        <v>10.400555555555554</v>
      </c>
      <c r="S160" s="32">
        <v>122.60000000000001</v>
      </c>
      <c r="T160" s="32">
        <v>113.82777777777778</v>
      </c>
      <c r="U160" s="32">
        <v>8.7722222222222221</v>
      </c>
      <c r="V160" s="32">
        <v>0</v>
      </c>
      <c r="W160" s="32">
        <v>0</v>
      </c>
      <c r="X160" s="32">
        <v>0</v>
      </c>
      <c r="Y160" s="32">
        <v>0</v>
      </c>
      <c r="Z160" s="32">
        <v>0</v>
      </c>
      <c r="AA160" s="32">
        <v>0</v>
      </c>
      <c r="AB160" s="32">
        <v>0</v>
      </c>
      <c r="AC160" s="32">
        <v>0</v>
      </c>
      <c r="AD160" s="32">
        <v>0</v>
      </c>
      <c r="AE160" s="32">
        <v>0</v>
      </c>
      <c r="AF160" t="s">
        <v>174</v>
      </c>
      <c r="AG160">
        <v>4</v>
      </c>
      <c r="AH160"/>
    </row>
    <row r="161" spans="1:34" x14ac:dyDescent="0.25">
      <c r="A161" t="s">
        <v>546</v>
      </c>
      <c r="B161" t="s">
        <v>266</v>
      </c>
      <c r="C161" t="s">
        <v>431</v>
      </c>
      <c r="D161" t="s">
        <v>526</v>
      </c>
      <c r="E161" s="32">
        <v>87.311111111111117</v>
      </c>
      <c r="F161" s="32">
        <v>4.9191906337490447</v>
      </c>
      <c r="G161" s="32">
        <v>4.6101425299058283</v>
      </c>
      <c r="H161" s="32">
        <v>0.43751590735556112</v>
      </c>
      <c r="I161" s="32">
        <v>0.2456095698651056</v>
      </c>
      <c r="J161" s="32">
        <v>429.49999999999994</v>
      </c>
      <c r="K161" s="32">
        <v>402.51666666666665</v>
      </c>
      <c r="L161" s="32">
        <v>38.199999999999996</v>
      </c>
      <c r="M161" s="32">
        <v>21.444444444444443</v>
      </c>
      <c r="N161" s="32">
        <v>11.133333333333333</v>
      </c>
      <c r="O161" s="32">
        <v>5.6222222222222218</v>
      </c>
      <c r="P161" s="32">
        <v>101.76666666666667</v>
      </c>
      <c r="Q161" s="32">
        <v>91.538888888888891</v>
      </c>
      <c r="R161" s="32">
        <v>10.227777777777778</v>
      </c>
      <c r="S161" s="32">
        <v>289.5333333333333</v>
      </c>
      <c r="T161" s="32">
        <v>282.62222222222221</v>
      </c>
      <c r="U161" s="32">
        <v>6.9111111111111114</v>
      </c>
      <c r="V161" s="32">
        <v>0</v>
      </c>
      <c r="W161" s="32">
        <v>0</v>
      </c>
      <c r="X161" s="32">
        <v>0</v>
      </c>
      <c r="Y161" s="32">
        <v>0</v>
      </c>
      <c r="Z161" s="32">
        <v>0</v>
      </c>
      <c r="AA161" s="32">
        <v>0</v>
      </c>
      <c r="AB161" s="32">
        <v>0</v>
      </c>
      <c r="AC161" s="32">
        <v>0</v>
      </c>
      <c r="AD161" s="32">
        <v>0</v>
      </c>
      <c r="AE161" s="32">
        <v>0</v>
      </c>
      <c r="AF161" t="s">
        <v>79</v>
      </c>
      <c r="AG161">
        <v>4</v>
      </c>
      <c r="AH161"/>
    </row>
    <row r="162" spans="1:34" x14ac:dyDescent="0.25">
      <c r="A162" t="s">
        <v>546</v>
      </c>
      <c r="B162" t="s">
        <v>220</v>
      </c>
      <c r="C162" t="s">
        <v>400</v>
      </c>
      <c r="D162" t="s">
        <v>505</v>
      </c>
      <c r="E162" s="32">
        <v>52.43333333333333</v>
      </c>
      <c r="F162" s="32">
        <v>3.8864717101080739</v>
      </c>
      <c r="G162" s="32">
        <v>3.5770841279932188</v>
      </c>
      <c r="H162" s="32">
        <v>0.50092604365331639</v>
      </c>
      <c r="I162" s="32">
        <v>0.19153846153846155</v>
      </c>
      <c r="J162" s="32">
        <v>203.78066666666666</v>
      </c>
      <c r="K162" s="32">
        <v>187.55844444444443</v>
      </c>
      <c r="L162" s="32">
        <v>26.265222222222221</v>
      </c>
      <c r="M162" s="32">
        <v>10.042999999999999</v>
      </c>
      <c r="N162" s="32">
        <v>10.888888888888889</v>
      </c>
      <c r="O162" s="32">
        <v>5.333333333333333</v>
      </c>
      <c r="P162" s="32">
        <v>63.673444444444421</v>
      </c>
      <c r="Q162" s="32">
        <v>63.673444444444421</v>
      </c>
      <c r="R162" s="32">
        <v>0</v>
      </c>
      <c r="S162" s="32">
        <v>113.84200000000001</v>
      </c>
      <c r="T162" s="32">
        <v>113.84200000000001</v>
      </c>
      <c r="U162" s="32">
        <v>0</v>
      </c>
      <c r="V162" s="32">
        <v>0</v>
      </c>
      <c r="W162" s="32">
        <v>0</v>
      </c>
      <c r="X162" s="32">
        <v>0</v>
      </c>
      <c r="Y162" s="32">
        <v>0</v>
      </c>
      <c r="Z162" s="32">
        <v>0</v>
      </c>
      <c r="AA162" s="32">
        <v>0</v>
      </c>
      <c r="AB162" s="32">
        <v>0</v>
      </c>
      <c r="AC162" s="32">
        <v>0</v>
      </c>
      <c r="AD162" s="32">
        <v>0</v>
      </c>
      <c r="AE162" s="32">
        <v>0</v>
      </c>
      <c r="AF162" t="s">
        <v>33</v>
      </c>
      <c r="AG162">
        <v>4</v>
      </c>
      <c r="AH162"/>
    </row>
    <row r="163" spans="1:34" x14ac:dyDescent="0.25">
      <c r="A163" t="s">
        <v>546</v>
      </c>
      <c r="B163" t="s">
        <v>353</v>
      </c>
      <c r="C163" t="s">
        <v>398</v>
      </c>
      <c r="D163" t="s">
        <v>503</v>
      </c>
      <c r="E163" s="32">
        <v>63.3</v>
      </c>
      <c r="F163" s="32">
        <v>4.3478181499034578</v>
      </c>
      <c r="G163" s="32">
        <v>4.013168334210989</v>
      </c>
      <c r="H163" s="32">
        <v>0.91195190451114627</v>
      </c>
      <c r="I163" s="32">
        <v>0.57730208881867651</v>
      </c>
      <c r="J163" s="32">
        <v>275.21688888888889</v>
      </c>
      <c r="K163" s="32">
        <v>254.03355555555558</v>
      </c>
      <c r="L163" s="32">
        <v>57.726555555555557</v>
      </c>
      <c r="M163" s="32">
        <v>36.543222222222219</v>
      </c>
      <c r="N163" s="32">
        <v>15.466666666666667</v>
      </c>
      <c r="O163" s="32">
        <v>5.7166666666666668</v>
      </c>
      <c r="P163" s="32">
        <v>81.781555555555556</v>
      </c>
      <c r="Q163" s="32">
        <v>81.781555555555556</v>
      </c>
      <c r="R163" s="32">
        <v>0</v>
      </c>
      <c r="S163" s="32">
        <v>135.70877777777781</v>
      </c>
      <c r="T163" s="32">
        <v>135.70877777777781</v>
      </c>
      <c r="U163" s="32">
        <v>0</v>
      </c>
      <c r="V163" s="32">
        <v>0</v>
      </c>
      <c r="W163" s="32">
        <v>0</v>
      </c>
      <c r="X163" s="32">
        <v>0</v>
      </c>
      <c r="Y163" s="32">
        <v>0</v>
      </c>
      <c r="Z163" s="32">
        <v>0</v>
      </c>
      <c r="AA163" s="32">
        <v>0</v>
      </c>
      <c r="AB163" s="32">
        <v>0</v>
      </c>
      <c r="AC163" s="32">
        <v>0</v>
      </c>
      <c r="AD163" s="32">
        <v>0</v>
      </c>
      <c r="AE163" s="32">
        <v>0</v>
      </c>
      <c r="AF163" t="s">
        <v>166</v>
      </c>
      <c r="AG163">
        <v>4</v>
      </c>
      <c r="AH163"/>
    </row>
    <row r="164" spans="1:34" x14ac:dyDescent="0.25">
      <c r="A164" t="s">
        <v>546</v>
      </c>
      <c r="B164" t="s">
        <v>211</v>
      </c>
      <c r="C164" t="s">
        <v>394</v>
      </c>
      <c r="D164" t="s">
        <v>499</v>
      </c>
      <c r="E164" s="32">
        <v>147.69999999999999</v>
      </c>
      <c r="F164" s="32">
        <v>2.7963213721507563</v>
      </c>
      <c r="G164" s="32">
        <v>2.725551041901753</v>
      </c>
      <c r="H164" s="32">
        <v>0.4835251636199504</v>
      </c>
      <c r="I164" s="32">
        <v>0.41275483337094715</v>
      </c>
      <c r="J164" s="32">
        <v>413.01666666666665</v>
      </c>
      <c r="K164" s="32">
        <v>402.56388888888887</v>
      </c>
      <c r="L164" s="32">
        <v>71.416666666666671</v>
      </c>
      <c r="M164" s="32">
        <v>60.963888888888889</v>
      </c>
      <c r="N164" s="32">
        <v>5.3472222222222223</v>
      </c>
      <c r="O164" s="32">
        <v>5.1055555555555552</v>
      </c>
      <c r="P164" s="32">
        <v>122.81944444444444</v>
      </c>
      <c r="Q164" s="32">
        <v>122.81944444444444</v>
      </c>
      <c r="R164" s="32">
        <v>0</v>
      </c>
      <c r="S164" s="32">
        <v>218.78055555555557</v>
      </c>
      <c r="T164" s="32">
        <v>218.78055555555557</v>
      </c>
      <c r="U164" s="32">
        <v>0</v>
      </c>
      <c r="V164" s="32">
        <v>0</v>
      </c>
      <c r="W164" s="32">
        <v>0</v>
      </c>
      <c r="X164" s="32">
        <v>0</v>
      </c>
      <c r="Y164" s="32">
        <v>0</v>
      </c>
      <c r="Z164" s="32">
        <v>0</v>
      </c>
      <c r="AA164" s="32">
        <v>0</v>
      </c>
      <c r="AB164" s="32">
        <v>0</v>
      </c>
      <c r="AC164" s="32">
        <v>0</v>
      </c>
      <c r="AD164" s="32">
        <v>0</v>
      </c>
      <c r="AE164" s="32">
        <v>0</v>
      </c>
      <c r="AF164" t="s">
        <v>24</v>
      </c>
      <c r="AG164">
        <v>4</v>
      </c>
      <c r="AH164"/>
    </row>
    <row r="165" spans="1:34" x14ac:dyDescent="0.25">
      <c r="A165" t="s">
        <v>546</v>
      </c>
      <c r="B165" t="s">
        <v>247</v>
      </c>
      <c r="C165" t="s">
        <v>419</v>
      </c>
      <c r="D165" t="s">
        <v>517</v>
      </c>
      <c r="E165" s="32">
        <v>57.055555555555557</v>
      </c>
      <c r="F165" s="32">
        <v>4.0970185004868549</v>
      </c>
      <c r="G165" s="32">
        <v>3.8834839337877312</v>
      </c>
      <c r="H165" s="32">
        <v>1.022029211295034</v>
      </c>
      <c r="I165" s="32">
        <v>0.80849464459591036</v>
      </c>
      <c r="J165" s="32">
        <v>233.75766666666667</v>
      </c>
      <c r="K165" s="32">
        <v>221.57433333333333</v>
      </c>
      <c r="L165" s="32">
        <v>58.312444444444445</v>
      </c>
      <c r="M165" s="32">
        <v>46.129111111111108</v>
      </c>
      <c r="N165" s="32">
        <v>6.4944444444444445</v>
      </c>
      <c r="O165" s="32">
        <v>5.6888888888888891</v>
      </c>
      <c r="P165" s="32">
        <v>50.407555555555561</v>
      </c>
      <c r="Q165" s="32">
        <v>50.407555555555561</v>
      </c>
      <c r="R165" s="32">
        <v>0</v>
      </c>
      <c r="S165" s="32">
        <v>125.03766666666667</v>
      </c>
      <c r="T165" s="32">
        <v>125.03766666666667</v>
      </c>
      <c r="U165" s="32">
        <v>0</v>
      </c>
      <c r="V165" s="32">
        <v>0</v>
      </c>
      <c r="W165" s="32">
        <v>0</v>
      </c>
      <c r="X165" s="32">
        <v>0</v>
      </c>
      <c r="Y165" s="32">
        <v>0</v>
      </c>
      <c r="Z165" s="32">
        <v>0</v>
      </c>
      <c r="AA165" s="32">
        <v>0</v>
      </c>
      <c r="AB165" s="32">
        <v>0</v>
      </c>
      <c r="AC165" s="32">
        <v>0</v>
      </c>
      <c r="AD165" s="32">
        <v>0</v>
      </c>
      <c r="AE165" s="32">
        <v>0</v>
      </c>
      <c r="AF165" t="s">
        <v>60</v>
      </c>
      <c r="AG165">
        <v>4</v>
      </c>
      <c r="AH165"/>
    </row>
    <row r="166" spans="1:34" x14ac:dyDescent="0.25">
      <c r="A166" t="s">
        <v>546</v>
      </c>
      <c r="B166" t="s">
        <v>258</v>
      </c>
      <c r="C166" t="s">
        <v>375</v>
      </c>
      <c r="D166" t="s">
        <v>485</v>
      </c>
      <c r="E166" s="32">
        <v>128.80000000000001</v>
      </c>
      <c r="F166" s="32">
        <v>2.9392037612146305</v>
      </c>
      <c r="G166" s="32">
        <v>2.6213768115942027</v>
      </c>
      <c r="H166" s="32">
        <v>0.36333247066942714</v>
      </c>
      <c r="I166" s="32">
        <v>8.9932712215320912E-2</v>
      </c>
      <c r="J166" s="32">
        <v>378.56944444444446</v>
      </c>
      <c r="K166" s="32">
        <v>337.63333333333333</v>
      </c>
      <c r="L166" s="32">
        <v>46.797222222222217</v>
      </c>
      <c r="M166" s="32">
        <v>11.583333333333334</v>
      </c>
      <c r="N166" s="32">
        <v>17.747222222222224</v>
      </c>
      <c r="O166" s="32">
        <v>17.466666666666665</v>
      </c>
      <c r="P166" s="32">
        <v>87.119444444444454</v>
      </c>
      <c r="Q166" s="32">
        <v>81.397222222222226</v>
      </c>
      <c r="R166" s="32">
        <v>5.7222222222222223</v>
      </c>
      <c r="S166" s="32">
        <v>244.6527777777778</v>
      </c>
      <c r="T166" s="32">
        <v>235.80833333333334</v>
      </c>
      <c r="U166" s="32">
        <v>7.7416666666666663</v>
      </c>
      <c r="V166" s="32">
        <v>1.1027777777777779</v>
      </c>
      <c r="W166" s="32">
        <v>0</v>
      </c>
      <c r="X166" s="32">
        <v>0</v>
      </c>
      <c r="Y166" s="32">
        <v>0</v>
      </c>
      <c r="Z166" s="32">
        <v>0</v>
      </c>
      <c r="AA166" s="32">
        <v>0</v>
      </c>
      <c r="AB166" s="32">
        <v>0</v>
      </c>
      <c r="AC166" s="32">
        <v>0</v>
      </c>
      <c r="AD166" s="32">
        <v>0</v>
      </c>
      <c r="AE166" s="32">
        <v>0</v>
      </c>
      <c r="AF166" t="s">
        <v>71</v>
      </c>
      <c r="AG166">
        <v>4</v>
      </c>
      <c r="AH166"/>
    </row>
    <row r="167" spans="1:34" x14ac:dyDescent="0.25">
      <c r="A167" t="s">
        <v>546</v>
      </c>
      <c r="B167" t="s">
        <v>259</v>
      </c>
      <c r="C167" t="s">
        <v>426</v>
      </c>
      <c r="D167" t="s">
        <v>485</v>
      </c>
      <c r="E167" s="32">
        <v>206.01111111111112</v>
      </c>
      <c r="F167" s="32">
        <v>4.5689428833396262</v>
      </c>
      <c r="G167" s="32">
        <v>4.2913807238013053</v>
      </c>
      <c r="H167" s="32">
        <v>0.49334447980152091</v>
      </c>
      <c r="I167" s="32">
        <v>0.32103014939863006</v>
      </c>
      <c r="J167" s="32">
        <v>941.25300000000016</v>
      </c>
      <c r="K167" s="32">
        <v>884.07211111111121</v>
      </c>
      <c r="L167" s="32">
        <v>101.63444444444444</v>
      </c>
      <c r="M167" s="32">
        <v>66.135777777777776</v>
      </c>
      <c r="N167" s="32">
        <v>30.116444444444443</v>
      </c>
      <c r="O167" s="32">
        <v>5.3822222222222225</v>
      </c>
      <c r="P167" s="32">
        <v>231.98388888888888</v>
      </c>
      <c r="Q167" s="32">
        <v>210.30166666666668</v>
      </c>
      <c r="R167" s="32">
        <v>21.682222222222219</v>
      </c>
      <c r="S167" s="32">
        <v>607.63466666666682</v>
      </c>
      <c r="T167" s="32">
        <v>600.47711111111118</v>
      </c>
      <c r="U167" s="32">
        <v>6.9019999999999992</v>
      </c>
      <c r="V167" s="32">
        <v>0.25555555555555554</v>
      </c>
      <c r="W167" s="32">
        <v>0</v>
      </c>
      <c r="X167" s="32">
        <v>0</v>
      </c>
      <c r="Y167" s="32">
        <v>0</v>
      </c>
      <c r="Z167" s="32">
        <v>0</v>
      </c>
      <c r="AA167" s="32">
        <v>0</v>
      </c>
      <c r="AB167" s="32">
        <v>0</v>
      </c>
      <c r="AC167" s="32">
        <v>0</v>
      </c>
      <c r="AD167" s="32">
        <v>0</v>
      </c>
      <c r="AE167" s="32">
        <v>0</v>
      </c>
      <c r="AF167" t="s">
        <v>72</v>
      </c>
      <c r="AG167">
        <v>4</v>
      </c>
      <c r="AH167"/>
    </row>
    <row r="168" spans="1:34" x14ac:dyDescent="0.25">
      <c r="A168" t="s">
        <v>546</v>
      </c>
      <c r="B168" t="s">
        <v>207</v>
      </c>
      <c r="C168" t="s">
        <v>374</v>
      </c>
      <c r="D168" t="s">
        <v>484</v>
      </c>
      <c r="E168" s="32">
        <v>51.522222222222226</v>
      </c>
      <c r="F168" s="32">
        <v>2.9625318093594992</v>
      </c>
      <c r="G168" s="32">
        <v>2.6329005822730212</v>
      </c>
      <c r="H168" s="32">
        <v>0.75813888289842568</v>
      </c>
      <c r="I168" s="32">
        <v>0.52727841276687504</v>
      </c>
      <c r="J168" s="32">
        <v>152.63622222222222</v>
      </c>
      <c r="K168" s="32">
        <v>135.6528888888889</v>
      </c>
      <c r="L168" s="32">
        <v>39.061</v>
      </c>
      <c r="M168" s="32">
        <v>27.166555555555554</v>
      </c>
      <c r="N168" s="32">
        <v>6.2055555555555557</v>
      </c>
      <c r="O168" s="32">
        <v>5.6888888888888891</v>
      </c>
      <c r="P168" s="32">
        <v>42.262000000000008</v>
      </c>
      <c r="Q168" s="32">
        <v>37.173111111111119</v>
      </c>
      <c r="R168" s="32">
        <v>5.0888888888888886</v>
      </c>
      <c r="S168" s="32">
        <v>71.313222222222223</v>
      </c>
      <c r="T168" s="32">
        <v>71.313222222222223</v>
      </c>
      <c r="U168" s="32">
        <v>0</v>
      </c>
      <c r="V168" s="32">
        <v>0</v>
      </c>
      <c r="W168" s="32">
        <v>0</v>
      </c>
      <c r="X168" s="32">
        <v>0</v>
      </c>
      <c r="Y168" s="32">
        <v>0</v>
      </c>
      <c r="Z168" s="32">
        <v>0</v>
      </c>
      <c r="AA168" s="32">
        <v>0</v>
      </c>
      <c r="AB168" s="32">
        <v>0</v>
      </c>
      <c r="AC168" s="32">
        <v>0</v>
      </c>
      <c r="AD168" s="32">
        <v>0</v>
      </c>
      <c r="AE168" s="32">
        <v>0</v>
      </c>
      <c r="AF168" t="s">
        <v>20</v>
      </c>
      <c r="AG168">
        <v>4</v>
      </c>
      <c r="AH168"/>
    </row>
    <row r="169" spans="1:34" x14ac:dyDescent="0.25">
      <c r="A169" t="s">
        <v>546</v>
      </c>
      <c r="B169" t="s">
        <v>205</v>
      </c>
      <c r="C169" t="s">
        <v>390</v>
      </c>
      <c r="D169" t="s">
        <v>487</v>
      </c>
      <c r="E169" s="32">
        <v>51.922222222222224</v>
      </c>
      <c r="F169" s="32">
        <v>2.9759619088380056</v>
      </c>
      <c r="G169" s="32">
        <v>2.7676332120693345</v>
      </c>
      <c r="H169" s="32">
        <v>0.43505670875240737</v>
      </c>
      <c r="I169" s="32">
        <v>0.22672801198373635</v>
      </c>
      <c r="J169" s="32">
        <v>154.51855555555557</v>
      </c>
      <c r="K169" s="32">
        <v>143.70166666666668</v>
      </c>
      <c r="L169" s="32">
        <v>22.589111111111109</v>
      </c>
      <c r="M169" s="32">
        <v>11.772222222222222</v>
      </c>
      <c r="N169" s="32">
        <v>10.816888888888887</v>
      </c>
      <c r="O169" s="32">
        <v>0</v>
      </c>
      <c r="P169" s="32">
        <v>45.254333333333335</v>
      </c>
      <c r="Q169" s="32">
        <v>45.254333333333335</v>
      </c>
      <c r="R169" s="32">
        <v>0</v>
      </c>
      <c r="S169" s="32">
        <v>86.675111111111121</v>
      </c>
      <c r="T169" s="32">
        <v>86.675111111111121</v>
      </c>
      <c r="U169" s="32">
        <v>0</v>
      </c>
      <c r="V169" s="32">
        <v>0</v>
      </c>
      <c r="W169" s="32">
        <v>12.183</v>
      </c>
      <c r="X169" s="32">
        <v>0.10555555555555556</v>
      </c>
      <c r="Y169" s="32">
        <v>0.18888888888888888</v>
      </c>
      <c r="Z169" s="32">
        <v>0</v>
      </c>
      <c r="AA169" s="32">
        <v>1.8015555555555554</v>
      </c>
      <c r="AB169" s="32">
        <v>0</v>
      </c>
      <c r="AC169" s="32">
        <v>10.087</v>
      </c>
      <c r="AD169" s="32">
        <v>0</v>
      </c>
      <c r="AE169" s="32">
        <v>0</v>
      </c>
      <c r="AF169" t="s">
        <v>18</v>
      </c>
      <c r="AG169">
        <v>4</v>
      </c>
      <c r="AH169"/>
    </row>
    <row r="170" spans="1:34" x14ac:dyDescent="0.25">
      <c r="A170" t="s">
        <v>546</v>
      </c>
      <c r="B170" t="s">
        <v>243</v>
      </c>
      <c r="C170" t="s">
        <v>417</v>
      </c>
      <c r="D170" t="s">
        <v>516</v>
      </c>
      <c r="E170" s="32">
        <v>124.72222222222223</v>
      </c>
      <c r="F170" s="32">
        <v>3.6452873051224945</v>
      </c>
      <c r="G170" s="32">
        <v>3.365909131403118</v>
      </c>
      <c r="H170" s="32">
        <v>0.57683919821826291</v>
      </c>
      <c r="I170" s="32">
        <v>0.29746102449888628</v>
      </c>
      <c r="J170" s="32">
        <v>454.64833333333337</v>
      </c>
      <c r="K170" s="32">
        <v>419.80366666666669</v>
      </c>
      <c r="L170" s="32">
        <v>71.944666666666677</v>
      </c>
      <c r="M170" s="32">
        <v>37.099999999999987</v>
      </c>
      <c r="N170" s="32">
        <v>27.884444444444458</v>
      </c>
      <c r="O170" s="32">
        <v>6.9602222222222219</v>
      </c>
      <c r="P170" s="32">
        <v>109.53022222222225</v>
      </c>
      <c r="Q170" s="32">
        <v>109.53022222222225</v>
      </c>
      <c r="R170" s="32">
        <v>0</v>
      </c>
      <c r="S170" s="32">
        <v>273.17344444444444</v>
      </c>
      <c r="T170" s="32">
        <v>273.09088888888891</v>
      </c>
      <c r="U170" s="32">
        <v>8.2555555555555549E-2</v>
      </c>
      <c r="V170" s="32">
        <v>0</v>
      </c>
      <c r="W170" s="32">
        <v>80.356999999999999</v>
      </c>
      <c r="X170" s="32">
        <v>0</v>
      </c>
      <c r="Y170" s="32">
        <v>0.40277777777777779</v>
      </c>
      <c r="Z170" s="32">
        <v>6.9602222222222219</v>
      </c>
      <c r="AA170" s="32">
        <v>32.996222222222222</v>
      </c>
      <c r="AB170" s="32">
        <v>0</v>
      </c>
      <c r="AC170" s="32">
        <v>39.997777777777777</v>
      </c>
      <c r="AD170" s="32">
        <v>0</v>
      </c>
      <c r="AE170" s="32">
        <v>0</v>
      </c>
      <c r="AF170" t="s">
        <v>56</v>
      </c>
      <c r="AG170">
        <v>4</v>
      </c>
      <c r="AH170"/>
    </row>
    <row r="171" spans="1:34" x14ac:dyDescent="0.25">
      <c r="A171" t="s">
        <v>546</v>
      </c>
      <c r="B171" t="s">
        <v>346</v>
      </c>
      <c r="C171" t="s">
        <v>425</v>
      </c>
      <c r="D171" t="s">
        <v>523</v>
      </c>
      <c r="E171" s="32">
        <v>98.411111111111111</v>
      </c>
      <c r="F171" s="32">
        <v>3.5186699785480409</v>
      </c>
      <c r="G171" s="32">
        <v>3.3273523766512358</v>
      </c>
      <c r="H171" s="32">
        <v>0.75901095178954492</v>
      </c>
      <c r="I171" s="32">
        <v>0.62418539008693685</v>
      </c>
      <c r="J171" s="32">
        <v>346.2762222222222</v>
      </c>
      <c r="K171" s="32">
        <v>327.44844444444442</v>
      </c>
      <c r="L171" s="32">
        <v>74.695111111111103</v>
      </c>
      <c r="M171" s="32">
        <v>61.426777777777779</v>
      </c>
      <c r="N171" s="32">
        <v>7.5794444444444453</v>
      </c>
      <c r="O171" s="32">
        <v>5.6888888888888891</v>
      </c>
      <c r="P171" s="32">
        <v>66.845777777777784</v>
      </c>
      <c r="Q171" s="32">
        <v>61.286333333333339</v>
      </c>
      <c r="R171" s="32">
        <v>5.559444444444444</v>
      </c>
      <c r="S171" s="32">
        <v>204.73533333333336</v>
      </c>
      <c r="T171" s="32">
        <v>173.35644444444446</v>
      </c>
      <c r="U171" s="32">
        <v>31.378888888888888</v>
      </c>
      <c r="V171" s="32">
        <v>0</v>
      </c>
      <c r="W171" s="32">
        <v>0</v>
      </c>
      <c r="X171" s="32">
        <v>0</v>
      </c>
      <c r="Y171" s="32">
        <v>0</v>
      </c>
      <c r="Z171" s="32">
        <v>0</v>
      </c>
      <c r="AA171" s="32">
        <v>0</v>
      </c>
      <c r="AB171" s="32">
        <v>0</v>
      </c>
      <c r="AC171" s="32">
        <v>0</v>
      </c>
      <c r="AD171" s="32">
        <v>0</v>
      </c>
      <c r="AE171" s="32">
        <v>0</v>
      </c>
      <c r="AF171" t="s">
        <v>159</v>
      </c>
      <c r="AG171">
        <v>4</v>
      </c>
      <c r="AH171"/>
    </row>
    <row r="172" spans="1:34" x14ac:dyDescent="0.25">
      <c r="A172" t="s">
        <v>546</v>
      </c>
      <c r="B172" t="s">
        <v>231</v>
      </c>
      <c r="C172" t="s">
        <v>409</v>
      </c>
      <c r="D172" t="s">
        <v>512</v>
      </c>
      <c r="E172" s="32">
        <v>77.599999999999994</v>
      </c>
      <c r="F172" s="32">
        <v>4.0246620847651782</v>
      </c>
      <c r="G172" s="32">
        <v>3.7301260022909517</v>
      </c>
      <c r="H172" s="32">
        <v>1.0511297250859108</v>
      </c>
      <c r="I172" s="32">
        <v>0.89936569301260028</v>
      </c>
      <c r="J172" s="32">
        <v>312.31377777777783</v>
      </c>
      <c r="K172" s="32">
        <v>289.45777777777784</v>
      </c>
      <c r="L172" s="32">
        <v>81.567666666666668</v>
      </c>
      <c r="M172" s="32">
        <v>69.790777777777777</v>
      </c>
      <c r="N172" s="32">
        <v>6.5768888888888899</v>
      </c>
      <c r="O172" s="32">
        <v>5.2</v>
      </c>
      <c r="P172" s="32">
        <v>46.893333333333317</v>
      </c>
      <c r="Q172" s="32">
        <v>35.814222222222206</v>
      </c>
      <c r="R172" s="32">
        <v>11.079111111111107</v>
      </c>
      <c r="S172" s="32">
        <v>183.85277777777782</v>
      </c>
      <c r="T172" s="32">
        <v>172.36500000000004</v>
      </c>
      <c r="U172" s="32">
        <v>4.5909999999999984</v>
      </c>
      <c r="V172" s="32">
        <v>6.8967777777777783</v>
      </c>
      <c r="W172" s="32">
        <v>0</v>
      </c>
      <c r="X172" s="32">
        <v>0</v>
      </c>
      <c r="Y172" s="32">
        <v>0</v>
      </c>
      <c r="Z172" s="32">
        <v>0</v>
      </c>
      <c r="AA172" s="32">
        <v>0</v>
      </c>
      <c r="AB172" s="32">
        <v>0</v>
      </c>
      <c r="AC172" s="32">
        <v>0</v>
      </c>
      <c r="AD172" s="32">
        <v>0</v>
      </c>
      <c r="AE172" s="32">
        <v>0</v>
      </c>
      <c r="AF172" t="s">
        <v>44</v>
      </c>
      <c r="AG172">
        <v>4</v>
      </c>
      <c r="AH172"/>
    </row>
    <row r="173" spans="1:34" x14ac:dyDescent="0.25">
      <c r="A173" t="s">
        <v>546</v>
      </c>
      <c r="B173" t="s">
        <v>294</v>
      </c>
      <c r="C173" t="s">
        <v>452</v>
      </c>
      <c r="D173" t="s">
        <v>536</v>
      </c>
      <c r="E173" s="32">
        <v>109.86666666666666</v>
      </c>
      <c r="F173" s="32">
        <v>4.2349615695792879</v>
      </c>
      <c r="G173" s="32">
        <v>4.1864178802589</v>
      </c>
      <c r="H173" s="32">
        <v>0.52578883495145634</v>
      </c>
      <c r="I173" s="32">
        <v>0.47724514563106796</v>
      </c>
      <c r="J173" s="32">
        <v>465.2811111111111</v>
      </c>
      <c r="K173" s="32">
        <v>459.94777777777779</v>
      </c>
      <c r="L173" s="32">
        <v>57.766666666666666</v>
      </c>
      <c r="M173" s="32">
        <v>52.43333333333333</v>
      </c>
      <c r="N173" s="32">
        <v>0</v>
      </c>
      <c r="O173" s="32">
        <v>5.333333333333333</v>
      </c>
      <c r="P173" s="32">
        <v>101.8</v>
      </c>
      <c r="Q173" s="32">
        <v>101.8</v>
      </c>
      <c r="R173" s="32">
        <v>0</v>
      </c>
      <c r="S173" s="32">
        <v>305.71444444444444</v>
      </c>
      <c r="T173" s="32">
        <v>305.71444444444444</v>
      </c>
      <c r="U173" s="32">
        <v>0</v>
      </c>
      <c r="V173" s="32">
        <v>0</v>
      </c>
      <c r="W173" s="32">
        <v>0</v>
      </c>
      <c r="X173" s="32">
        <v>0</v>
      </c>
      <c r="Y173" s="32">
        <v>0</v>
      </c>
      <c r="Z173" s="32">
        <v>0</v>
      </c>
      <c r="AA173" s="32">
        <v>0</v>
      </c>
      <c r="AB173" s="32">
        <v>0</v>
      </c>
      <c r="AC173" s="32">
        <v>0</v>
      </c>
      <c r="AD173" s="32">
        <v>0</v>
      </c>
      <c r="AE173" s="32">
        <v>0</v>
      </c>
      <c r="AF173" t="s">
        <v>107</v>
      </c>
      <c r="AG173">
        <v>4</v>
      </c>
      <c r="AH173"/>
    </row>
    <row r="174" spans="1:34" x14ac:dyDescent="0.25">
      <c r="A174" t="s">
        <v>546</v>
      </c>
      <c r="B174" t="s">
        <v>371</v>
      </c>
      <c r="C174" t="s">
        <v>483</v>
      </c>
      <c r="D174" t="s">
        <v>487</v>
      </c>
      <c r="E174" s="32">
        <v>80.955555555555549</v>
      </c>
      <c r="F174" s="32">
        <v>3.2238196541312112</v>
      </c>
      <c r="G174" s="32">
        <v>3.0535959374142196</v>
      </c>
      <c r="H174" s="32">
        <v>0.26760225089212192</v>
      </c>
      <c r="I174" s="32">
        <v>0.19825693110074116</v>
      </c>
      <c r="J174" s="32">
        <v>260.98611111111114</v>
      </c>
      <c r="K174" s="32">
        <v>247.20555555555558</v>
      </c>
      <c r="L174" s="32">
        <v>21.663888888888891</v>
      </c>
      <c r="M174" s="32">
        <v>16.05</v>
      </c>
      <c r="N174" s="32">
        <v>3.036111111111111</v>
      </c>
      <c r="O174" s="32">
        <v>2.5777777777777779</v>
      </c>
      <c r="P174" s="32">
        <v>88.461111111111123</v>
      </c>
      <c r="Q174" s="32">
        <v>80.294444444444451</v>
      </c>
      <c r="R174" s="32">
        <v>8.1666666666666661</v>
      </c>
      <c r="S174" s="32">
        <v>150.86111111111111</v>
      </c>
      <c r="T174" s="32">
        <v>150.86111111111111</v>
      </c>
      <c r="U174" s="32">
        <v>0</v>
      </c>
      <c r="V174" s="32">
        <v>0</v>
      </c>
      <c r="W174" s="32">
        <v>0</v>
      </c>
      <c r="X174" s="32">
        <v>0</v>
      </c>
      <c r="Y174" s="32">
        <v>0</v>
      </c>
      <c r="Z174" s="32">
        <v>0</v>
      </c>
      <c r="AA174" s="32">
        <v>0</v>
      </c>
      <c r="AB174" s="32">
        <v>0</v>
      </c>
      <c r="AC174" s="32">
        <v>0</v>
      </c>
      <c r="AD174" s="32">
        <v>0</v>
      </c>
      <c r="AE174" s="32">
        <v>0</v>
      </c>
      <c r="AF174" t="s">
        <v>184</v>
      </c>
      <c r="AG174">
        <v>4</v>
      </c>
      <c r="AH174"/>
    </row>
    <row r="175" spans="1:34" x14ac:dyDescent="0.25">
      <c r="A175" t="s">
        <v>546</v>
      </c>
      <c r="B175" t="s">
        <v>292</v>
      </c>
      <c r="C175" t="s">
        <v>398</v>
      </c>
      <c r="D175" t="s">
        <v>503</v>
      </c>
      <c r="E175" s="32">
        <v>103.45555555555555</v>
      </c>
      <c r="F175" s="32">
        <v>3.7995252926645917</v>
      </c>
      <c r="G175" s="32">
        <v>3.6878294490387726</v>
      </c>
      <c r="H175" s="32">
        <v>0.74128772419718603</v>
      </c>
      <c r="I175" s="32">
        <v>0.62959188057136717</v>
      </c>
      <c r="J175" s="32">
        <v>393.08200000000011</v>
      </c>
      <c r="K175" s="32">
        <v>381.52644444444456</v>
      </c>
      <c r="L175" s="32">
        <v>76.690333333333314</v>
      </c>
      <c r="M175" s="32">
        <v>65.134777777777771</v>
      </c>
      <c r="N175" s="32">
        <v>5.7777777777777777</v>
      </c>
      <c r="O175" s="32">
        <v>5.7777777777777777</v>
      </c>
      <c r="P175" s="32">
        <v>86.433000000000007</v>
      </c>
      <c r="Q175" s="32">
        <v>86.433000000000007</v>
      </c>
      <c r="R175" s="32">
        <v>0</v>
      </c>
      <c r="S175" s="32">
        <v>229.95866666666677</v>
      </c>
      <c r="T175" s="32">
        <v>229.95866666666677</v>
      </c>
      <c r="U175" s="32">
        <v>0</v>
      </c>
      <c r="V175" s="32">
        <v>0</v>
      </c>
      <c r="W175" s="32">
        <v>0</v>
      </c>
      <c r="X175" s="32">
        <v>0</v>
      </c>
      <c r="Y175" s="32">
        <v>0</v>
      </c>
      <c r="Z175" s="32">
        <v>0</v>
      </c>
      <c r="AA175" s="32">
        <v>0</v>
      </c>
      <c r="AB175" s="32">
        <v>0</v>
      </c>
      <c r="AC175" s="32">
        <v>0</v>
      </c>
      <c r="AD175" s="32">
        <v>0</v>
      </c>
      <c r="AE175" s="32">
        <v>0</v>
      </c>
      <c r="AF175" t="s">
        <v>105</v>
      </c>
      <c r="AG175">
        <v>4</v>
      </c>
      <c r="AH175"/>
    </row>
    <row r="176" spans="1:34" x14ac:dyDescent="0.25">
      <c r="A176" t="s">
        <v>546</v>
      </c>
      <c r="B176" t="s">
        <v>280</v>
      </c>
      <c r="C176" t="s">
        <v>438</v>
      </c>
      <c r="D176" t="s">
        <v>530</v>
      </c>
      <c r="E176" s="32">
        <v>94.811111111111117</v>
      </c>
      <c r="F176" s="32">
        <v>2.8200808625336924</v>
      </c>
      <c r="G176" s="32">
        <v>2.4080921129731632</v>
      </c>
      <c r="H176" s="32">
        <v>0.37917496777217863</v>
      </c>
      <c r="I176" s="32">
        <v>4.1691081682878238E-2</v>
      </c>
      <c r="J176" s="32">
        <v>267.375</v>
      </c>
      <c r="K176" s="32">
        <v>228.31388888888893</v>
      </c>
      <c r="L176" s="32">
        <v>35.950000000000003</v>
      </c>
      <c r="M176" s="32">
        <v>3.9527777777777779</v>
      </c>
      <c r="N176" s="32">
        <v>20.18611111111111</v>
      </c>
      <c r="O176" s="32">
        <v>11.811111111111112</v>
      </c>
      <c r="P176" s="32">
        <v>54.352777777777781</v>
      </c>
      <c r="Q176" s="32">
        <v>47.288888888888891</v>
      </c>
      <c r="R176" s="32">
        <v>7.0638888888888891</v>
      </c>
      <c r="S176" s="32">
        <v>177.07222222222225</v>
      </c>
      <c r="T176" s="32">
        <v>149.14166666666668</v>
      </c>
      <c r="U176" s="32">
        <v>27.930555555555557</v>
      </c>
      <c r="V176" s="32">
        <v>0</v>
      </c>
      <c r="W176" s="32">
        <v>0</v>
      </c>
      <c r="X176" s="32">
        <v>0</v>
      </c>
      <c r="Y176" s="32">
        <v>0</v>
      </c>
      <c r="Z176" s="32">
        <v>0</v>
      </c>
      <c r="AA176" s="32">
        <v>0</v>
      </c>
      <c r="AB176" s="32">
        <v>0</v>
      </c>
      <c r="AC176" s="32">
        <v>0</v>
      </c>
      <c r="AD176" s="32">
        <v>0</v>
      </c>
      <c r="AE176" s="32">
        <v>0</v>
      </c>
      <c r="AF176" t="s">
        <v>93</v>
      </c>
      <c r="AG176">
        <v>4</v>
      </c>
      <c r="AH176"/>
    </row>
    <row r="177" spans="1:34" x14ac:dyDescent="0.25">
      <c r="A177" t="s">
        <v>546</v>
      </c>
      <c r="B177" t="s">
        <v>338</v>
      </c>
      <c r="C177" t="s">
        <v>473</v>
      </c>
      <c r="D177" t="s">
        <v>508</v>
      </c>
      <c r="E177" s="32">
        <v>47.077777777777776</v>
      </c>
      <c r="F177" s="32">
        <v>4.0582015577059245</v>
      </c>
      <c r="G177" s="32">
        <v>3.9068421052631583</v>
      </c>
      <c r="H177" s="32">
        <v>0.73723153174415879</v>
      </c>
      <c r="I177" s="32">
        <v>0.58587207930139251</v>
      </c>
      <c r="J177" s="32">
        <v>191.05111111111111</v>
      </c>
      <c r="K177" s="32">
        <v>183.92544444444445</v>
      </c>
      <c r="L177" s="32">
        <v>34.707222222222228</v>
      </c>
      <c r="M177" s="32">
        <v>27.581555555555557</v>
      </c>
      <c r="N177" s="32">
        <v>0.96522222222222209</v>
      </c>
      <c r="O177" s="32">
        <v>6.1604444444444448</v>
      </c>
      <c r="P177" s="32">
        <v>71.714111111111094</v>
      </c>
      <c r="Q177" s="32">
        <v>71.714111111111094</v>
      </c>
      <c r="R177" s="32">
        <v>0</v>
      </c>
      <c r="S177" s="32">
        <v>84.62977777777779</v>
      </c>
      <c r="T177" s="32">
        <v>79.710333333333352</v>
      </c>
      <c r="U177" s="32">
        <v>4.9194444444444434</v>
      </c>
      <c r="V177" s="32">
        <v>0</v>
      </c>
      <c r="W177" s="32">
        <v>4.3833333333333329</v>
      </c>
      <c r="X177" s="32">
        <v>1.1111111111111112E-2</v>
      </c>
      <c r="Y177" s="32">
        <v>0</v>
      </c>
      <c r="Z177" s="32">
        <v>0</v>
      </c>
      <c r="AA177" s="32">
        <v>2.2000000000000002</v>
      </c>
      <c r="AB177" s="32">
        <v>0</v>
      </c>
      <c r="AC177" s="32">
        <v>2.1722222222222221</v>
      </c>
      <c r="AD177" s="32">
        <v>0</v>
      </c>
      <c r="AE177" s="32">
        <v>0</v>
      </c>
      <c r="AF177" t="s">
        <v>151</v>
      </c>
      <c r="AG177">
        <v>4</v>
      </c>
      <c r="AH177"/>
    </row>
    <row r="178" spans="1:34" x14ac:dyDescent="0.25">
      <c r="A178" t="s">
        <v>546</v>
      </c>
      <c r="B178" t="s">
        <v>229</v>
      </c>
      <c r="C178" t="s">
        <v>407</v>
      </c>
      <c r="D178" t="s">
        <v>510</v>
      </c>
      <c r="E178" s="32">
        <v>74.844444444444449</v>
      </c>
      <c r="F178" s="32">
        <v>4.1169462589073635</v>
      </c>
      <c r="G178" s="32">
        <v>3.8856888361045123</v>
      </c>
      <c r="H178" s="32">
        <v>0.60024495249406173</v>
      </c>
      <c r="I178" s="32">
        <v>0.3689875296912114</v>
      </c>
      <c r="J178" s="32">
        <v>308.13055555555559</v>
      </c>
      <c r="K178" s="32">
        <v>290.82222222222219</v>
      </c>
      <c r="L178" s="32">
        <v>44.925000000000004</v>
      </c>
      <c r="M178" s="32">
        <v>27.616666666666667</v>
      </c>
      <c r="N178" s="32">
        <v>11.430555555555555</v>
      </c>
      <c r="O178" s="32">
        <v>5.8777777777777782</v>
      </c>
      <c r="P178" s="32">
        <v>71.719444444444449</v>
      </c>
      <c r="Q178" s="32">
        <v>71.719444444444449</v>
      </c>
      <c r="R178" s="32">
        <v>0</v>
      </c>
      <c r="S178" s="32">
        <v>191.48611111111111</v>
      </c>
      <c r="T178" s="32">
        <v>191.48611111111111</v>
      </c>
      <c r="U178" s="32">
        <v>0</v>
      </c>
      <c r="V178" s="32">
        <v>0</v>
      </c>
      <c r="W178" s="32">
        <v>64.969444444444449</v>
      </c>
      <c r="X178" s="32">
        <v>0</v>
      </c>
      <c r="Y178" s="32">
        <v>0</v>
      </c>
      <c r="Z178" s="32">
        <v>0</v>
      </c>
      <c r="AA178" s="32">
        <v>14.502777777777778</v>
      </c>
      <c r="AB178" s="32">
        <v>0</v>
      </c>
      <c r="AC178" s="32">
        <v>50.466666666666669</v>
      </c>
      <c r="AD178" s="32">
        <v>0</v>
      </c>
      <c r="AE178" s="32">
        <v>0</v>
      </c>
      <c r="AF178" t="s">
        <v>42</v>
      </c>
      <c r="AG178">
        <v>4</v>
      </c>
      <c r="AH178"/>
    </row>
    <row r="179" spans="1:34" x14ac:dyDescent="0.25">
      <c r="A179" t="s">
        <v>546</v>
      </c>
      <c r="B179" t="s">
        <v>268</v>
      </c>
      <c r="C179" t="s">
        <v>421</v>
      </c>
      <c r="D179" t="s">
        <v>519</v>
      </c>
      <c r="E179" s="32">
        <v>149.48888888888888</v>
      </c>
      <c r="F179" s="32">
        <v>4.386809870670433</v>
      </c>
      <c r="G179" s="32">
        <v>4.1916077003121748</v>
      </c>
      <c r="H179" s="32">
        <v>0.5216850007432734</v>
      </c>
      <c r="I179" s="32">
        <v>0.40448937119072398</v>
      </c>
      <c r="J179" s="32">
        <v>655.7793333333334</v>
      </c>
      <c r="K179" s="32">
        <v>626.59877777777774</v>
      </c>
      <c r="L179" s="32">
        <v>77.986111111111114</v>
      </c>
      <c r="M179" s="32">
        <v>60.466666666666669</v>
      </c>
      <c r="N179" s="32">
        <v>11.158333333333333</v>
      </c>
      <c r="O179" s="32">
        <v>6.3611111111111107</v>
      </c>
      <c r="P179" s="32">
        <v>178.17500000000001</v>
      </c>
      <c r="Q179" s="32">
        <v>166.51388888888889</v>
      </c>
      <c r="R179" s="32">
        <v>11.661111111111111</v>
      </c>
      <c r="S179" s="32">
        <v>399.61822222222224</v>
      </c>
      <c r="T179" s="32">
        <v>383.74322222222224</v>
      </c>
      <c r="U179" s="32">
        <v>15.875</v>
      </c>
      <c r="V179" s="32">
        <v>0</v>
      </c>
      <c r="W179" s="32">
        <v>106.70711111111112</v>
      </c>
      <c r="X179" s="32">
        <v>2.4888888888888889</v>
      </c>
      <c r="Y179" s="32">
        <v>0</v>
      </c>
      <c r="Z179" s="32">
        <v>0</v>
      </c>
      <c r="AA179" s="32">
        <v>18.144444444444446</v>
      </c>
      <c r="AB179" s="32">
        <v>0</v>
      </c>
      <c r="AC179" s="32">
        <v>86.073777777777778</v>
      </c>
      <c r="AD179" s="32">
        <v>0</v>
      </c>
      <c r="AE179" s="32">
        <v>0</v>
      </c>
      <c r="AF179" t="s">
        <v>81</v>
      </c>
      <c r="AG179">
        <v>4</v>
      </c>
      <c r="AH179"/>
    </row>
    <row r="180" spans="1:34" x14ac:dyDescent="0.25">
      <c r="A180" t="s">
        <v>546</v>
      </c>
      <c r="B180" t="s">
        <v>197</v>
      </c>
      <c r="C180" t="s">
        <v>384</v>
      </c>
      <c r="D180" t="s">
        <v>493</v>
      </c>
      <c r="E180" s="32">
        <v>103.13333333333334</v>
      </c>
      <c r="F180" s="32">
        <v>4.3583634992458515</v>
      </c>
      <c r="G180" s="32">
        <v>3.9573992673992673</v>
      </c>
      <c r="H180" s="32">
        <v>0.56741542770954534</v>
      </c>
      <c r="I180" s="32">
        <v>0.23233139409609999</v>
      </c>
      <c r="J180" s="32">
        <v>449.49255555555555</v>
      </c>
      <c r="K180" s="32">
        <v>408.13977777777779</v>
      </c>
      <c r="L180" s="32">
        <v>58.519444444444446</v>
      </c>
      <c r="M180" s="32">
        <v>23.961111111111112</v>
      </c>
      <c r="N180" s="32">
        <v>28.774999999999999</v>
      </c>
      <c r="O180" s="32">
        <v>5.7833333333333332</v>
      </c>
      <c r="P180" s="32">
        <v>112.13144444444444</v>
      </c>
      <c r="Q180" s="32">
        <v>105.337</v>
      </c>
      <c r="R180" s="32">
        <v>6.7944444444444443</v>
      </c>
      <c r="S180" s="32">
        <v>278.8416666666667</v>
      </c>
      <c r="T180" s="32">
        <v>240.18333333333334</v>
      </c>
      <c r="U180" s="32">
        <v>38.658333333333331</v>
      </c>
      <c r="V180" s="32">
        <v>0</v>
      </c>
      <c r="W180" s="32">
        <v>16.147222222222222</v>
      </c>
      <c r="X180" s="32">
        <v>0</v>
      </c>
      <c r="Y180" s="32">
        <v>0</v>
      </c>
      <c r="Z180" s="32">
        <v>0</v>
      </c>
      <c r="AA180" s="32">
        <v>1.1583333333333334</v>
      </c>
      <c r="AB180" s="32">
        <v>0</v>
      </c>
      <c r="AC180" s="32">
        <v>14.988888888888889</v>
      </c>
      <c r="AD180" s="32">
        <v>0</v>
      </c>
      <c r="AE180" s="32">
        <v>0</v>
      </c>
      <c r="AF180" t="s">
        <v>10</v>
      </c>
      <c r="AG180">
        <v>4</v>
      </c>
      <c r="AH180"/>
    </row>
    <row r="181" spans="1:34" x14ac:dyDescent="0.25">
      <c r="A181" t="s">
        <v>546</v>
      </c>
      <c r="B181" t="s">
        <v>306</v>
      </c>
      <c r="C181" t="s">
        <v>377</v>
      </c>
      <c r="D181" t="s">
        <v>487</v>
      </c>
      <c r="E181" s="32">
        <v>64.833333333333329</v>
      </c>
      <c r="F181" s="32">
        <v>2.5536418166238217</v>
      </c>
      <c r="G181" s="32">
        <v>2.4850899742930594</v>
      </c>
      <c r="H181" s="32">
        <v>0.24802913453299061</v>
      </c>
      <c r="I181" s="32">
        <v>0.17947729220222794</v>
      </c>
      <c r="J181" s="32">
        <v>165.5611111111111</v>
      </c>
      <c r="K181" s="32">
        <v>161.11666666666667</v>
      </c>
      <c r="L181" s="32">
        <v>16.080555555555556</v>
      </c>
      <c r="M181" s="32">
        <v>11.636111111111111</v>
      </c>
      <c r="N181" s="32">
        <v>2.0444444444444443</v>
      </c>
      <c r="O181" s="32">
        <v>2.4</v>
      </c>
      <c r="P181" s="32">
        <v>35.483333333333334</v>
      </c>
      <c r="Q181" s="32">
        <v>35.483333333333334</v>
      </c>
      <c r="R181" s="32">
        <v>0</v>
      </c>
      <c r="S181" s="32">
        <v>113.99722222222222</v>
      </c>
      <c r="T181" s="32">
        <v>113.99722222222222</v>
      </c>
      <c r="U181" s="32">
        <v>0</v>
      </c>
      <c r="V181" s="32">
        <v>0</v>
      </c>
      <c r="W181" s="32">
        <v>47.06111111111111</v>
      </c>
      <c r="X181" s="32">
        <v>6.6583333333333332</v>
      </c>
      <c r="Y181" s="32">
        <v>0</v>
      </c>
      <c r="Z181" s="32">
        <v>0</v>
      </c>
      <c r="AA181" s="32">
        <v>7.3611111111111107</v>
      </c>
      <c r="AB181" s="32">
        <v>0</v>
      </c>
      <c r="AC181" s="32">
        <v>33.041666666666664</v>
      </c>
      <c r="AD181" s="32">
        <v>0</v>
      </c>
      <c r="AE181" s="32">
        <v>0</v>
      </c>
      <c r="AF181" t="s">
        <v>119</v>
      </c>
      <c r="AG181">
        <v>4</v>
      </c>
      <c r="AH181"/>
    </row>
    <row r="182" spans="1:34" x14ac:dyDescent="0.25">
      <c r="A182" t="s">
        <v>546</v>
      </c>
      <c r="B182" t="s">
        <v>349</v>
      </c>
      <c r="C182" t="s">
        <v>421</v>
      </c>
      <c r="D182" t="s">
        <v>519</v>
      </c>
      <c r="E182" s="32">
        <v>143.87777777777777</v>
      </c>
      <c r="F182" s="32">
        <v>4.0960885010425514</v>
      </c>
      <c r="G182" s="32">
        <v>3.7216580430921309</v>
      </c>
      <c r="H182" s="32">
        <v>0.39920071047957373</v>
      </c>
      <c r="I182" s="32">
        <v>0.18242721445671484</v>
      </c>
      <c r="J182" s="32">
        <v>589.33611111111099</v>
      </c>
      <c r="K182" s="32">
        <v>535.46388888888885</v>
      </c>
      <c r="L182" s="32">
        <v>57.43611111111111</v>
      </c>
      <c r="M182" s="32">
        <v>26.247222222222224</v>
      </c>
      <c r="N182" s="32">
        <v>26.072222222222223</v>
      </c>
      <c r="O182" s="32">
        <v>5.1166666666666663</v>
      </c>
      <c r="P182" s="32">
        <v>198.625</v>
      </c>
      <c r="Q182" s="32">
        <v>175.94166666666666</v>
      </c>
      <c r="R182" s="32">
        <v>22.683333333333334</v>
      </c>
      <c r="S182" s="32">
        <v>333.27500000000003</v>
      </c>
      <c r="T182" s="32">
        <v>293.06944444444446</v>
      </c>
      <c r="U182" s="32">
        <v>40.205555555555556</v>
      </c>
      <c r="V182" s="32">
        <v>0</v>
      </c>
      <c r="W182" s="32">
        <v>0</v>
      </c>
      <c r="X182" s="32">
        <v>0</v>
      </c>
      <c r="Y182" s="32">
        <v>0</v>
      </c>
      <c r="Z182" s="32">
        <v>0</v>
      </c>
      <c r="AA182" s="32">
        <v>0</v>
      </c>
      <c r="AB182" s="32">
        <v>0</v>
      </c>
      <c r="AC182" s="32">
        <v>0</v>
      </c>
      <c r="AD182" s="32">
        <v>0</v>
      </c>
      <c r="AE182" s="32">
        <v>0</v>
      </c>
      <c r="AF182" t="s">
        <v>162</v>
      </c>
      <c r="AG182">
        <v>4</v>
      </c>
      <c r="AH182"/>
    </row>
    <row r="183" spans="1:34" x14ac:dyDescent="0.25">
      <c r="A183" t="s">
        <v>546</v>
      </c>
      <c r="B183" t="s">
        <v>362</v>
      </c>
      <c r="C183" t="s">
        <v>401</v>
      </c>
      <c r="D183" t="s">
        <v>506</v>
      </c>
      <c r="E183" s="32">
        <v>27.177777777777777</v>
      </c>
      <c r="F183" s="32">
        <v>3.4036181520850364</v>
      </c>
      <c r="G183" s="32">
        <v>3.0910425183973835</v>
      </c>
      <c r="H183" s="32">
        <v>1.0863041700735896</v>
      </c>
      <c r="I183" s="32">
        <v>0.77372853638593642</v>
      </c>
      <c r="J183" s="32">
        <v>92.502777777777766</v>
      </c>
      <c r="K183" s="32">
        <v>84.007666666666665</v>
      </c>
      <c r="L183" s="32">
        <v>29.523333333333333</v>
      </c>
      <c r="M183" s="32">
        <v>21.028222222222226</v>
      </c>
      <c r="N183" s="32">
        <v>4.7353333333333305</v>
      </c>
      <c r="O183" s="32">
        <v>3.7597777777777779</v>
      </c>
      <c r="P183" s="32">
        <v>17.670666666666666</v>
      </c>
      <c r="Q183" s="32">
        <v>17.670666666666666</v>
      </c>
      <c r="R183" s="32">
        <v>0</v>
      </c>
      <c r="S183" s="32">
        <v>45.30877777777777</v>
      </c>
      <c r="T183" s="32">
        <v>45.30877777777777</v>
      </c>
      <c r="U183" s="32">
        <v>0</v>
      </c>
      <c r="V183" s="32">
        <v>0</v>
      </c>
      <c r="W183" s="32">
        <v>0</v>
      </c>
      <c r="X183" s="32">
        <v>0</v>
      </c>
      <c r="Y183" s="32">
        <v>0</v>
      </c>
      <c r="Z183" s="32">
        <v>0</v>
      </c>
      <c r="AA183" s="32">
        <v>0</v>
      </c>
      <c r="AB183" s="32">
        <v>0</v>
      </c>
      <c r="AC183" s="32">
        <v>0</v>
      </c>
      <c r="AD183" s="32">
        <v>0</v>
      </c>
      <c r="AE183" s="32">
        <v>0</v>
      </c>
      <c r="AF183" t="s">
        <v>175</v>
      </c>
      <c r="AG183">
        <v>4</v>
      </c>
      <c r="AH183"/>
    </row>
    <row r="184" spans="1:34" x14ac:dyDescent="0.25">
      <c r="A184" t="s">
        <v>546</v>
      </c>
      <c r="B184" t="s">
        <v>322</v>
      </c>
      <c r="C184" t="s">
        <v>468</v>
      </c>
      <c r="D184" t="s">
        <v>492</v>
      </c>
      <c r="E184" s="32">
        <v>32.56666666666667</v>
      </c>
      <c r="F184" s="32">
        <v>4.0133640395769365</v>
      </c>
      <c r="G184" s="32">
        <v>3.7053531218014322</v>
      </c>
      <c r="H184" s="32">
        <v>0.81045377004435337</v>
      </c>
      <c r="I184" s="32">
        <v>0.5024428522688501</v>
      </c>
      <c r="J184" s="32">
        <v>130.7018888888889</v>
      </c>
      <c r="K184" s="32">
        <v>120.67099999999999</v>
      </c>
      <c r="L184" s="32">
        <v>26.393777777777778</v>
      </c>
      <c r="M184" s="32">
        <v>16.362888888888886</v>
      </c>
      <c r="N184" s="32">
        <v>4.3375555555555554</v>
      </c>
      <c r="O184" s="32">
        <v>5.6933333333333342</v>
      </c>
      <c r="P184" s="32">
        <v>30.418222222222216</v>
      </c>
      <c r="Q184" s="32">
        <v>30.418222222222216</v>
      </c>
      <c r="R184" s="32">
        <v>0</v>
      </c>
      <c r="S184" s="32">
        <v>73.889888888888891</v>
      </c>
      <c r="T184" s="32">
        <v>73.889888888888891</v>
      </c>
      <c r="U184" s="32">
        <v>0</v>
      </c>
      <c r="V184" s="32">
        <v>0</v>
      </c>
      <c r="W184" s="32">
        <v>0</v>
      </c>
      <c r="X184" s="32">
        <v>0</v>
      </c>
      <c r="Y184" s="32">
        <v>0</v>
      </c>
      <c r="Z184" s="32">
        <v>0</v>
      </c>
      <c r="AA184" s="32">
        <v>0</v>
      </c>
      <c r="AB184" s="32">
        <v>0</v>
      </c>
      <c r="AC184" s="32">
        <v>0</v>
      </c>
      <c r="AD184" s="32">
        <v>0</v>
      </c>
      <c r="AE184" s="32">
        <v>0</v>
      </c>
      <c r="AF184" t="s">
        <v>135</v>
      </c>
      <c r="AG184">
        <v>4</v>
      </c>
      <c r="AH184"/>
    </row>
    <row r="185" spans="1:34" x14ac:dyDescent="0.25">
      <c r="A185" t="s">
        <v>546</v>
      </c>
      <c r="B185" t="s">
        <v>331</v>
      </c>
      <c r="C185" t="s">
        <v>401</v>
      </c>
      <c r="D185" t="s">
        <v>506</v>
      </c>
      <c r="E185" s="32">
        <v>92.37777777777778</v>
      </c>
      <c r="F185" s="32">
        <v>2.7038597546307428</v>
      </c>
      <c r="G185" s="32">
        <v>2.561249699302381</v>
      </c>
      <c r="H185" s="32">
        <v>0.31389102718306466</v>
      </c>
      <c r="I185" s="32">
        <v>0.17128097185470284</v>
      </c>
      <c r="J185" s="32">
        <v>249.77655555555552</v>
      </c>
      <c r="K185" s="32">
        <v>236.60255555555551</v>
      </c>
      <c r="L185" s="32">
        <v>28.996555555555553</v>
      </c>
      <c r="M185" s="32">
        <v>15.822555555555549</v>
      </c>
      <c r="N185" s="32">
        <v>7.662888888888892</v>
      </c>
      <c r="O185" s="32">
        <v>5.5111111111111111</v>
      </c>
      <c r="P185" s="32">
        <v>66.771444444444413</v>
      </c>
      <c r="Q185" s="32">
        <v>66.771444444444413</v>
      </c>
      <c r="R185" s="32">
        <v>0</v>
      </c>
      <c r="S185" s="32">
        <v>154.00855555555555</v>
      </c>
      <c r="T185" s="32">
        <v>134.43366666666665</v>
      </c>
      <c r="U185" s="32">
        <v>19.574888888888893</v>
      </c>
      <c r="V185" s="32">
        <v>0</v>
      </c>
      <c r="W185" s="32">
        <v>19.850000000000005</v>
      </c>
      <c r="X185" s="32">
        <v>0</v>
      </c>
      <c r="Y185" s="32">
        <v>4.4444444444444446E-2</v>
      </c>
      <c r="Z185" s="32">
        <v>0</v>
      </c>
      <c r="AA185" s="32">
        <v>19.805555555555561</v>
      </c>
      <c r="AB185" s="32">
        <v>0</v>
      </c>
      <c r="AC185" s="32">
        <v>0</v>
      </c>
      <c r="AD185" s="32">
        <v>0</v>
      </c>
      <c r="AE185" s="32">
        <v>0</v>
      </c>
      <c r="AF185" t="s">
        <v>144</v>
      </c>
      <c r="AG185">
        <v>4</v>
      </c>
      <c r="AH185"/>
    </row>
    <row r="186" spans="1:34" x14ac:dyDescent="0.25">
      <c r="A186" t="s">
        <v>546</v>
      </c>
      <c r="B186" t="s">
        <v>248</v>
      </c>
      <c r="C186" t="s">
        <v>420</v>
      </c>
      <c r="D186" t="s">
        <v>518</v>
      </c>
      <c r="E186" s="32">
        <v>75.099999999999994</v>
      </c>
      <c r="F186" s="32">
        <v>4.0838422843615927</v>
      </c>
      <c r="G186" s="32">
        <v>3.8280795975736059</v>
      </c>
      <c r="H186" s="32">
        <v>0.60076046752478174</v>
      </c>
      <c r="I186" s="32">
        <v>0.34499778073679538</v>
      </c>
      <c r="J186" s="32">
        <v>306.69655555555556</v>
      </c>
      <c r="K186" s="32">
        <v>287.48877777777778</v>
      </c>
      <c r="L186" s="32">
        <v>45.117111111111107</v>
      </c>
      <c r="M186" s="32">
        <v>25.909333333333329</v>
      </c>
      <c r="N186" s="32">
        <v>12.009999999999998</v>
      </c>
      <c r="O186" s="32">
        <v>7.1977777777777776</v>
      </c>
      <c r="P186" s="32">
        <v>47.118111111111119</v>
      </c>
      <c r="Q186" s="32">
        <v>47.118111111111119</v>
      </c>
      <c r="R186" s="32">
        <v>0</v>
      </c>
      <c r="S186" s="32">
        <v>214.46133333333339</v>
      </c>
      <c r="T186" s="32">
        <v>179.53422222222227</v>
      </c>
      <c r="U186" s="32">
        <v>14.249333333333336</v>
      </c>
      <c r="V186" s="32">
        <v>20.67777777777777</v>
      </c>
      <c r="W186" s="32">
        <v>0.26666666666666666</v>
      </c>
      <c r="X186" s="32">
        <v>0</v>
      </c>
      <c r="Y186" s="32">
        <v>0.26666666666666666</v>
      </c>
      <c r="Z186" s="32">
        <v>0</v>
      </c>
      <c r="AA186" s="32">
        <v>0</v>
      </c>
      <c r="AB186" s="32">
        <v>0</v>
      </c>
      <c r="AC186" s="32">
        <v>0</v>
      </c>
      <c r="AD186" s="32">
        <v>0</v>
      </c>
      <c r="AE186" s="32">
        <v>0</v>
      </c>
      <c r="AF186" t="s">
        <v>61</v>
      </c>
      <c r="AG186">
        <v>4</v>
      </c>
      <c r="AH186"/>
    </row>
    <row r="187" spans="1:34" x14ac:dyDescent="0.25">
      <c r="A187" t="s">
        <v>546</v>
      </c>
      <c r="B187" t="s">
        <v>269</v>
      </c>
      <c r="C187" t="s">
        <v>433</v>
      </c>
      <c r="D187" t="s">
        <v>527</v>
      </c>
      <c r="E187" s="32">
        <v>55.222222222222221</v>
      </c>
      <c r="F187" s="32">
        <v>4.4971167002012074</v>
      </c>
      <c r="G187" s="32">
        <v>4.1780020120724348</v>
      </c>
      <c r="H187" s="32">
        <v>0.73113682092555332</v>
      </c>
      <c r="I187" s="32">
        <v>0.41403420523138829</v>
      </c>
      <c r="J187" s="32">
        <v>248.34077777777776</v>
      </c>
      <c r="K187" s="32">
        <v>230.71855555555555</v>
      </c>
      <c r="L187" s="32">
        <v>40.375</v>
      </c>
      <c r="M187" s="32">
        <v>22.863888888888887</v>
      </c>
      <c r="N187" s="32">
        <v>12.088888888888889</v>
      </c>
      <c r="O187" s="32">
        <v>5.4222222222222225</v>
      </c>
      <c r="P187" s="32">
        <v>58.165777777777784</v>
      </c>
      <c r="Q187" s="32">
        <v>58.05466666666667</v>
      </c>
      <c r="R187" s="32">
        <v>0.1111111111111111</v>
      </c>
      <c r="S187" s="32">
        <v>149.79999999999998</v>
      </c>
      <c r="T187" s="32">
        <v>149.66666666666666</v>
      </c>
      <c r="U187" s="32">
        <v>0.13333333333333333</v>
      </c>
      <c r="V187" s="32">
        <v>0</v>
      </c>
      <c r="W187" s="32">
        <v>12.413888888888888</v>
      </c>
      <c r="X187" s="32">
        <v>0</v>
      </c>
      <c r="Y187" s="32">
        <v>0</v>
      </c>
      <c r="Z187" s="32">
        <v>0</v>
      </c>
      <c r="AA187" s="32">
        <v>5.3916666666666666</v>
      </c>
      <c r="AB187" s="32">
        <v>0</v>
      </c>
      <c r="AC187" s="32">
        <v>7.0222222222222221</v>
      </c>
      <c r="AD187" s="32">
        <v>0</v>
      </c>
      <c r="AE187" s="32">
        <v>0</v>
      </c>
      <c r="AF187" t="s">
        <v>82</v>
      </c>
      <c r="AG187">
        <v>4</v>
      </c>
      <c r="AH187"/>
    </row>
    <row r="188" spans="1:34" x14ac:dyDescent="0.25">
      <c r="A188" t="s">
        <v>546</v>
      </c>
      <c r="B188" t="s">
        <v>324</v>
      </c>
      <c r="C188" t="s">
        <v>388</v>
      </c>
      <c r="D188" t="s">
        <v>496</v>
      </c>
      <c r="E188" s="32">
        <v>90.1</v>
      </c>
      <c r="F188" s="32">
        <v>4.0474583795782468</v>
      </c>
      <c r="G188" s="32">
        <v>3.5842076704895804</v>
      </c>
      <c r="H188" s="32">
        <v>0.5920582069305711</v>
      </c>
      <c r="I188" s="32">
        <v>0.23689727463312371</v>
      </c>
      <c r="J188" s="32">
        <v>364.67599999999999</v>
      </c>
      <c r="K188" s="32">
        <v>322.93711111111116</v>
      </c>
      <c r="L188" s="32">
        <v>53.344444444444449</v>
      </c>
      <c r="M188" s="32">
        <v>21.344444444444445</v>
      </c>
      <c r="N188" s="32">
        <v>32</v>
      </c>
      <c r="O188" s="32">
        <v>0</v>
      </c>
      <c r="P188" s="32">
        <v>80.927777777777777</v>
      </c>
      <c r="Q188" s="32">
        <v>71.188888888888883</v>
      </c>
      <c r="R188" s="32">
        <v>9.7388888888888889</v>
      </c>
      <c r="S188" s="32">
        <v>230.4037777777778</v>
      </c>
      <c r="T188" s="32">
        <v>204.5648888888889</v>
      </c>
      <c r="U188" s="32">
        <v>0</v>
      </c>
      <c r="V188" s="32">
        <v>25.838888888888889</v>
      </c>
      <c r="W188" s="32">
        <v>0.25</v>
      </c>
      <c r="X188" s="32">
        <v>0</v>
      </c>
      <c r="Y188" s="32">
        <v>0.25</v>
      </c>
      <c r="Z188" s="32">
        <v>0</v>
      </c>
      <c r="AA188" s="32">
        <v>0</v>
      </c>
      <c r="AB188" s="32">
        <v>0</v>
      </c>
      <c r="AC188" s="32">
        <v>0</v>
      </c>
      <c r="AD188" s="32">
        <v>0</v>
      </c>
      <c r="AE188" s="32">
        <v>0</v>
      </c>
      <c r="AF188" t="s">
        <v>137</v>
      </c>
      <c r="AG188">
        <v>4</v>
      </c>
      <c r="AH188"/>
    </row>
    <row r="189" spans="1:34" x14ac:dyDescent="0.25">
      <c r="AH189"/>
    </row>
    <row r="190" spans="1:34" x14ac:dyDescent="0.25">
      <c r="AH190"/>
    </row>
    <row r="191" spans="1:34" x14ac:dyDescent="0.25">
      <c r="AH191"/>
    </row>
    <row r="192" spans="1: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54" spans="34:34" x14ac:dyDescent="0.25">
      <c r="AH254"/>
    </row>
  </sheetData>
  <pageMargins left="0.7" right="0.7" top="0.75" bottom="0.75" header="0.3" footer="0.3"/>
  <pageSetup orientation="portrait" horizontalDpi="1200" verticalDpi="1200" r:id="rId1"/>
  <ignoredErrors>
    <ignoredError sqref="AF2:AF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254"/>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603</v>
      </c>
      <c r="B1" s="29" t="s">
        <v>670</v>
      </c>
      <c r="C1" s="29" t="s">
        <v>671</v>
      </c>
      <c r="D1" s="29" t="s">
        <v>643</v>
      </c>
      <c r="E1" s="29" t="s">
        <v>644</v>
      </c>
      <c r="F1" s="29" t="s">
        <v>647</v>
      </c>
      <c r="G1" s="29" t="s">
        <v>674</v>
      </c>
      <c r="H1" s="35" t="s">
        <v>675</v>
      </c>
      <c r="I1" s="29" t="s">
        <v>648</v>
      </c>
      <c r="J1" s="29" t="s">
        <v>676</v>
      </c>
      <c r="K1" s="35" t="s">
        <v>677</v>
      </c>
      <c r="L1" s="29" t="s">
        <v>649</v>
      </c>
      <c r="M1" s="29" t="s">
        <v>678</v>
      </c>
      <c r="N1" s="35" t="s">
        <v>679</v>
      </c>
      <c r="O1" s="29" t="s">
        <v>650</v>
      </c>
      <c r="P1" s="29" t="s">
        <v>661</v>
      </c>
      <c r="Q1" s="36" t="s">
        <v>680</v>
      </c>
      <c r="R1" s="29" t="s">
        <v>651</v>
      </c>
      <c r="S1" s="29" t="s">
        <v>662</v>
      </c>
      <c r="T1" s="35" t="s">
        <v>681</v>
      </c>
      <c r="U1" s="29" t="s">
        <v>652</v>
      </c>
      <c r="V1" s="29" t="s">
        <v>663</v>
      </c>
      <c r="W1" s="35" t="s">
        <v>682</v>
      </c>
      <c r="X1" s="29" t="s">
        <v>653</v>
      </c>
      <c r="Y1" s="29" t="s">
        <v>664</v>
      </c>
      <c r="Z1" s="35" t="s">
        <v>687</v>
      </c>
      <c r="AA1" s="29" t="s">
        <v>655</v>
      </c>
      <c r="AB1" s="29" t="s">
        <v>665</v>
      </c>
      <c r="AC1" s="35" t="s">
        <v>686</v>
      </c>
      <c r="AD1" s="29" t="s">
        <v>657</v>
      </c>
      <c r="AE1" s="29" t="s">
        <v>666</v>
      </c>
      <c r="AF1" s="35" t="s">
        <v>684</v>
      </c>
      <c r="AG1" s="29" t="s">
        <v>658</v>
      </c>
      <c r="AH1" s="29" t="s">
        <v>667</v>
      </c>
      <c r="AI1" s="35" t="s">
        <v>685</v>
      </c>
      <c r="AJ1" s="29" t="s">
        <v>659</v>
      </c>
      <c r="AK1" s="29" t="s">
        <v>668</v>
      </c>
      <c r="AL1" s="35" t="s">
        <v>688</v>
      </c>
      <c r="AM1" s="29" t="s">
        <v>669</v>
      </c>
      <c r="AN1" s="31" t="s">
        <v>597</v>
      </c>
    </row>
    <row r="2" spans="1:51" x14ac:dyDescent="0.25">
      <c r="A2" t="s">
        <v>546</v>
      </c>
      <c r="B2" t="s">
        <v>325</v>
      </c>
      <c r="C2" t="s">
        <v>439</v>
      </c>
      <c r="D2" t="s">
        <v>525</v>
      </c>
      <c r="E2" s="32">
        <v>43.955555555555556</v>
      </c>
      <c r="F2" s="32">
        <v>201.09900000000002</v>
      </c>
      <c r="G2" s="32">
        <v>0</v>
      </c>
      <c r="H2" s="37">
        <v>0</v>
      </c>
      <c r="I2" s="32">
        <v>184.51377777777779</v>
      </c>
      <c r="J2" s="32">
        <v>0</v>
      </c>
      <c r="K2" s="37">
        <v>0</v>
      </c>
      <c r="L2" s="32">
        <v>23.572222222222223</v>
      </c>
      <c r="M2" s="32">
        <v>0</v>
      </c>
      <c r="N2" s="37">
        <v>0</v>
      </c>
      <c r="O2" s="32">
        <v>6.9869999999999992</v>
      </c>
      <c r="P2" s="32">
        <v>0</v>
      </c>
      <c r="Q2" s="37">
        <v>0</v>
      </c>
      <c r="R2" s="32">
        <v>12.122222222222222</v>
      </c>
      <c r="S2" s="32">
        <v>0</v>
      </c>
      <c r="T2" s="37">
        <v>0</v>
      </c>
      <c r="U2" s="32">
        <v>4.4630000000000001</v>
      </c>
      <c r="V2" s="32">
        <v>0</v>
      </c>
      <c r="W2" s="37">
        <v>0</v>
      </c>
      <c r="X2" s="32">
        <v>36.070888888888888</v>
      </c>
      <c r="Y2" s="32">
        <v>0</v>
      </c>
      <c r="Z2" s="37">
        <v>0</v>
      </c>
      <c r="AA2" s="32">
        <v>0</v>
      </c>
      <c r="AB2" s="32">
        <v>0</v>
      </c>
      <c r="AC2" s="37" t="s">
        <v>683</v>
      </c>
      <c r="AD2" s="32">
        <v>133.46311111111112</v>
      </c>
      <c r="AE2" s="32">
        <v>0</v>
      </c>
      <c r="AF2" s="37">
        <v>0</v>
      </c>
      <c r="AG2" s="32">
        <v>8.0555555555555561E-2</v>
      </c>
      <c r="AH2" s="32">
        <v>0</v>
      </c>
      <c r="AI2" s="37">
        <v>0</v>
      </c>
      <c r="AJ2" s="32">
        <v>7.9122222222222227</v>
      </c>
      <c r="AK2" s="32">
        <v>0</v>
      </c>
      <c r="AL2" s="37">
        <v>0</v>
      </c>
      <c r="AM2" t="s">
        <v>138</v>
      </c>
      <c r="AN2" s="34">
        <v>4</v>
      </c>
      <c r="AX2"/>
      <c r="AY2"/>
    </row>
    <row r="3" spans="1:51" x14ac:dyDescent="0.25">
      <c r="A3" t="s">
        <v>546</v>
      </c>
      <c r="B3" t="s">
        <v>367</v>
      </c>
      <c r="C3" t="s">
        <v>401</v>
      </c>
      <c r="D3" t="s">
        <v>506</v>
      </c>
      <c r="E3" s="32">
        <v>79.922222222222217</v>
      </c>
      <c r="F3" s="32">
        <v>246.39166666666665</v>
      </c>
      <c r="G3" s="32">
        <v>6.8527777777777779</v>
      </c>
      <c r="H3" s="37">
        <v>2.7812538753790826E-2</v>
      </c>
      <c r="I3" s="32">
        <v>207.08333333333331</v>
      </c>
      <c r="J3" s="32">
        <v>6.8527777777777779</v>
      </c>
      <c r="K3" s="37">
        <v>3.3091884641180416E-2</v>
      </c>
      <c r="L3" s="32">
        <v>58.13333333333334</v>
      </c>
      <c r="M3" s="32">
        <v>0</v>
      </c>
      <c r="N3" s="37">
        <v>0</v>
      </c>
      <c r="O3" s="32">
        <v>33.208333333333336</v>
      </c>
      <c r="P3" s="32">
        <v>0</v>
      </c>
      <c r="Q3" s="37">
        <v>0</v>
      </c>
      <c r="R3" s="32">
        <v>19.725000000000001</v>
      </c>
      <c r="S3" s="32">
        <v>0</v>
      </c>
      <c r="T3" s="37">
        <v>0</v>
      </c>
      <c r="U3" s="32">
        <v>5.2</v>
      </c>
      <c r="V3" s="32">
        <v>0</v>
      </c>
      <c r="W3" s="37">
        <v>0</v>
      </c>
      <c r="X3" s="32">
        <v>39.68888888888889</v>
      </c>
      <c r="Y3" s="32">
        <v>6.8527777777777779</v>
      </c>
      <c r="Z3" s="37">
        <v>0.17266237402015677</v>
      </c>
      <c r="AA3" s="32">
        <v>14.383333333333333</v>
      </c>
      <c r="AB3" s="32">
        <v>0</v>
      </c>
      <c r="AC3" s="37">
        <v>0</v>
      </c>
      <c r="AD3" s="32">
        <v>134.1861111111111</v>
      </c>
      <c r="AE3" s="32">
        <v>0</v>
      </c>
      <c r="AF3" s="37">
        <v>0</v>
      </c>
      <c r="AG3" s="32">
        <v>0</v>
      </c>
      <c r="AH3" s="32">
        <v>0</v>
      </c>
      <c r="AI3" s="37" t="s">
        <v>683</v>
      </c>
      <c r="AJ3" s="32">
        <v>0</v>
      </c>
      <c r="AK3" s="32">
        <v>0</v>
      </c>
      <c r="AL3" s="37" t="s">
        <v>683</v>
      </c>
      <c r="AM3" t="s">
        <v>180</v>
      </c>
      <c r="AN3" s="34">
        <v>4</v>
      </c>
      <c r="AX3"/>
      <c r="AY3"/>
    </row>
    <row r="4" spans="1:51" x14ac:dyDescent="0.25">
      <c r="A4" t="s">
        <v>546</v>
      </c>
      <c r="B4" t="s">
        <v>260</v>
      </c>
      <c r="C4" t="s">
        <v>427</v>
      </c>
      <c r="D4" t="s">
        <v>498</v>
      </c>
      <c r="E4" s="32">
        <v>160.56666666666666</v>
      </c>
      <c r="F4" s="32">
        <v>743.3159999999998</v>
      </c>
      <c r="G4" s="32">
        <v>0</v>
      </c>
      <c r="H4" s="37">
        <v>0</v>
      </c>
      <c r="I4" s="32">
        <v>679.00611111111095</v>
      </c>
      <c r="J4" s="32">
        <v>0</v>
      </c>
      <c r="K4" s="37">
        <v>0</v>
      </c>
      <c r="L4" s="32">
        <v>114.58844444444446</v>
      </c>
      <c r="M4" s="32">
        <v>0</v>
      </c>
      <c r="N4" s="37">
        <v>0</v>
      </c>
      <c r="O4" s="32">
        <v>87.950333333333347</v>
      </c>
      <c r="P4" s="32">
        <v>0</v>
      </c>
      <c r="Q4" s="37">
        <v>0</v>
      </c>
      <c r="R4" s="32">
        <v>22.203666666666663</v>
      </c>
      <c r="S4" s="32">
        <v>0</v>
      </c>
      <c r="T4" s="37">
        <v>0</v>
      </c>
      <c r="U4" s="32">
        <v>4.4344444444444449</v>
      </c>
      <c r="V4" s="32">
        <v>0</v>
      </c>
      <c r="W4" s="37">
        <v>0</v>
      </c>
      <c r="X4" s="32">
        <v>113.67744444444446</v>
      </c>
      <c r="Y4" s="32">
        <v>0</v>
      </c>
      <c r="Z4" s="37">
        <v>0</v>
      </c>
      <c r="AA4" s="32">
        <v>37.671777777777791</v>
      </c>
      <c r="AB4" s="32">
        <v>0</v>
      </c>
      <c r="AC4" s="37">
        <v>0</v>
      </c>
      <c r="AD4" s="32">
        <v>415.29322222222214</v>
      </c>
      <c r="AE4" s="32">
        <v>0</v>
      </c>
      <c r="AF4" s="37">
        <v>0</v>
      </c>
      <c r="AG4" s="32">
        <v>61.012888888888874</v>
      </c>
      <c r="AH4" s="32">
        <v>0</v>
      </c>
      <c r="AI4" s="37">
        <v>0</v>
      </c>
      <c r="AJ4" s="32">
        <v>1.0722222222222224</v>
      </c>
      <c r="AK4" s="32">
        <v>0</v>
      </c>
      <c r="AL4" s="37">
        <v>0</v>
      </c>
      <c r="AM4" t="s">
        <v>73</v>
      </c>
      <c r="AN4" s="34">
        <v>4</v>
      </c>
      <c r="AX4"/>
      <c r="AY4"/>
    </row>
    <row r="5" spans="1:51" x14ac:dyDescent="0.25">
      <c r="A5" t="s">
        <v>546</v>
      </c>
      <c r="B5" t="s">
        <v>240</v>
      </c>
      <c r="C5" t="s">
        <v>414</v>
      </c>
      <c r="D5" t="s">
        <v>514</v>
      </c>
      <c r="E5" s="32">
        <v>85.044444444444451</v>
      </c>
      <c r="F5" s="32">
        <v>368.77499999999998</v>
      </c>
      <c r="G5" s="32">
        <v>0</v>
      </c>
      <c r="H5" s="37">
        <v>0</v>
      </c>
      <c r="I5" s="32">
        <v>339.65277777777777</v>
      </c>
      <c r="J5" s="32">
        <v>0</v>
      </c>
      <c r="K5" s="37">
        <v>0</v>
      </c>
      <c r="L5" s="32">
        <v>74.705555555555563</v>
      </c>
      <c r="M5" s="32">
        <v>0</v>
      </c>
      <c r="N5" s="37">
        <v>0</v>
      </c>
      <c r="O5" s="32">
        <v>51.024999999999999</v>
      </c>
      <c r="P5" s="32">
        <v>0</v>
      </c>
      <c r="Q5" s="37">
        <v>0</v>
      </c>
      <c r="R5" s="32">
        <v>18.086111111111112</v>
      </c>
      <c r="S5" s="32">
        <v>0</v>
      </c>
      <c r="T5" s="37">
        <v>0</v>
      </c>
      <c r="U5" s="32">
        <v>5.5944444444444441</v>
      </c>
      <c r="V5" s="32">
        <v>0</v>
      </c>
      <c r="W5" s="37">
        <v>0</v>
      </c>
      <c r="X5" s="32">
        <v>44.380555555555553</v>
      </c>
      <c r="Y5" s="32">
        <v>0</v>
      </c>
      <c r="Z5" s="37">
        <v>0</v>
      </c>
      <c r="AA5" s="32">
        <v>5.4416666666666664</v>
      </c>
      <c r="AB5" s="32">
        <v>0</v>
      </c>
      <c r="AC5" s="37">
        <v>0</v>
      </c>
      <c r="AD5" s="32">
        <v>204.59722222222223</v>
      </c>
      <c r="AE5" s="32">
        <v>0</v>
      </c>
      <c r="AF5" s="37">
        <v>0</v>
      </c>
      <c r="AG5" s="32">
        <v>19.899999999999999</v>
      </c>
      <c r="AH5" s="32">
        <v>0</v>
      </c>
      <c r="AI5" s="37">
        <v>0</v>
      </c>
      <c r="AJ5" s="32">
        <v>19.75</v>
      </c>
      <c r="AK5" s="32">
        <v>0</v>
      </c>
      <c r="AL5" s="37">
        <v>0</v>
      </c>
      <c r="AM5" t="s">
        <v>53</v>
      </c>
      <c r="AN5" s="34">
        <v>4</v>
      </c>
      <c r="AX5"/>
      <c r="AY5"/>
    </row>
    <row r="6" spans="1:51" x14ac:dyDescent="0.25">
      <c r="A6" t="s">
        <v>546</v>
      </c>
      <c r="B6" t="s">
        <v>217</v>
      </c>
      <c r="C6" t="s">
        <v>398</v>
      </c>
      <c r="D6" t="s">
        <v>503</v>
      </c>
      <c r="E6" s="32">
        <v>64.566666666666663</v>
      </c>
      <c r="F6" s="32">
        <v>255.125</v>
      </c>
      <c r="G6" s="32">
        <v>0</v>
      </c>
      <c r="H6" s="37">
        <v>0</v>
      </c>
      <c r="I6" s="32">
        <v>219.49444444444441</v>
      </c>
      <c r="J6" s="32">
        <v>0</v>
      </c>
      <c r="K6" s="37">
        <v>0</v>
      </c>
      <c r="L6" s="32">
        <v>37.611111111111114</v>
      </c>
      <c r="M6" s="32">
        <v>0</v>
      </c>
      <c r="N6" s="37">
        <v>0</v>
      </c>
      <c r="O6" s="32">
        <v>3.75</v>
      </c>
      <c r="P6" s="32">
        <v>0</v>
      </c>
      <c r="Q6" s="37">
        <v>0</v>
      </c>
      <c r="R6" s="32">
        <v>20.327777777777779</v>
      </c>
      <c r="S6" s="32">
        <v>0</v>
      </c>
      <c r="T6" s="37">
        <v>0</v>
      </c>
      <c r="U6" s="32">
        <v>13.533333333333333</v>
      </c>
      <c r="V6" s="32">
        <v>0</v>
      </c>
      <c r="W6" s="37">
        <v>0</v>
      </c>
      <c r="X6" s="32">
        <v>49.424999999999997</v>
      </c>
      <c r="Y6" s="32">
        <v>0</v>
      </c>
      <c r="Z6" s="37">
        <v>0</v>
      </c>
      <c r="AA6" s="32">
        <v>1.7694444444444444</v>
      </c>
      <c r="AB6" s="32">
        <v>0</v>
      </c>
      <c r="AC6" s="37">
        <v>0</v>
      </c>
      <c r="AD6" s="32">
        <v>149.20555555555555</v>
      </c>
      <c r="AE6" s="32">
        <v>0</v>
      </c>
      <c r="AF6" s="37">
        <v>0</v>
      </c>
      <c r="AG6" s="32">
        <v>17.113888888888887</v>
      </c>
      <c r="AH6" s="32">
        <v>0</v>
      </c>
      <c r="AI6" s="37">
        <v>0</v>
      </c>
      <c r="AJ6" s="32">
        <v>0</v>
      </c>
      <c r="AK6" s="32">
        <v>0</v>
      </c>
      <c r="AL6" s="37" t="s">
        <v>683</v>
      </c>
      <c r="AM6" t="s">
        <v>30</v>
      </c>
      <c r="AN6" s="34">
        <v>4</v>
      </c>
      <c r="AX6"/>
      <c r="AY6"/>
    </row>
    <row r="7" spans="1:51" x14ac:dyDescent="0.25">
      <c r="A7" t="s">
        <v>546</v>
      </c>
      <c r="B7" t="s">
        <v>219</v>
      </c>
      <c r="C7" t="s">
        <v>399</v>
      </c>
      <c r="D7" t="s">
        <v>504</v>
      </c>
      <c r="E7" s="32">
        <v>46.9</v>
      </c>
      <c r="F7" s="32">
        <v>129.75833333333333</v>
      </c>
      <c r="G7" s="32">
        <v>0</v>
      </c>
      <c r="H7" s="37">
        <v>0</v>
      </c>
      <c r="I7" s="32">
        <v>126.34166666666667</v>
      </c>
      <c r="J7" s="32">
        <v>0</v>
      </c>
      <c r="K7" s="37">
        <v>0</v>
      </c>
      <c r="L7" s="32">
        <v>31.016666666666669</v>
      </c>
      <c r="M7" s="32">
        <v>0</v>
      </c>
      <c r="N7" s="37">
        <v>0</v>
      </c>
      <c r="O7" s="32">
        <v>27.6</v>
      </c>
      <c r="P7" s="32">
        <v>0</v>
      </c>
      <c r="Q7" s="37">
        <v>0</v>
      </c>
      <c r="R7" s="32">
        <v>3.4166666666666665</v>
      </c>
      <c r="S7" s="32">
        <v>0</v>
      </c>
      <c r="T7" s="37">
        <v>0</v>
      </c>
      <c r="U7" s="32">
        <v>0</v>
      </c>
      <c r="V7" s="32">
        <v>0</v>
      </c>
      <c r="W7" s="37" t="s">
        <v>683</v>
      </c>
      <c r="X7" s="32">
        <v>22.755555555555556</v>
      </c>
      <c r="Y7" s="32">
        <v>0</v>
      </c>
      <c r="Z7" s="37">
        <v>0</v>
      </c>
      <c r="AA7" s="32">
        <v>0</v>
      </c>
      <c r="AB7" s="32">
        <v>0</v>
      </c>
      <c r="AC7" s="37" t="s">
        <v>683</v>
      </c>
      <c r="AD7" s="32">
        <v>68.74722222222222</v>
      </c>
      <c r="AE7" s="32">
        <v>0</v>
      </c>
      <c r="AF7" s="37">
        <v>0</v>
      </c>
      <c r="AG7" s="32">
        <v>7.2388888888888889</v>
      </c>
      <c r="AH7" s="32">
        <v>0</v>
      </c>
      <c r="AI7" s="37">
        <v>0</v>
      </c>
      <c r="AJ7" s="32">
        <v>0</v>
      </c>
      <c r="AK7" s="32">
        <v>0</v>
      </c>
      <c r="AL7" s="37" t="s">
        <v>683</v>
      </c>
      <c r="AM7" t="s">
        <v>32</v>
      </c>
      <c r="AN7" s="34">
        <v>4</v>
      </c>
      <c r="AX7"/>
      <c r="AY7"/>
    </row>
    <row r="8" spans="1:51" x14ac:dyDescent="0.25">
      <c r="A8" t="s">
        <v>546</v>
      </c>
      <c r="B8" t="s">
        <v>342</v>
      </c>
      <c r="C8" t="s">
        <v>474</v>
      </c>
      <c r="D8" t="s">
        <v>544</v>
      </c>
      <c r="E8" s="32">
        <v>81.055555555555557</v>
      </c>
      <c r="F8" s="32">
        <v>384.62977777777763</v>
      </c>
      <c r="G8" s="32">
        <v>0</v>
      </c>
      <c r="H8" s="37">
        <v>0</v>
      </c>
      <c r="I8" s="32">
        <v>339.43255555555544</v>
      </c>
      <c r="J8" s="32">
        <v>0</v>
      </c>
      <c r="K8" s="37">
        <v>0</v>
      </c>
      <c r="L8" s="32">
        <v>98.691999999999965</v>
      </c>
      <c r="M8" s="32">
        <v>0</v>
      </c>
      <c r="N8" s="37">
        <v>0</v>
      </c>
      <c r="O8" s="32">
        <v>60.366999999999969</v>
      </c>
      <c r="P8" s="32">
        <v>0</v>
      </c>
      <c r="Q8" s="37">
        <v>0</v>
      </c>
      <c r="R8" s="32">
        <v>32.81388888888889</v>
      </c>
      <c r="S8" s="32">
        <v>0</v>
      </c>
      <c r="T8" s="37">
        <v>0</v>
      </c>
      <c r="U8" s="32">
        <v>5.5111111111111111</v>
      </c>
      <c r="V8" s="32">
        <v>0</v>
      </c>
      <c r="W8" s="37">
        <v>0</v>
      </c>
      <c r="X8" s="32">
        <v>69.371555555555503</v>
      </c>
      <c r="Y8" s="32">
        <v>0</v>
      </c>
      <c r="Z8" s="37">
        <v>0</v>
      </c>
      <c r="AA8" s="32">
        <v>6.8722222222222218</v>
      </c>
      <c r="AB8" s="32">
        <v>0</v>
      </c>
      <c r="AC8" s="37">
        <v>0</v>
      </c>
      <c r="AD8" s="32">
        <v>209.61066666666665</v>
      </c>
      <c r="AE8" s="32">
        <v>0</v>
      </c>
      <c r="AF8" s="37">
        <v>0</v>
      </c>
      <c r="AG8" s="32">
        <v>8.3333333333333329E-2</v>
      </c>
      <c r="AH8" s="32">
        <v>0</v>
      </c>
      <c r="AI8" s="37">
        <v>0</v>
      </c>
      <c r="AJ8" s="32">
        <v>0</v>
      </c>
      <c r="AK8" s="32">
        <v>0</v>
      </c>
      <c r="AL8" s="37" t="s">
        <v>683</v>
      </c>
      <c r="AM8" t="s">
        <v>155</v>
      </c>
      <c r="AN8" s="34">
        <v>4</v>
      </c>
      <c r="AX8"/>
      <c r="AY8"/>
    </row>
    <row r="9" spans="1:51" x14ac:dyDescent="0.25">
      <c r="A9" t="s">
        <v>546</v>
      </c>
      <c r="B9" t="s">
        <v>318</v>
      </c>
      <c r="C9" t="s">
        <v>405</v>
      </c>
      <c r="D9" t="s">
        <v>509</v>
      </c>
      <c r="E9" s="32">
        <v>68.544444444444451</v>
      </c>
      <c r="F9" s="32">
        <v>208.55277777777778</v>
      </c>
      <c r="G9" s="32">
        <v>0</v>
      </c>
      <c r="H9" s="37">
        <v>0</v>
      </c>
      <c r="I9" s="32">
        <v>166.38888888888889</v>
      </c>
      <c r="J9" s="32">
        <v>0</v>
      </c>
      <c r="K9" s="37">
        <v>0</v>
      </c>
      <c r="L9" s="32">
        <v>41.683333333333337</v>
      </c>
      <c r="M9" s="32">
        <v>0</v>
      </c>
      <c r="N9" s="37">
        <v>0</v>
      </c>
      <c r="O9" s="32">
        <v>4.5444444444444443</v>
      </c>
      <c r="P9" s="32">
        <v>0</v>
      </c>
      <c r="Q9" s="37">
        <v>0</v>
      </c>
      <c r="R9" s="32">
        <v>29.672222222222221</v>
      </c>
      <c r="S9" s="32">
        <v>0</v>
      </c>
      <c r="T9" s="37">
        <v>0</v>
      </c>
      <c r="U9" s="32">
        <v>7.4666666666666668</v>
      </c>
      <c r="V9" s="32">
        <v>0</v>
      </c>
      <c r="W9" s="37">
        <v>0</v>
      </c>
      <c r="X9" s="32">
        <v>25.413888888888888</v>
      </c>
      <c r="Y9" s="32">
        <v>0</v>
      </c>
      <c r="Z9" s="37">
        <v>0</v>
      </c>
      <c r="AA9" s="32">
        <v>5.0250000000000004</v>
      </c>
      <c r="AB9" s="32">
        <v>0</v>
      </c>
      <c r="AC9" s="37">
        <v>0</v>
      </c>
      <c r="AD9" s="32">
        <v>136.43055555555554</v>
      </c>
      <c r="AE9" s="32">
        <v>0</v>
      </c>
      <c r="AF9" s="37">
        <v>0</v>
      </c>
      <c r="AG9" s="32">
        <v>0</v>
      </c>
      <c r="AH9" s="32">
        <v>0</v>
      </c>
      <c r="AI9" s="37" t="s">
        <v>683</v>
      </c>
      <c r="AJ9" s="32">
        <v>0</v>
      </c>
      <c r="AK9" s="32">
        <v>0</v>
      </c>
      <c r="AL9" s="37" t="s">
        <v>683</v>
      </c>
      <c r="AM9" t="s">
        <v>131</v>
      </c>
      <c r="AN9" s="34">
        <v>4</v>
      </c>
      <c r="AX9"/>
      <c r="AY9"/>
    </row>
    <row r="10" spans="1:51" x14ac:dyDescent="0.25">
      <c r="A10" t="s">
        <v>546</v>
      </c>
      <c r="B10" t="s">
        <v>277</v>
      </c>
      <c r="C10" t="s">
        <v>440</v>
      </c>
      <c r="D10" t="s">
        <v>531</v>
      </c>
      <c r="E10" s="32">
        <v>121.57777777777778</v>
      </c>
      <c r="F10" s="32">
        <v>461.71688888888866</v>
      </c>
      <c r="G10" s="32">
        <v>0</v>
      </c>
      <c r="H10" s="37">
        <v>0</v>
      </c>
      <c r="I10" s="32">
        <v>423.01266666666652</v>
      </c>
      <c r="J10" s="32">
        <v>0</v>
      </c>
      <c r="K10" s="37">
        <v>0</v>
      </c>
      <c r="L10" s="32">
        <v>55.677333333333344</v>
      </c>
      <c r="M10" s="32">
        <v>0</v>
      </c>
      <c r="N10" s="37">
        <v>0</v>
      </c>
      <c r="O10" s="32">
        <v>22.03977777777779</v>
      </c>
      <c r="P10" s="32">
        <v>0</v>
      </c>
      <c r="Q10" s="37">
        <v>0</v>
      </c>
      <c r="R10" s="32">
        <v>28.304222222222222</v>
      </c>
      <c r="S10" s="32">
        <v>0</v>
      </c>
      <c r="T10" s="37">
        <v>0</v>
      </c>
      <c r="U10" s="32">
        <v>5.333333333333333</v>
      </c>
      <c r="V10" s="32">
        <v>0</v>
      </c>
      <c r="W10" s="37">
        <v>0</v>
      </c>
      <c r="X10" s="32">
        <v>115.52711111111105</v>
      </c>
      <c r="Y10" s="32">
        <v>0</v>
      </c>
      <c r="Z10" s="37">
        <v>0</v>
      </c>
      <c r="AA10" s="32">
        <v>5.0666666666666664</v>
      </c>
      <c r="AB10" s="32">
        <v>0</v>
      </c>
      <c r="AC10" s="37">
        <v>0</v>
      </c>
      <c r="AD10" s="32">
        <v>241.51522222222209</v>
      </c>
      <c r="AE10" s="32">
        <v>0</v>
      </c>
      <c r="AF10" s="37">
        <v>0</v>
      </c>
      <c r="AG10" s="32">
        <v>0.15622222222222223</v>
      </c>
      <c r="AH10" s="32">
        <v>0</v>
      </c>
      <c r="AI10" s="37">
        <v>0</v>
      </c>
      <c r="AJ10" s="32">
        <v>43.774333333333331</v>
      </c>
      <c r="AK10" s="32">
        <v>0</v>
      </c>
      <c r="AL10" s="37">
        <v>0</v>
      </c>
      <c r="AM10" t="s">
        <v>90</v>
      </c>
      <c r="AN10" s="34">
        <v>4</v>
      </c>
      <c r="AX10"/>
      <c r="AY10"/>
    </row>
    <row r="11" spans="1:51" x14ac:dyDescent="0.25">
      <c r="A11" t="s">
        <v>546</v>
      </c>
      <c r="B11" t="s">
        <v>241</v>
      </c>
      <c r="C11" t="s">
        <v>415</v>
      </c>
      <c r="D11" t="s">
        <v>514</v>
      </c>
      <c r="E11" s="32">
        <v>45.133333333333333</v>
      </c>
      <c r="F11" s="32">
        <v>208.57855555555557</v>
      </c>
      <c r="G11" s="32">
        <v>0</v>
      </c>
      <c r="H11" s="37">
        <v>0</v>
      </c>
      <c r="I11" s="32">
        <v>202.9785555555556</v>
      </c>
      <c r="J11" s="32">
        <v>0</v>
      </c>
      <c r="K11" s="37">
        <v>0</v>
      </c>
      <c r="L11" s="32">
        <v>35.455111111111123</v>
      </c>
      <c r="M11" s="32">
        <v>0</v>
      </c>
      <c r="N11" s="37">
        <v>0</v>
      </c>
      <c r="O11" s="32">
        <v>29.855111111111121</v>
      </c>
      <c r="P11" s="32">
        <v>0</v>
      </c>
      <c r="Q11" s="37">
        <v>0</v>
      </c>
      <c r="R11" s="32">
        <v>0</v>
      </c>
      <c r="S11" s="32">
        <v>0</v>
      </c>
      <c r="T11" s="37" t="s">
        <v>683</v>
      </c>
      <c r="U11" s="32">
        <v>5.6</v>
      </c>
      <c r="V11" s="32">
        <v>0</v>
      </c>
      <c r="W11" s="37">
        <v>0</v>
      </c>
      <c r="X11" s="32">
        <v>30.247777777777774</v>
      </c>
      <c r="Y11" s="32">
        <v>0</v>
      </c>
      <c r="Z11" s="37">
        <v>0</v>
      </c>
      <c r="AA11" s="32">
        <v>0</v>
      </c>
      <c r="AB11" s="32">
        <v>0</v>
      </c>
      <c r="AC11" s="37" t="s">
        <v>683</v>
      </c>
      <c r="AD11" s="32">
        <v>142.87566666666669</v>
      </c>
      <c r="AE11" s="32">
        <v>0</v>
      </c>
      <c r="AF11" s="37">
        <v>0</v>
      </c>
      <c r="AG11" s="32">
        <v>0</v>
      </c>
      <c r="AH11" s="32">
        <v>0</v>
      </c>
      <c r="AI11" s="37" t="s">
        <v>683</v>
      </c>
      <c r="AJ11" s="32">
        <v>0</v>
      </c>
      <c r="AK11" s="32">
        <v>0</v>
      </c>
      <c r="AL11" s="37" t="s">
        <v>683</v>
      </c>
      <c r="AM11" t="s">
        <v>54</v>
      </c>
      <c r="AN11" s="34">
        <v>4</v>
      </c>
      <c r="AX11"/>
      <c r="AY11"/>
    </row>
    <row r="12" spans="1:51" x14ac:dyDescent="0.25">
      <c r="A12" t="s">
        <v>546</v>
      </c>
      <c r="B12" t="s">
        <v>251</v>
      </c>
      <c r="C12" t="s">
        <v>377</v>
      </c>
      <c r="D12" t="s">
        <v>487</v>
      </c>
      <c r="E12" s="32">
        <v>105.15555555555555</v>
      </c>
      <c r="F12" s="32">
        <v>302.21677777777774</v>
      </c>
      <c r="G12" s="32">
        <v>0</v>
      </c>
      <c r="H12" s="37">
        <v>0</v>
      </c>
      <c r="I12" s="32">
        <v>290.66122222222219</v>
      </c>
      <c r="J12" s="32">
        <v>0</v>
      </c>
      <c r="K12" s="37">
        <v>0</v>
      </c>
      <c r="L12" s="32">
        <v>50.006888888888895</v>
      </c>
      <c r="M12" s="32">
        <v>0</v>
      </c>
      <c r="N12" s="37">
        <v>0</v>
      </c>
      <c r="O12" s="32">
        <v>38.451333333333338</v>
      </c>
      <c r="P12" s="32">
        <v>0</v>
      </c>
      <c r="Q12" s="37">
        <v>0</v>
      </c>
      <c r="R12" s="32">
        <v>5.8666666666666663</v>
      </c>
      <c r="S12" s="32">
        <v>0</v>
      </c>
      <c r="T12" s="37">
        <v>0</v>
      </c>
      <c r="U12" s="32">
        <v>5.6888888888888891</v>
      </c>
      <c r="V12" s="32">
        <v>0</v>
      </c>
      <c r="W12" s="37">
        <v>0</v>
      </c>
      <c r="X12" s="32">
        <v>75.139555555555546</v>
      </c>
      <c r="Y12" s="32">
        <v>0</v>
      </c>
      <c r="Z12" s="37">
        <v>0</v>
      </c>
      <c r="AA12" s="32">
        <v>0</v>
      </c>
      <c r="AB12" s="32">
        <v>0</v>
      </c>
      <c r="AC12" s="37" t="s">
        <v>683</v>
      </c>
      <c r="AD12" s="32">
        <v>177.07033333333331</v>
      </c>
      <c r="AE12" s="32">
        <v>0</v>
      </c>
      <c r="AF12" s="37">
        <v>0</v>
      </c>
      <c r="AG12" s="32">
        <v>0</v>
      </c>
      <c r="AH12" s="32">
        <v>0</v>
      </c>
      <c r="AI12" s="37" t="s">
        <v>683</v>
      </c>
      <c r="AJ12" s="32">
        <v>0</v>
      </c>
      <c r="AK12" s="32">
        <v>0</v>
      </c>
      <c r="AL12" s="37" t="s">
        <v>683</v>
      </c>
      <c r="AM12" t="s">
        <v>64</v>
      </c>
      <c r="AN12" s="34">
        <v>4</v>
      </c>
      <c r="AX12"/>
      <c r="AY12"/>
    </row>
    <row r="13" spans="1:51" x14ac:dyDescent="0.25">
      <c r="A13" t="s">
        <v>546</v>
      </c>
      <c r="B13" t="s">
        <v>234</v>
      </c>
      <c r="C13" t="s">
        <v>411</v>
      </c>
      <c r="D13" t="s">
        <v>493</v>
      </c>
      <c r="E13" s="32">
        <v>68.966666666666669</v>
      </c>
      <c r="F13" s="32">
        <v>322.38888888888886</v>
      </c>
      <c r="G13" s="32">
        <v>8.1305555555555546</v>
      </c>
      <c r="H13" s="37">
        <v>2.5219713941064967E-2</v>
      </c>
      <c r="I13" s="32">
        <v>296.52222222222218</v>
      </c>
      <c r="J13" s="32">
        <v>8.1305555555555546</v>
      </c>
      <c r="K13" s="37">
        <v>2.7419717465432609E-2</v>
      </c>
      <c r="L13" s="32">
        <v>35.005555555555553</v>
      </c>
      <c r="M13" s="32">
        <v>0</v>
      </c>
      <c r="N13" s="37">
        <v>0</v>
      </c>
      <c r="O13" s="32">
        <v>9.1388888888888893</v>
      </c>
      <c r="P13" s="32">
        <v>0</v>
      </c>
      <c r="Q13" s="37">
        <v>0</v>
      </c>
      <c r="R13" s="32">
        <v>20.355555555555554</v>
      </c>
      <c r="S13" s="32">
        <v>0</v>
      </c>
      <c r="T13" s="37">
        <v>0</v>
      </c>
      <c r="U13" s="32">
        <v>5.5111111111111111</v>
      </c>
      <c r="V13" s="32">
        <v>0</v>
      </c>
      <c r="W13" s="37">
        <v>0</v>
      </c>
      <c r="X13" s="32">
        <v>75.552777777777777</v>
      </c>
      <c r="Y13" s="32">
        <v>7.7472222222222218</v>
      </c>
      <c r="Z13" s="37">
        <v>0.10254053457847714</v>
      </c>
      <c r="AA13" s="32">
        <v>0</v>
      </c>
      <c r="AB13" s="32">
        <v>0</v>
      </c>
      <c r="AC13" s="37" t="s">
        <v>683</v>
      </c>
      <c r="AD13" s="32">
        <v>198.96666666666667</v>
      </c>
      <c r="AE13" s="32">
        <v>0.38333333333333336</v>
      </c>
      <c r="AF13" s="37">
        <v>1.9266208745183449E-3</v>
      </c>
      <c r="AG13" s="32">
        <v>12.863888888888889</v>
      </c>
      <c r="AH13" s="32">
        <v>0</v>
      </c>
      <c r="AI13" s="37">
        <v>0</v>
      </c>
      <c r="AJ13" s="32">
        <v>0</v>
      </c>
      <c r="AK13" s="32">
        <v>0</v>
      </c>
      <c r="AL13" s="37" t="s">
        <v>683</v>
      </c>
      <c r="AM13" t="s">
        <v>47</v>
      </c>
      <c r="AN13" s="34">
        <v>4</v>
      </c>
      <c r="AX13"/>
      <c r="AY13"/>
    </row>
    <row r="14" spans="1:51" x14ac:dyDescent="0.25">
      <c r="A14" t="s">
        <v>546</v>
      </c>
      <c r="B14" t="s">
        <v>287</v>
      </c>
      <c r="C14" t="s">
        <v>448</v>
      </c>
      <c r="D14" t="s">
        <v>504</v>
      </c>
      <c r="E14" s="32">
        <v>91.711111111111109</v>
      </c>
      <c r="F14" s="32">
        <v>341.77255555555553</v>
      </c>
      <c r="G14" s="32">
        <v>19.912777777777777</v>
      </c>
      <c r="H14" s="37">
        <v>5.8263243944234523E-2</v>
      </c>
      <c r="I14" s="32">
        <v>327.10522222222221</v>
      </c>
      <c r="J14" s="32">
        <v>19.912777777777777</v>
      </c>
      <c r="K14" s="37">
        <v>6.0875756255122801E-2</v>
      </c>
      <c r="L14" s="32">
        <v>72.396555555555565</v>
      </c>
      <c r="M14" s="32">
        <v>0.56833333333333336</v>
      </c>
      <c r="N14" s="37">
        <v>7.850281397672387E-3</v>
      </c>
      <c r="O14" s="32">
        <v>59.477555555555554</v>
      </c>
      <c r="P14" s="32">
        <v>0.56833333333333336</v>
      </c>
      <c r="Q14" s="37">
        <v>9.5554252024106206E-3</v>
      </c>
      <c r="R14" s="32">
        <v>7.1410000000000009</v>
      </c>
      <c r="S14" s="32">
        <v>0</v>
      </c>
      <c r="T14" s="37">
        <v>0</v>
      </c>
      <c r="U14" s="32">
        <v>5.7779999999999996</v>
      </c>
      <c r="V14" s="32">
        <v>0</v>
      </c>
      <c r="W14" s="37">
        <v>0</v>
      </c>
      <c r="X14" s="32">
        <v>70.118333333333339</v>
      </c>
      <c r="Y14" s="32">
        <v>0</v>
      </c>
      <c r="Z14" s="37">
        <v>0</v>
      </c>
      <c r="AA14" s="32">
        <v>1.7483333333333333</v>
      </c>
      <c r="AB14" s="32">
        <v>0</v>
      </c>
      <c r="AC14" s="37">
        <v>0</v>
      </c>
      <c r="AD14" s="32">
        <v>194.92055555555558</v>
      </c>
      <c r="AE14" s="32">
        <v>19.344444444444445</v>
      </c>
      <c r="AF14" s="37">
        <v>9.9242711418042098E-2</v>
      </c>
      <c r="AG14" s="32">
        <v>2.5887777777777776</v>
      </c>
      <c r="AH14" s="32">
        <v>0</v>
      </c>
      <c r="AI14" s="37">
        <v>0</v>
      </c>
      <c r="AJ14" s="32">
        <v>0</v>
      </c>
      <c r="AK14" s="32">
        <v>0</v>
      </c>
      <c r="AL14" s="37" t="s">
        <v>683</v>
      </c>
      <c r="AM14" t="s">
        <v>100</v>
      </c>
      <c r="AN14" s="34">
        <v>4</v>
      </c>
      <c r="AX14"/>
      <c r="AY14"/>
    </row>
    <row r="15" spans="1:51" x14ac:dyDescent="0.25">
      <c r="A15" t="s">
        <v>546</v>
      </c>
      <c r="B15" t="s">
        <v>249</v>
      </c>
      <c r="C15" t="s">
        <v>398</v>
      </c>
      <c r="D15" t="s">
        <v>503</v>
      </c>
      <c r="E15" s="32">
        <v>71.155555555555551</v>
      </c>
      <c r="F15" s="32">
        <v>249.77655555555555</v>
      </c>
      <c r="G15" s="32">
        <v>0</v>
      </c>
      <c r="H15" s="37">
        <v>0</v>
      </c>
      <c r="I15" s="32">
        <v>243.62655555555557</v>
      </c>
      <c r="J15" s="32">
        <v>0</v>
      </c>
      <c r="K15" s="37">
        <v>0</v>
      </c>
      <c r="L15" s="32">
        <v>77.033888888888896</v>
      </c>
      <c r="M15" s="32">
        <v>0</v>
      </c>
      <c r="N15" s="37">
        <v>0</v>
      </c>
      <c r="O15" s="32">
        <v>70.88388888888889</v>
      </c>
      <c r="P15" s="32">
        <v>0</v>
      </c>
      <c r="Q15" s="37">
        <v>0</v>
      </c>
      <c r="R15" s="32">
        <v>0</v>
      </c>
      <c r="S15" s="32">
        <v>0</v>
      </c>
      <c r="T15" s="37" t="s">
        <v>683</v>
      </c>
      <c r="U15" s="32">
        <v>6.15</v>
      </c>
      <c r="V15" s="32">
        <v>0</v>
      </c>
      <c r="W15" s="37">
        <v>0</v>
      </c>
      <c r="X15" s="32">
        <v>44.93611111111111</v>
      </c>
      <c r="Y15" s="32">
        <v>0</v>
      </c>
      <c r="Z15" s="37">
        <v>0</v>
      </c>
      <c r="AA15" s="32">
        <v>0</v>
      </c>
      <c r="AB15" s="32">
        <v>0</v>
      </c>
      <c r="AC15" s="37" t="s">
        <v>683</v>
      </c>
      <c r="AD15" s="32">
        <v>127.80655555555556</v>
      </c>
      <c r="AE15" s="32">
        <v>0</v>
      </c>
      <c r="AF15" s="37">
        <v>0</v>
      </c>
      <c r="AG15" s="32">
        <v>0</v>
      </c>
      <c r="AH15" s="32">
        <v>0</v>
      </c>
      <c r="AI15" s="37" t="s">
        <v>683</v>
      </c>
      <c r="AJ15" s="32">
        <v>0</v>
      </c>
      <c r="AK15" s="32">
        <v>0</v>
      </c>
      <c r="AL15" s="37" t="s">
        <v>683</v>
      </c>
      <c r="AM15" t="s">
        <v>62</v>
      </c>
      <c r="AN15" s="34">
        <v>4</v>
      </c>
      <c r="AX15"/>
      <c r="AY15"/>
    </row>
    <row r="16" spans="1:51" x14ac:dyDescent="0.25">
      <c r="A16" t="s">
        <v>546</v>
      </c>
      <c r="B16" t="s">
        <v>303</v>
      </c>
      <c r="C16" t="s">
        <v>458</v>
      </c>
      <c r="D16" t="s">
        <v>498</v>
      </c>
      <c r="E16" s="32">
        <v>107.86666666666666</v>
      </c>
      <c r="F16" s="32">
        <v>400.38855555555546</v>
      </c>
      <c r="G16" s="32">
        <v>0</v>
      </c>
      <c r="H16" s="37">
        <v>0</v>
      </c>
      <c r="I16" s="32">
        <v>363.85166666666663</v>
      </c>
      <c r="J16" s="32">
        <v>0</v>
      </c>
      <c r="K16" s="37">
        <v>0</v>
      </c>
      <c r="L16" s="32">
        <v>50.068888888888914</v>
      </c>
      <c r="M16" s="32">
        <v>0</v>
      </c>
      <c r="N16" s="37">
        <v>0</v>
      </c>
      <c r="O16" s="32">
        <v>34.47555555555558</v>
      </c>
      <c r="P16" s="32">
        <v>0</v>
      </c>
      <c r="Q16" s="37">
        <v>0</v>
      </c>
      <c r="R16" s="32">
        <v>9.8711111111111105</v>
      </c>
      <c r="S16" s="32">
        <v>0</v>
      </c>
      <c r="T16" s="37">
        <v>0</v>
      </c>
      <c r="U16" s="32">
        <v>5.7222222222222223</v>
      </c>
      <c r="V16" s="32">
        <v>0</v>
      </c>
      <c r="W16" s="37">
        <v>0</v>
      </c>
      <c r="X16" s="32">
        <v>66.6388888888889</v>
      </c>
      <c r="Y16" s="32">
        <v>0</v>
      </c>
      <c r="Z16" s="37">
        <v>0</v>
      </c>
      <c r="AA16" s="32">
        <v>20.943555555555555</v>
      </c>
      <c r="AB16" s="32">
        <v>0</v>
      </c>
      <c r="AC16" s="37">
        <v>0</v>
      </c>
      <c r="AD16" s="32">
        <v>240.23311111111107</v>
      </c>
      <c r="AE16" s="32">
        <v>0</v>
      </c>
      <c r="AF16" s="37">
        <v>0</v>
      </c>
      <c r="AG16" s="32">
        <v>17.251888888888885</v>
      </c>
      <c r="AH16" s="32">
        <v>0</v>
      </c>
      <c r="AI16" s="37">
        <v>0</v>
      </c>
      <c r="AJ16" s="32">
        <v>5.2522222222222217</v>
      </c>
      <c r="AK16" s="32">
        <v>0</v>
      </c>
      <c r="AL16" s="37">
        <v>0</v>
      </c>
      <c r="AM16" t="s">
        <v>116</v>
      </c>
      <c r="AN16" s="34">
        <v>4</v>
      </c>
      <c r="AX16"/>
      <c r="AY16"/>
    </row>
    <row r="17" spans="1:51" x14ac:dyDescent="0.25">
      <c r="A17" t="s">
        <v>546</v>
      </c>
      <c r="B17" t="s">
        <v>335</v>
      </c>
      <c r="C17" t="s">
        <v>451</v>
      </c>
      <c r="D17" t="s">
        <v>487</v>
      </c>
      <c r="E17" s="32">
        <v>34.033333333333331</v>
      </c>
      <c r="F17" s="32">
        <v>101.66466666666668</v>
      </c>
      <c r="G17" s="32">
        <v>8.8888888888888892E-2</v>
      </c>
      <c r="H17" s="37">
        <v>8.7433413990657737E-4</v>
      </c>
      <c r="I17" s="32">
        <v>95.975777777777807</v>
      </c>
      <c r="J17" s="32">
        <v>8.8888888888888892E-2</v>
      </c>
      <c r="K17" s="37">
        <v>9.2615960971634021E-4</v>
      </c>
      <c r="L17" s="32">
        <v>19.56111111111111</v>
      </c>
      <c r="M17" s="32">
        <v>8.8888888888888892E-2</v>
      </c>
      <c r="N17" s="37">
        <v>4.5441635898892368E-3</v>
      </c>
      <c r="O17" s="32">
        <v>13.87222222222222</v>
      </c>
      <c r="P17" s="32">
        <v>8.8888888888888892E-2</v>
      </c>
      <c r="Q17" s="37">
        <v>6.4076892270724887E-3</v>
      </c>
      <c r="R17" s="32">
        <v>0</v>
      </c>
      <c r="S17" s="32">
        <v>0</v>
      </c>
      <c r="T17" s="37" t="s">
        <v>683</v>
      </c>
      <c r="U17" s="32">
        <v>5.6888888888888891</v>
      </c>
      <c r="V17" s="32">
        <v>0</v>
      </c>
      <c r="W17" s="37">
        <v>0</v>
      </c>
      <c r="X17" s="32">
        <v>24.925555555555558</v>
      </c>
      <c r="Y17" s="32">
        <v>0</v>
      </c>
      <c r="Z17" s="37">
        <v>0</v>
      </c>
      <c r="AA17" s="32">
        <v>0</v>
      </c>
      <c r="AB17" s="32">
        <v>0</v>
      </c>
      <c r="AC17" s="37" t="s">
        <v>683</v>
      </c>
      <c r="AD17" s="32">
        <v>56.994888888888902</v>
      </c>
      <c r="AE17" s="32">
        <v>0</v>
      </c>
      <c r="AF17" s="37">
        <v>0</v>
      </c>
      <c r="AG17" s="32">
        <v>0.18311111111111111</v>
      </c>
      <c r="AH17" s="32">
        <v>0</v>
      </c>
      <c r="AI17" s="37">
        <v>0</v>
      </c>
      <c r="AJ17" s="32">
        <v>0</v>
      </c>
      <c r="AK17" s="32">
        <v>0</v>
      </c>
      <c r="AL17" s="37" t="s">
        <v>683</v>
      </c>
      <c r="AM17" t="s">
        <v>148</v>
      </c>
      <c r="AN17" s="34">
        <v>4</v>
      </c>
      <c r="AX17"/>
      <c r="AY17"/>
    </row>
    <row r="18" spans="1:51" x14ac:dyDescent="0.25">
      <c r="A18" t="s">
        <v>546</v>
      </c>
      <c r="B18" t="s">
        <v>296</v>
      </c>
      <c r="C18" t="s">
        <v>454</v>
      </c>
      <c r="D18" t="s">
        <v>537</v>
      </c>
      <c r="E18" s="32">
        <v>114.64444444444445</v>
      </c>
      <c r="F18" s="32">
        <v>383.32222222222219</v>
      </c>
      <c r="G18" s="32">
        <v>0</v>
      </c>
      <c r="H18" s="37">
        <v>0</v>
      </c>
      <c r="I18" s="32">
        <v>366.47222222222223</v>
      </c>
      <c r="J18" s="32">
        <v>0</v>
      </c>
      <c r="K18" s="37">
        <v>0</v>
      </c>
      <c r="L18" s="32">
        <v>49.87777777777778</v>
      </c>
      <c r="M18" s="32">
        <v>0</v>
      </c>
      <c r="N18" s="37">
        <v>0</v>
      </c>
      <c r="O18" s="32">
        <v>33.027777777777779</v>
      </c>
      <c r="P18" s="32">
        <v>0</v>
      </c>
      <c r="Q18" s="37">
        <v>0</v>
      </c>
      <c r="R18" s="32">
        <v>11.405555555555555</v>
      </c>
      <c r="S18" s="32">
        <v>0</v>
      </c>
      <c r="T18" s="37">
        <v>0</v>
      </c>
      <c r="U18" s="32">
        <v>5.4444444444444446</v>
      </c>
      <c r="V18" s="32">
        <v>0</v>
      </c>
      <c r="W18" s="37">
        <v>0</v>
      </c>
      <c r="X18" s="32">
        <v>81.686111111111117</v>
      </c>
      <c r="Y18" s="32">
        <v>0</v>
      </c>
      <c r="Z18" s="37">
        <v>0</v>
      </c>
      <c r="AA18" s="32">
        <v>0</v>
      </c>
      <c r="AB18" s="32">
        <v>0</v>
      </c>
      <c r="AC18" s="37" t="s">
        <v>683</v>
      </c>
      <c r="AD18" s="32">
        <v>251.75833333333333</v>
      </c>
      <c r="AE18" s="32">
        <v>0</v>
      </c>
      <c r="AF18" s="37">
        <v>0</v>
      </c>
      <c r="AG18" s="32">
        <v>0</v>
      </c>
      <c r="AH18" s="32">
        <v>0</v>
      </c>
      <c r="AI18" s="37" t="s">
        <v>683</v>
      </c>
      <c r="AJ18" s="32">
        <v>0</v>
      </c>
      <c r="AK18" s="32">
        <v>0</v>
      </c>
      <c r="AL18" s="37" t="s">
        <v>683</v>
      </c>
      <c r="AM18" t="s">
        <v>109</v>
      </c>
      <c r="AN18" s="34">
        <v>4</v>
      </c>
      <c r="AX18"/>
      <c r="AY18"/>
    </row>
    <row r="19" spans="1:51" x14ac:dyDescent="0.25">
      <c r="A19" t="s">
        <v>546</v>
      </c>
      <c r="B19" t="s">
        <v>237</v>
      </c>
      <c r="C19" t="s">
        <v>377</v>
      </c>
      <c r="D19" t="s">
        <v>487</v>
      </c>
      <c r="E19" s="32">
        <v>124.34444444444445</v>
      </c>
      <c r="F19" s="32">
        <v>230.62533333333332</v>
      </c>
      <c r="G19" s="32">
        <v>2.5141111111111112</v>
      </c>
      <c r="H19" s="37">
        <v>1.090127903458616E-2</v>
      </c>
      <c r="I19" s="32">
        <v>215.46444444444444</v>
      </c>
      <c r="J19" s="32">
        <v>2.5141111111111112</v>
      </c>
      <c r="K19" s="37">
        <v>1.1668334038098579E-2</v>
      </c>
      <c r="L19" s="32">
        <v>35.385111111111108</v>
      </c>
      <c r="M19" s="32">
        <v>1.6312222222222224</v>
      </c>
      <c r="N19" s="37">
        <v>4.6099112621127536E-2</v>
      </c>
      <c r="O19" s="32">
        <v>20.22422222222222</v>
      </c>
      <c r="P19" s="32">
        <v>1.6312222222222224</v>
      </c>
      <c r="Q19" s="37">
        <v>8.0656858112933896E-2</v>
      </c>
      <c r="R19" s="32">
        <v>9.4719999999999995</v>
      </c>
      <c r="S19" s="32">
        <v>0</v>
      </c>
      <c r="T19" s="37">
        <v>0</v>
      </c>
      <c r="U19" s="32">
        <v>5.6888888888888891</v>
      </c>
      <c r="V19" s="32">
        <v>0</v>
      </c>
      <c r="W19" s="37">
        <v>0</v>
      </c>
      <c r="X19" s="32">
        <v>58.338777777777779</v>
      </c>
      <c r="Y19" s="32">
        <v>0.88288888888888883</v>
      </c>
      <c r="Z19" s="37">
        <v>1.5133825604848309E-2</v>
      </c>
      <c r="AA19" s="32">
        <v>0</v>
      </c>
      <c r="AB19" s="32">
        <v>0</v>
      </c>
      <c r="AC19" s="37" t="s">
        <v>683</v>
      </c>
      <c r="AD19" s="32">
        <v>136.90144444444442</v>
      </c>
      <c r="AE19" s="32">
        <v>0</v>
      </c>
      <c r="AF19" s="37">
        <v>0</v>
      </c>
      <c r="AG19" s="32">
        <v>0</v>
      </c>
      <c r="AH19" s="32">
        <v>0</v>
      </c>
      <c r="AI19" s="37" t="s">
        <v>683</v>
      </c>
      <c r="AJ19" s="32">
        <v>0</v>
      </c>
      <c r="AK19" s="32">
        <v>0</v>
      </c>
      <c r="AL19" s="37" t="s">
        <v>683</v>
      </c>
      <c r="AM19" t="s">
        <v>50</v>
      </c>
      <c r="AN19" s="34">
        <v>4</v>
      </c>
      <c r="AX19"/>
      <c r="AY19"/>
    </row>
    <row r="20" spans="1:51" x14ac:dyDescent="0.25">
      <c r="A20" t="s">
        <v>546</v>
      </c>
      <c r="B20" t="s">
        <v>298</v>
      </c>
      <c r="C20" t="s">
        <v>377</v>
      </c>
      <c r="D20" t="s">
        <v>487</v>
      </c>
      <c r="E20" s="32">
        <v>128.04444444444445</v>
      </c>
      <c r="F20" s="32">
        <v>311.05366666666669</v>
      </c>
      <c r="G20" s="32">
        <v>0</v>
      </c>
      <c r="H20" s="37">
        <v>0</v>
      </c>
      <c r="I20" s="32">
        <v>291.55411111111113</v>
      </c>
      <c r="J20" s="32">
        <v>0</v>
      </c>
      <c r="K20" s="37">
        <v>0</v>
      </c>
      <c r="L20" s="32">
        <v>41.746222222222229</v>
      </c>
      <c r="M20" s="32">
        <v>0</v>
      </c>
      <c r="N20" s="37">
        <v>0</v>
      </c>
      <c r="O20" s="32">
        <v>35.524000000000001</v>
      </c>
      <c r="P20" s="32">
        <v>0</v>
      </c>
      <c r="Q20" s="37">
        <v>0</v>
      </c>
      <c r="R20" s="32">
        <v>1.0666666666666667</v>
      </c>
      <c r="S20" s="32">
        <v>0</v>
      </c>
      <c r="T20" s="37">
        <v>0</v>
      </c>
      <c r="U20" s="32">
        <v>5.1555555555555559</v>
      </c>
      <c r="V20" s="32">
        <v>0</v>
      </c>
      <c r="W20" s="37">
        <v>0</v>
      </c>
      <c r="X20" s="32">
        <v>91.820555555555558</v>
      </c>
      <c r="Y20" s="32">
        <v>0</v>
      </c>
      <c r="Z20" s="37">
        <v>0</v>
      </c>
      <c r="AA20" s="32">
        <v>13.277333333333333</v>
      </c>
      <c r="AB20" s="32">
        <v>0</v>
      </c>
      <c r="AC20" s="37">
        <v>0</v>
      </c>
      <c r="AD20" s="32">
        <v>119.09366666666669</v>
      </c>
      <c r="AE20" s="32">
        <v>0</v>
      </c>
      <c r="AF20" s="37">
        <v>0</v>
      </c>
      <c r="AG20" s="32">
        <v>45.115888888888875</v>
      </c>
      <c r="AH20" s="32">
        <v>0</v>
      </c>
      <c r="AI20" s="37">
        <v>0</v>
      </c>
      <c r="AJ20" s="32">
        <v>0</v>
      </c>
      <c r="AK20" s="32">
        <v>0</v>
      </c>
      <c r="AL20" s="37" t="s">
        <v>683</v>
      </c>
      <c r="AM20" t="s">
        <v>111</v>
      </c>
      <c r="AN20" s="34">
        <v>4</v>
      </c>
      <c r="AX20"/>
      <c r="AY20"/>
    </row>
    <row r="21" spans="1:51" x14ac:dyDescent="0.25">
      <c r="A21" t="s">
        <v>546</v>
      </c>
      <c r="B21" t="s">
        <v>347</v>
      </c>
      <c r="C21" t="s">
        <v>377</v>
      </c>
      <c r="D21" t="s">
        <v>487</v>
      </c>
      <c r="E21" s="32">
        <v>56.677777777777777</v>
      </c>
      <c r="F21" s="32">
        <v>207.35000000000002</v>
      </c>
      <c r="G21" s="32">
        <v>34.99722222222222</v>
      </c>
      <c r="H21" s="37">
        <v>0.16878332395573772</v>
      </c>
      <c r="I21" s="32">
        <v>181.49722222222221</v>
      </c>
      <c r="J21" s="32">
        <v>34.99722222222222</v>
      </c>
      <c r="K21" s="37">
        <v>0.19282511210762332</v>
      </c>
      <c r="L21" s="32">
        <v>33.288888888888891</v>
      </c>
      <c r="M21" s="32">
        <v>6.3777777777777782</v>
      </c>
      <c r="N21" s="37">
        <v>0.19158878504672897</v>
      </c>
      <c r="O21" s="32">
        <v>13.225</v>
      </c>
      <c r="P21" s="32">
        <v>6.3777777777777782</v>
      </c>
      <c r="Q21" s="37">
        <v>0.48225162780928382</v>
      </c>
      <c r="R21" s="32">
        <v>14.730555555555556</v>
      </c>
      <c r="S21" s="32">
        <v>0</v>
      </c>
      <c r="T21" s="37">
        <v>0</v>
      </c>
      <c r="U21" s="32">
        <v>5.333333333333333</v>
      </c>
      <c r="V21" s="32">
        <v>0</v>
      </c>
      <c r="W21" s="37">
        <v>0</v>
      </c>
      <c r="X21" s="32">
        <v>55.577777777777776</v>
      </c>
      <c r="Y21" s="32">
        <v>12.66388888888889</v>
      </c>
      <c r="Z21" s="37">
        <v>0.22785885645741705</v>
      </c>
      <c r="AA21" s="32">
        <v>5.7888888888888888</v>
      </c>
      <c r="AB21" s="32">
        <v>0</v>
      </c>
      <c r="AC21" s="37">
        <v>0</v>
      </c>
      <c r="AD21" s="32">
        <v>112.69444444444444</v>
      </c>
      <c r="AE21" s="32">
        <v>15.955555555555556</v>
      </c>
      <c r="AF21" s="37">
        <v>0.14158245008627066</v>
      </c>
      <c r="AG21" s="32">
        <v>0</v>
      </c>
      <c r="AH21" s="32">
        <v>0</v>
      </c>
      <c r="AI21" s="37" t="s">
        <v>683</v>
      </c>
      <c r="AJ21" s="32">
        <v>0</v>
      </c>
      <c r="AK21" s="32">
        <v>0</v>
      </c>
      <c r="AL21" s="37" t="s">
        <v>683</v>
      </c>
      <c r="AM21" t="s">
        <v>160</v>
      </c>
      <c r="AN21" s="34">
        <v>4</v>
      </c>
      <c r="AX21"/>
      <c r="AY21"/>
    </row>
    <row r="22" spans="1:51" x14ac:dyDescent="0.25">
      <c r="A22" t="s">
        <v>546</v>
      </c>
      <c r="B22" t="s">
        <v>232</v>
      </c>
      <c r="C22" t="s">
        <v>401</v>
      </c>
      <c r="D22" t="s">
        <v>506</v>
      </c>
      <c r="E22" s="32">
        <v>102.28888888888889</v>
      </c>
      <c r="F22" s="32">
        <v>300.34944444444443</v>
      </c>
      <c r="G22" s="32">
        <v>174.64622222222224</v>
      </c>
      <c r="H22" s="37">
        <v>0.58147676132800874</v>
      </c>
      <c r="I22" s="32">
        <v>274.40811111111111</v>
      </c>
      <c r="J22" s="32">
        <v>168.15366666666668</v>
      </c>
      <c r="K22" s="37">
        <v>0.61278679404115444</v>
      </c>
      <c r="L22" s="32">
        <v>38.103333333333346</v>
      </c>
      <c r="M22" s="32">
        <v>9.9564444444444433</v>
      </c>
      <c r="N22" s="37">
        <v>0.2613011401743795</v>
      </c>
      <c r="O22" s="32">
        <v>17.021000000000008</v>
      </c>
      <c r="P22" s="32">
        <v>3.463888888888889</v>
      </c>
      <c r="Q22" s="37">
        <v>0.20350677920738425</v>
      </c>
      <c r="R22" s="32">
        <v>13.699000000000002</v>
      </c>
      <c r="S22" s="32">
        <v>4.4425555555555558</v>
      </c>
      <c r="T22" s="37">
        <v>0.32429779951496862</v>
      </c>
      <c r="U22" s="32">
        <v>7.3833333333333337</v>
      </c>
      <c r="V22" s="32">
        <v>2.0499999999999998</v>
      </c>
      <c r="W22" s="37">
        <v>0.27765237020316025</v>
      </c>
      <c r="X22" s="32">
        <v>69.56866666666663</v>
      </c>
      <c r="Y22" s="32">
        <v>45.00255555555556</v>
      </c>
      <c r="Z22" s="37">
        <v>0.6468796616612208</v>
      </c>
      <c r="AA22" s="32">
        <v>4.8590000000000009</v>
      </c>
      <c r="AB22" s="32">
        <v>0</v>
      </c>
      <c r="AC22" s="37">
        <v>0</v>
      </c>
      <c r="AD22" s="32">
        <v>168.50333333333336</v>
      </c>
      <c r="AE22" s="32">
        <v>119.68722222222223</v>
      </c>
      <c r="AF22" s="37">
        <v>0.71029587281491291</v>
      </c>
      <c r="AG22" s="32">
        <v>19.315111111111115</v>
      </c>
      <c r="AH22" s="32">
        <v>0</v>
      </c>
      <c r="AI22" s="37">
        <v>0</v>
      </c>
      <c r="AJ22" s="32">
        <v>0</v>
      </c>
      <c r="AK22" s="32">
        <v>0</v>
      </c>
      <c r="AL22" s="37" t="s">
        <v>683</v>
      </c>
      <c r="AM22" t="s">
        <v>45</v>
      </c>
      <c r="AN22" s="34">
        <v>4</v>
      </c>
      <c r="AX22"/>
      <c r="AY22"/>
    </row>
    <row r="23" spans="1:51" x14ac:dyDescent="0.25">
      <c r="A23" t="s">
        <v>546</v>
      </c>
      <c r="B23" t="s">
        <v>276</v>
      </c>
      <c r="C23" t="s">
        <v>439</v>
      </c>
      <c r="D23" t="s">
        <v>525</v>
      </c>
      <c r="E23" s="32">
        <v>58.533333333333331</v>
      </c>
      <c r="F23" s="32">
        <v>212.56111111111113</v>
      </c>
      <c r="G23" s="32">
        <v>0</v>
      </c>
      <c r="H23" s="37">
        <v>0</v>
      </c>
      <c r="I23" s="32">
        <v>190.65</v>
      </c>
      <c r="J23" s="32">
        <v>0</v>
      </c>
      <c r="K23" s="37">
        <v>0</v>
      </c>
      <c r="L23" s="32">
        <v>37.938888888888883</v>
      </c>
      <c r="M23" s="32">
        <v>0</v>
      </c>
      <c r="N23" s="37">
        <v>0</v>
      </c>
      <c r="O23" s="32">
        <v>21.283333333333335</v>
      </c>
      <c r="P23" s="32">
        <v>0</v>
      </c>
      <c r="Q23" s="37">
        <v>0</v>
      </c>
      <c r="R23" s="32">
        <v>11.588888888888889</v>
      </c>
      <c r="S23" s="32">
        <v>0</v>
      </c>
      <c r="T23" s="37">
        <v>0</v>
      </c>
      <c r="U23" s="32">
        <v>5.0666666666666664</v>
      </c>
      <c r="V23" s="32">
        <v>0</v>
      </c>
      <c r="W23" s="37">
        <v>0</v>
      </c>
      <c r="X23" s="32">
        <v>51.805555555555557</v>
      </c>
      <c r="Y23" s="32">
        <v>0</v>
      </c>
      <c r="Z23" s="37">
        <v>0</v>
      </c>
      <c r="AA23" s="32">
        <v>5.2555555555555555</v>
      </c>
      <c r="AB23" s="32">
        <v>0</v>
      </c>
      <c r="AC23" s="37">
        <v>0</v>
      </c>
      <c r="AD23" s="32">
        <v>117.29166666666667</v>
      </c>
      <c r="AE23" s="32">
        <v>0</v>
      </c>
      <c r="AF23" s="37">
        <v>0</v>
      </c>
      <c r="AG23" s="32">
        <v>0.26944444444444443</v>
      </c>
      <c r="AH23" s="32">
        <v>0</v>
      </c>
      <c r="AI23" s="37">
        <v>0</v>
      </c>
      <c r="AJ23" s="32">
        <v>0</v>
      </c>
      <c r="AK23" s="32">
        <v>0</v>
      </c>
      <c r="AL23" s="37" t="s">
        <v>683</v>
      </c>
      <c r="AM23" t="s">
        <v>89</v>
      </c>
      <c r="AN23" s="34">
        <v>4</v>
      </c>
      <c r="AX23"/>
      <c r="AY23"/>
    </row>
    <row r="24" spans="1:51" x14ac:dyDescent="0.25">
      <c r="A24" t="s">
        <v>546</v>
      </c>
      <c r="B24" t="s">
        <v>187</v>
      </c>
      <c r="C24" t="s">
        <v>374</v>
      </c>
      <c r="D24" t="s">
        <v>484</v>
      </c>
      <c r="E24" s="32">
        <v>50.666666666666664</v>
      </c>
      <c r="F24" s="32">
        <v>228.5456666666667</v>
      </c>
      <c r="G24" s="32">
        <v>9.801111111111112</v>
      </c>
      <c r="H24" s="37">
        <v>4.2884694573562004E-2</v>
      </c>
      <c r="I24" s="32">
        <v>215.74011111111113</v>
      </c>
      <c r="J24" s="32">
        <v>9.801111111111112</v>
      </c>
      <c r="K24" s="37">
        <v>4.5430175504374865E-2</v>
      </c>
      <c r="L24" s="32">
        <v>55.93588888888889</v>
      </c>
      <c r="M24" s="32">
        <v>0</v>
      </c>
      <c r="N24" s="37">
        <v>0</v>
      </c>
      <c r="O24" s="32">
        <v>43.130333333333333</v>
      </c>
      <c r="P24" s="32">
        <v>0</v>
      </c>
      <c r="Q24" s="37">
        <v>0</v>
      </c>
      <c r="R24" s="32">
        <v>5.7805555555555559</v>
      </c>
      <c r="S24" s="32">
        <v>0</v>
      </c>
      <c r="T24" s="37">
        <v>0</v>
      </c>
      <c r="U24" s="32">
        <v>7.0250000000000004</v>
      </c>
      <c r="V24" s="32">
        <v>0</v>
      </c>
      <c r="W24" s="37">
        <v>0</v>
      </c>
      <c r="X24" s="32">
        <v>28.59822222222223</v>
      </c>
      <c r="Y24" s="32">
        <v>0</v>
      </c>
      <c r="Z24" s="37">
        <v>0</v>
      </c>
      <c r="AA24" s="32">
        <v>0</v>
      </c>
      <c r="AB24" s="32">
        <v>0</v>
      </c>
      <c r="AC24" s="37" t="s">
        <v>683</v>
      </c>
      <c r="AD24" s="32">
        <v>143.57311111111113</v>
      </c>
      <c r="AE24" s="32">
        <v>9.801111111111112</v>
      </c>
      <c r="AF24" s="37">
        <v>6.826564553251227E-2</v>
      </c>
      <c r="AG24" s="32">
        <v>0.43844444444444447</v>
      </c>
      <c r="AH24" s="32">
        <v>0</v>
      </c>
      <c r="AI24" s="37">
        <v>0</v>
      </c>
      <c r="AJ24" s="32">
        <v>0</v>
      </c>
      <c r="AK24" s="32">
        <v>0</v>
      </c>
      <c r="AL24" s="37" t="s">
        <v>683</v>
      </c>
      <c r="AM24" t="s">
        <v>0</v>
      </c>
      <c r="AN24" s="34">
        <v>4</v>
      </c>
      <c r="AX24"/>
      <c r="AY24"/>
    </row>
    <row r="25" spans="1:51" x14ac:dyDescent="0.25">
      <c r="A25" t="s">
        <v>546</v>
      </c>
      <c r="B25" t="s">
        <v>317</v>
      </c>
      <c r="C25" t="s">
        <v>466</v>
      </c>
      <c r="D25" t="s">
        <v>542</v>
      </c>
      <c r="E25" s="32">
        <v>47.18888888888889</v>
      </c>
      <c r="F25" s="32">
        <v>166.94233333333332</v>
      </c>
      <c r="G25" s="32">
        <v>0</v>
      </c>
      <c r="H25" s="37">
        <v>0</v>
      </c>
      <c r="I25" s="32">
        <v>166.94233333333332</v>
      </c>
      <c r="J25" s="32">
        <v>0</v>
      </c>
      <c r="K25" s="37">
        <v>0</v>
      </c>
      <c r="L25" s="32">
        <v>17.905777777777779</v>
      </c>
      <c r="M25" s="32">
        <v>0</v>
      </c>
      <c r="N25" s="37">
        <v>0</v>
      </c>
      <c r="O25" s="32">
        <v>17.905777777777779</v>
      </c>
      <c r="P25" s="32">
        <v>0</v>
      </c>
      <c r="Q25" s="37">
        <v>0</v>
      </c>
      <c r="R25" s="32">
        <v>0</v>
      </c>
      <c r="S25" s="32">
        <v>0</v>
      </c>
      <c r="T25" s="37" t="s">
        <v>683</v>
      </c>
      <c r="U25" s="32">
        <v>0</v>
      </c>
      <c r="V25" s="32">
        <v>0</v>
      </c>
      <c r="W25" s="37" t="s">
        <v>683</v>
      </c>
      <c r="X25" s="32">
        <v>49.287888888888901</v>
      </c>
      <c r="Y25" s="32">
        <v>0</v>
      </c>
      <c r="Z25" s="37">
        <v>0</v>
      </c>
      <c r="AA25" s="32">
        <v>0</v>
      </c>
      <c r="AB25" s="32">
        <v>0</v>
      </c>
      <c r="AC25" s="37" t="s">
        <v>683</v>
      </c>
      <c r="AD25" s="32">
        <v>99.748666666666651</v>
      </c>
      <c r="AE25" s="32">
        <v>0</v>
      </c>
      <c r="AF25" s="37">
        <v>0</v>
      </c>
      <c r="AG25" s="32">
        <v>0</v>
      </c>
      <c r="AH25" s="32">
        <v>0</v>
      </c>
      <c r="AI25" s="37" t="s">
        <v>683</v>
      </c>
      <c r="AJ25" s="32">
        <v>0</v>
      </c>
      <c r="AK25" s="32">
        <v>0</v>
      </c>
      <c r="AL25" s="37" t="s">
        <v>683</v>
      </c>
      <c r="AM25" t="s">
        <v>130</v>
      </c>
      <c r="AN25" s="34">
        <v>4</v>
      </c>
      <c r="AX25"/>
      <c r="AY25"/>
    </row>
    <row r="26" spans="1:51" x14ac:dyDescent="0.25">
      <c r="A26" t="s">
        <v>546</v>
      </c>
      <c r="B26" t="s">
        <v>323</v>
      </c>
      <c r="C26" t="s">
        <v>434</v>
      </c>
      <c r="D26" t="s">
        <v>528</v>
      </c>
      <c r="E26" s="32">
        <v>112.38888888888889</v>
      </c>
      <c r="F26" s="32">
        <v>351.58333333333337</v>
      </c>
      <c r="G26" s="32">
        <v>16.149999999999999</v>
      </c>
      <c r="H26" s="37">
        <v>4.5935055700402933E-2</v>
      </c>
      <c r="I26" s="32">
        <v>326.03800000000001</v>
      </c>
      <c r="J26" s="32">
        <v>15.616666666666665</v>
      </c>
      <c r="K26" s="37">
        <v>4.7898302242887839E-2</v>
      </c>
      <c r="L26" s="32">
        <v>48.577999999999996</v>
      </c>
      <c r="M26" s="32">
        <v>0.53333333333333333</v>
      </c>
      <c r="N26" s="37">
        <v>1.0978906775357844E-2</v>
      </c>
      <c r="O26" s="32">
        <v>23.032666666666664</v>
      </c>
      <c r="P26" s="32">
        <v>0</v>
      </c>
      <c r="Q26" s="37">
        <v>0</v>
      </c>
      <c r="R26" s="32">
        <v>19.856444444444445</v>
      </c>
      <c r="S26" s="32">
        <v>0.53333333333333333</v>
      </c>
      <c r="T26" s="37">
        <v>2.6859457886608321E-2</v>
      </c>
      <c r="U26" s="32">
        <v>5.6888888888888891</v>
      </c>
      <c r="V26" s="32">
        <v>0</v>
      </c>
      <c r="W26" s="37">
        <v>0</v>
      </c>
      <c r="X26" s="32">
        <v>107.35077777777782</v>
      </c>
      <c r="Y26" s="32">
        <v>11.83611111111111</v>
      </c>
      <c r="Z26" s="37">
        <v>0.11025640760249106</v>
      </c>
      <c r="AA26" s="32">
        <v>0</v>
      </c>
      <c r="AB26" s="32">
        <v>0</v>
      </c>
      <c r="AC26" s="37" t="s">
        <v>683</v>
      </c>
      <c r="AD26" s="32">
        <v>159.93199999999996</v>
      </c>
      <c r="AE26" s="32">
        <v>3.7805555555555554</v>
      </c>
      <c r="AF26" s="37">
        <v>2.3638518592624093E-2</v>
      </c>
      <c r="AG26" s="32">
        <v>35.722555555555552</v>
      </c>
      <c r="AH26" s="32">
        <v>0</v>
      </c>
      <c r="AI26" s="37">
        <v>0</v>
      </c>
      <c r="AJ26" s="32">
        <v>0</v>
      </c>
      <c r="AK26" s="32">
        <v>0</v>
      </c>
      <c r="AL26" s="37" t="s">
        <v>683</v>
      </c>
      <c r="AM26" t="s">
        <v>136</v>
      </c>
      <c r="AN26" s="34">
        <v>4</v>
      </c>
      <c r="AX26"/>
      <c r="AY26"/>
    </row>
    <row r="27" spans="1:51" x14ac:dyDescent="0.25">
      <c r="A27" t="s">
        <v>546</v>
      </c>
      <c r="B27" t="s">
        <v>327</v>
      </c>
      <c r="C27" t="s">
        <v>385</v>
      </c>
      <c r="D27" t="s">
        <v>494</v>
      </c>
      <c r="E27" s="32">
        <v>193.1</v>
      </c>
      <c r="F27" s="32">
        <v>663.71388888888885</v>
      </c>
      <c r="G27" s="32">
        <v>0</v>
      </c>
      <c r="H27" s="37">
        <v>0</v>
      </c>
      <c r="I27" s="32">
        <v>618.57499999999993</v>
      </c>
      <c r="J27" s="32">
        <v>0</v>
      </c>
      <c r="K27" s="37">
        <v>0</v>
      </c>
      <c r="L27" s="32">
        <v>78.105555555555554</v>
      </c>
      <c r="M27" s="32">
        <v>0</v>
      </c>
      <c r="N27" s="37">
        <v>0</v>
      </c>
      <c r="O27" s="32">
        <v>45.87777777777778</v>
      </c>
      <c r="P27" s="32">
        <v>0</v>
      </c>
      <c r="Q27" s="37">
        <v>0</v>
      </c>
      <c r="R27" s="32">
        <v>26.711111111111112</v>
      </c>
      <c r="S27" s="32">
        <v>0</v>
      </c>
      <c r="T27" s="37">
        <v>0</v>
      </c>
      <c r="U27" s="32">
        <v>5.5166666666666666</v>
      </c>
      <c r="V27" s="32">
        <v>0</v>
      </c>
      <c r="W27" s="37">
        <v>0</v>
      </c>
      <c r="X27" s="32">
        <v>171.54444444444445</v>
      </c>
      <c r="Y27" s="32">
        <v>0</v>
      </c>
      <c r="Z27" s="37">
        <v>0</v>
      </c>
      <c r="AA27" s="32">
        <v>12.911111111111111</v>
      </c>
      <c r="AB27" s="32">
        <v>0</v>
      </c>
      <c r="AC27" s="37">
        <v>0</v>
      </c>
      <c r="AD27" s="32">
        <v>386.59722222222223</v>
      </c>
      <c r="AE27" s="32">
        <v>0</v>
      </c>
      <c r="AF27" s="37">
        <v>0</v>
      </c>
      <c r="AG27" s="32">
        <v>14.555555555555555</v>
      </c>
      <c r="AH27" s="32">
        <v>0</v>
      </c>
      <c r="AI27" s="37">
        <v>0</v>
      </c>
      <c r="AJ27" s="32">
        <v>0</v>
      </c>
      <c r="AK27" s="32">
        <v>0</v>
      </c>
      <c r="AL27" s="37" t="s">
        <v>683</v>
      </c>
      <c r="AM27" t="s">
        <v>140</v>
      </c>
      <c r="AN27" s="34">
        <v>4</v>
      </c>
      <c r="AX27"/>
      <c r="AY27"/>
    </row>
    <row r="28" spans="1:51" x14ac:dyDescent="0.25">
      <c r="A28" t="s">
        <v>546</v>
      </c>
      <c r="B28" t="s">
        <v>199</v>
      </c>
      <c r="C28" t="s">
        <v>386</v>
      </c>
      <c r="D28" t="s">
        <v>487</v>
      </c>
      <c r="E28" s="32">
        <v>40.266666666666666</v>
      </c>
      <c r="F28" s="32">
        <v>166.23333333333335</v>
      </c>
      <c r="G28" s="32">
        <v>11.783333333333333</v>
      </c>
      <c r="H28" s="37">
        <v>7.0884299177862431E-2</v>
      </c>
      <c r="I28" s="32">
        <v>153.52011111111113</v>
      </c>
      <c r="J28" s="32">
        <v>11.783333333333333</v>
      </c>
      <c r="K28" s="37">
        <v>7.6754330413460109E-2</v>
      </c>
      <c r="L28" s="32">
        <v>15.559444444444447</v>
      </c>
      <c r="M28" s="32">
        <v>0</v>
      </c>
      <c r="N28" s="37">
        <v>0</v>
      </c>
      <c r="O28" s="32">
        <v>2.8462222222222224</v>
      </c>
      <c r="P28" s="32">
        <v>0</v>
      </c>
      <c r="Q28" s="37">
        <v>0</v>
      </c>
      <c r="R28" s="32">
        <v>6.4850000000000012</v>
      </c>
      <c r="S28" s="32">
        <v>0</v>
      </c>
      <c r="T28" s="37">
        <v>0</v>
      </c>
      <c r="U28" s="32">
        <v>6.2282222222222234</v>
      </c>
      <c r="V28" s="32">
        <v>0</v>
      </c>
      <c r="W28" s="37">
        <v>0</v>
      </c>
      <c r="X28" s="32">
        <v>48.200111111111134</v>
      </c>
      <c r="Y28" s="32">
        <v>1.3944444444444444</v>
      </c>
      <c r="Z28" s="37">
        <v>2.8930315974375332E-2</v>
      </c>
      <c r="AA28" s="32">
        <v>0</v>
      </c>
      <c r="AB28" s="32">
        <v>0</v>
      </c>
      <c r="AC28" s="37" t="s">
        <v>683</v>
      </c>
      <c r="AD28" s="32">
        <v>97.533333333333331</v>
      </c>
      <c r="AE28" s="32">
        <v>10.388888888888889</v>
      </c>
      <c r="AF28" s="37">
        <v>0.10651629072681705</v>
      </c>
      <c r="AG28" s="32">
        <v>0</v>
      </c>
      <c r="AH28" s="32">
        <v>0</v>
      </c>
      <c r="AI28" s="37" t="s">
        <v>683</v>
      </c>
      <c r="AJ28" s="32">
        <v>4.940444444444446</v>
      </c>
      <c r="AK28" s="32">
        <v>0</v>
      </c>
      <c r="AL28" s="37">
        <v>0</v>
      </c>
      <c r="AM28" t="s">
        <v>12</v>
      </c>
      <c r="AN28" s="34">
        <v>4</v>
      </c>
      <c r="AX28"/>
      <c r="AY28"/>
    </row>
    <row r="29" spans="1:51" x14ac:dyDescent="0.25">
      <c r="A29" t="s">
        <v>546</v>
      </c>
      <c r="B29" t="s">
        <v>300</v>
      </c>
      <c r="C29" t="s">
        <v>439</v>
      </c>
      <c r="D29" t="s">
        <v>525</v>
      </c>
      <c r="E29" s="32">
        <v>140.36666666666667</v>
      </c>
      <c r="F29" s="32">
        <v>613.79166666666663</v>
      </c>
      <c r="G29" s="32">
        <v>25.055555555555554</v>
      </c>
      <c r="H29" s="37">
        <v>4.0820944493471817E-2</v>
      </c>
      <c r="I29" s="32">
        <v>596.2166666666667</v>
      </c>
      <c r="J29" s="32">
        <v>25.055555555555554</v>
      </c>
      <c r="K29" s="37">
        <v>4.2024245473774445E-2</v>
      </c>
      <c r="L29" s="32">
        <v>100.45555555555555</v>
      </c>
      <c r="M29" s="32">
        <v>1.4222222222222223</v>
      </c>
      <c r="N29" s="37">
        <v>1.4157725915274861E-2</v>
      </c>
      <c r="O29" s="32">
        <v>82.88055555555556</v>
      </c>
      <c r="P29" s="32">
        <v>1.4222222222222223</v>
      </c>
      <c r="Q29" s="37">
        <v>1.7159902134933135E-2</v>
      </c>
      <c r="R29" s="32">
        <v>11.886111111111111</v>
      </c>
      <c r="S29" s="32">
        <v>0</v>
      </c>
      <c r="T29" s="37">
        <v>0</v>
      </c>
      <c r="U29" s="32">
        <v>5.6888888888888891</v>
      </c>
      <c r="V29" s="32">
        <v>0</v>
      </c>
      <c r="W29" s="37">
        <v>0</v>
      </c>
      <c r="X29" s="32">
        <v>95.375</v>
      </c>
      <c r="Y29" s="32">
        <v>23.633333333333333</v>
      </c>
      <c r="Z29" s="37">
        <v>0.24779379641764962</v>
      </c>
      <c r="AA29" s="32">
        <v>0</v>
      </c>
      <c r="AB29" s="32">
        <v>0</v>
      </c>
      <c r="AC29" s="37" t="s">
        <v>683</v>
      </c>
      <c r="AD29" s="32">
        <v>382.46944444444443</v>
      </c>
      <c r="AE29" s="32">
        <v>0</v>
      </c>
      <c r="AF29" s="37">
        <v>0</v>
      </c>
      <c r="AG29" s="32">
        <v>30.380555555555556</v>
      </c>
      <c r="AH29" s="32">
        <v>0</v>
      </c>
      <c r="AI29" s="37">
        <v>0</v>
      </c>
      <c r="AJ29" s="32">
        <v>5.1111111111111107</v>
      </c>
      <c r="AK29" s="32">
        <v>0</v>
      </c>
      <c r="AL29" s="37">
        <v>0</v>
      </c>
      <c r="AM29" t="s">
        <v>113</v>
      </c>
      <c r="AN29" s="34">
        <v>4</v>
      </c>
      <c r="AX29"/>
      <c r="AY29"/>
    </row>
    <row r="30" spans="1:51" x14ac:dyDescent="0.25">
      <c r="A30" t="s">
        <v>546</v>
      </c>
      <c r="B30" t="s">
        <v>369</v>
      </c>
      <c r="C30" t="s">
        <v>482</v>
      </c>
      <c r="D30" t="s">
        <v>488</v>
      </c>
      <c r="E30" s="32">
        <v>54.333333333333336</v>
      </c>
      <c r="F30" s="32">
        <v>158.88022222222224</v>
      </c>
      <c r="G30" s="32">
        <v>27.382999999999996</v>
      </c>
      <c r="H30" s="37">
        <v>0.17234996034748742</v>
      </c>
      <c r="I30" s="32">
        <v>152.85511111111111</v>
      </c>
      <c r="J30" s="32">
        <v>26.93011111111111</v>
      </c>
      <c r="K30" s="37">
        <v>0.17618063874576939</v>
      </c>
      <c r="L30" s="32">
        <v>25.727444444444441</v>
      </c>
      <c r="M30" s="32">
        <v>7.7607777777777782</v>
      </c>
      <c r="N30" s="37">
        <v>0.30165365994808835</v>
      </c>
      <c r="O30" s="32">
        <v>19.702333333333328</v>
      </c>
      <c r="P30" s="32">
        <v>7.3078888888888889</v>
      </c>
      <c r="Q30" s="37">
        <v>0.37091489445694542</v>
      </c>
      <c r="R30" s="32">
        <v>0</v>
      </c>
      <c r="S30" s="32">
        <v>0</v>
      </c>
      <c r="T30" s="37" t="s">
        <v>683</v>
      </c>
      <c r="U30" s="32">
        <v>6.0251111111111113</v>
      </c>
      <c r="V30" s="32">
        <v>0.45288888888888895</v>
      </c>
      <c r="W30" s="37">
        <v>7.5166894109836624E-2</v>
      </c>
      <c r="X30" s="32">
        <v>51.373111111111122</v>
      </c>
      <c r="Y30" s="32">
        <v>14.909222222222219</v>
      </c>
      <c r="Z30" s="37">
        <v>0.29021450910333541</v>
      </c>
      <c r="AA30" s="32">
        <v>0</v>
      </c>
      <c r="AB30" s="32">
        <v>0</v>
      </c>
      <c r="AC30" s="37" t="s">
        <v>683</v>
      </c>
      <c r="AD30" s="32">
        <v>81.779666666666671</v>
      </c>
      <c r="AE30" s="32">
        <v>4.7129999999999992</v>
      </c>
      <c r="AF30" s="37">
        <v>5.7630462339864422E-2</v>
      </c>
      <c r="AG30" s="32">
        <v>0</v>
      </c>
      <c r="AH30" s="32">
        <v>0</v>
      </c>
      <c r="AI30" s="37" t="s">
        <v>683</v>
      </c>
      <c r="AJ30" s="32">
        <v>0</v>
      </c>
      <c r="AK30" s="32">
        <v>0</v>
      </c>
      <c r="AL30" s="37" t="s">
        <v>683</v>
      </c>
      <c r="AM30" t="s">
        <v>182</v>
      </c>
      <c r="AN30" s="34">
        <v>4</v>
      </c>
      <c r="AX30"/>
      <c r="AY30"/>
    </row>
    <row r="31" spans="1:51" x14ac:dyDescent="0.25">
      <c r="A31" t="s">
        <v>546</v>
      </c>
      <c r="B31" t="s">
        <v>284</v>
      </c>
      <c r="C31" t="s">
        <v>446</v>
      </c>
      <c r="D31" t="s">
        <v>534</v>
      </c>
      <c r="E31" s="32">
        <v>139.63333333333333</v>
      </c>
      <c r="F31" s="32">
        <v>691.18633333333344</v>
      </c>
      <c r="G31" s="32">
        <v>0</v>
      </c>
      <c r="H31" s="37">
        <v>0</v>
      </c>
      <c r="I31" s="32">
        <v>673.45300000000009</v>
      </c>
      <c r="J31" s="32">
        <v>0</v>
      </c>
      <c r="K31" s="37">
        <v>0</v>
      </c>
      <c r="L31" s="32">
        <v>90.911111111111168</v>
      </c>
      <c r="M31" s="32">
        <v>0</v>
      </c>
      <c r="N31" s="37">
        <v>0</v>
      </c>
      <c r="O31" s="32">
        <v>83.852222222222281</v>
      </c>
      <c r="P31" s="32">
        <v>0</v>
      </c>
      <c r="Q31" s="37">
        <v>0</v>
      </c>
      <c r="R31" s="32">
        <v>1.37</v>
      </c>
      <c r="S31" s="32">
        <v>0</v>
      </c>
      <c r="T31" s="37">
        <v>0</v>
      </c>
      <c r="U31" s="32">
        <v>5.6888888888888891</v>
      </c>
      <c r="V31" s="32">
        <v>0</v>
      </c>
      <c r="W31" s="37">
        <v>0</v>
      </c>
      <c r="X31" s="32">
        <v>116.77088888888892</v>
      </c>
      <c r="Y31" s="32">
        <v>0</v>
      </c>
      <c r="Z31" s="37">
        <v>0</v>
      </c>
      <c r="AA31" s="32">
        <v>10.674444444444447</v>
      </c>
      <c r="AB31" s="32">
        <v>0</v>
      </c>
      <c r="AC31" s="37">
        <v>0</v>
      </c>
      <c r="AD31" s="32">
        <v>440.40222222222218</v>
      </c>
      <c r="AE31" s="32">
        <v>0</v>
      </c>
      <c r="AF31" s="37">
        <v>0</v>
      </c>
      <c r="AG31" s="32">
        <v>32.427666666666667</v>
      </c>
      <c r="AH31" s="32">
        <v>0</v>
      </c>
      <c r="AI31" s="37">
        <v>0</v>
      </c>
      <c r="AJ31" s="32">
        <v>0</v>
      </c>
      <c r="AK31" s="32">
        <v>0</v>
      </c>
      <c r="AL31" s="37" t="s">
        <v>683</v>
      </c>
      <c r="AM31" t="s">
        <v>97</v>
      </c>
      <c r="AN31" s="34">
        <v>4</v>
      </c>
      <c r="AX31"/>
      <c r="AY31"/>
    </row>
    <row r="32" spans="1:51" x14ac:dyDescent="0.25">
      <c r="A32" t="s">
        <v>546</v>
      </c>
      <c r="B32" t="s">
        <v>358</v>
      </c>
      <c r="C32" t="s">
        <v>377</v>
      </c>
      <c r="D32" t="s">
        <v>487</v>
      </c>
      <c r="E32" s="32">
        <v>85.588888888888889</v>
      </c>
      <c r="F32" s="32">
        <v>262.19399999999996</v>
      </c>
      <c r="G32" s="32">
        <v>2.8444444444444446</v>
      </c>
      <c r="H32" s="37">
        <v>1.0848625233393765E-2</v>
      </c>
      <c r="I32" s="32">
        <v>257.03844444444439</v>
      </c>
      <c r="J32" s="32">
        <v>2.8444444444444446</v>
      </c>
      <c r="K32" s="37">
        <v>1.1066221827603829E-2</v>
      </c>
      <c r="L32" s="32">
        <v>29.269666666666666</v>
      </c>
      <c r="M32" s="32">
        <v>2.8444444444444446</v>
      </c>
      <c r="N32" s="37">
        <v>9.718062309482324E-2</v>
      </c>
      <c r="O32" s="32">
        <v>24.114111111111111</v>
      </c>
      <c r="P32" s="32">
        <v>2.8444444444444446</v>
      </c>
      <c r="Q32" s="37">
        <v>0.11795767346919969</v>
      </c>
      <c r="R32" s="32">
        <v>0</v>
      </c>
      <c r="S32" s="32">
        <v>0</v>
      </c>
      <c r="T32" s="37" t="s">
        <v>683</v>
      </c>
      <c r="U32" s="32">
        <v>5.1555555555555559</v>
      </c>
      <c r="V32" s="32">
        <v>0</v>
      </c>
      <c r="W32" s="37">
        <v>0</v>
      </c>
      <c r="X32" s="32">
        <v>58.907444444444437</v>
      </c>
      <c r="Y32" s="32">
        <v>0</v>
      </c>
      <c r="Z32" s="37">
        <v>0</v>
      </c>
      <c r="AA32" s="32">
        <v>0</v>
      </c>
      <c r="AB32" s="32">
        <v>0</v>
      </c>
      <c r="AC32" s="37" t="s">
        <v>683</v>
      </c>
      <c r="AD32" s="32">
        <v>174.01688888888884</v>
      </c>
      <c r="AE32" s="32">
        <v>0</v>
      </c>
      <c r="AF32" s="37">
        <v>0</v>
      </c>
      <c r="AG32" s="32">
        <v>0</v>
      </c>
      <c r="AH32" s="32">
        <v>0</v>
      </c>
      <c r="AI32" s="37" t="s">
        <v>683</v>
      </c>
      <c r="AJ32" s="32">
        <v>0</v>
      </c>
      <c r="AK32" s="32">
        <v>0</v>
      </c>
      <c r="AL32" s="37" t="s">
        <v>683</v>
      </c>
      <c r="AM32" t="s">
        <v>171</v>
      </c>
      <c r="AN32" s="34">
        <v>4</v>
      </c>
      <c r="AX32"/>
      <c r="AY32"/>
    </row>
    <row r="33" spans="1:51" x14ac:dyDescent="0.25">
      <c r="A33" t="s">
        <v>546</v>
      </c>
      <c r="B33" t="s">
        <v>261</v>
      </c>
      <c r="C33" t="s">
        <v>428</v>
      </c>
      <c r="D33" t="s">
        <v>524</v>
      </c>
      <c r="E33" s="32">
        <v>54.077777777777776</v>
      </c>
      <c r="F33" s="32">
        <v>178.04166666666669</v>
      </c>
      <c r="G33" s="32">
        <v>0</v>
      </c>
      <c r="H33" s="37">
        <v>0</v>
      </c>
      <c r="I33" s="32">
        <v>171.86388888888888</v>
      </c>
      <c r="J33" s="32">
        <v>0</v>
      </c>
      <c r="K33" s="37">
        <v>0</v>
      </c>
      <c r="L33" s="32">
        <v>21.71</v>
      </c>
      <c r="M33" s="32">
        <v>0</v>
      </c>
      <c r="N33" s="37">
        <v>0</v>
      </c>
      <c r="O33" s="32">
        <v>15.532222222222224</v>
      </c>
      <c r="P33" s="32">
        <v>0</v>
      </c>
      <c r="Q33" s="37">
        <v>0</v>
      </c>
      <c r="R33" s="32">
        <v>0</v>
      </c>
      <c r="S33" s="32">
        <v>0</v>
      </c>
      <c r="T33" s="37" t="s">
        <v>683</v>
      </c>
      <c r="U33" s="32">
        <v>6.177777777777778</v>
      </c>
      <c r="V33" s="32">
        <v>0</v>
      </c>
      <c r="W33" s="37">
        <v>0</v>
      </c>
      <c r="X33" s="32">
        <v>46.324444444444445</v>
      </c>
      <c r="Y33" s="32">
        <v>0</v>
      </c>
      <c r="Z33" s="37">
        <v>0</v>
      </c>
      <c r="AA33" s="32">
        <v>0</v>
      </c>
      <c r="AB33" s="32">
        <v>0</v>
      </c>
      <c r="AC33" s="37" t="s">
        <v>683</v>
      </c>
      <c r="AD33" s="32">
        <v>110.00722222222223</v>
      </c>
      <c r="AE33" s="32">
        <v>0</v>
      </c>
      <c r="AF33" s="37">
        <v>0</v>
      </c>
      <c r="AG33" s="32">
        <v>0</v>
      </c>
      <c r="AH33" s="32">
        <v>0</v>
      </c>
      <c r="AI33" s="37" t="s">
        <v>683</v>
      </c>
      <c r="AJ33" s="32">
        <v>0</v>
      </c>
      <c r="AK33" s="32">
        <v>0</v>
      </c>
      <c r="AL33" s="37" t="s">
        <v>683</v>
      </c>
      <c r="AM33" t="s">
        <v>74</v>
      </c>
      <c r="AN33" s="34">
        <v>4</v>
      </c>
      <c r="AX33"/>
      <c r="AY33"/>
    </row>
    <row r="34" spans="1:51" x14ac:dyDescent="0.25">
      <c r="A34" t="s">
        <v>546</v>
      </c>
      <c r="B34" t="s">
        <v>230</v>
      </c>
      <c r="C34" t="s">
        <v>408</v>
      </c>
      <c r="D34" t="s">
        <v>511</v>
      </c>
      <c r="E34" s="32">
        <v>66.400000000000006</v>
      </c>
      <c r="F34" s="32">
        <v>231.48888888888888</v>
      </c>
      <c r="G34" s="32">
        <v>6.5166666666666666</v>
      </c>
      <c r="H34" s="37">
        <v>2.8151099164826728E-2</v>
      </c>
      <c r="I34" s="32">
        <v>231.48888888888888</v>
      </c>
      <c r="J34" s="32">
        <v>6.5166666666666666</v>
      </c>
      <c r="K34" s="37">
        <v>2.8151099164826728E-2</v>
      </c>
      <c r="L34" s="32">
        <v>34.975000000000001</v>
      </c>
      <c r="M34" s="32">
        <v>5.85</v>
      </c>
      <c r="N34" s="37">
        <v>0.16726233023588274</v>
      </c>
      <c r="O34" s="32">
        <v>34.975000000000001</v>
      </c>
      <c r="P34" s="32">
        <v>5.85</v>
      </c>
      <c r="Q34" s="37">
        <v>0.16726233023588274</v>
      </c>
      <c r="R34" s="32">
        <v>0</v>
      </c>
      <c r="S34" s="32">
        <v>0</v>
      </c>
      <c r="T34" s="37" t="s">
        <v>683</v>
      </c>
      <c r="U34" s="32">
        <v>0</v>
      </c>
      <c r="V34" s="32">
        <v>0</v>
      </c>
      <c r="W34" s="37" t="s">
        <v>683</v>
      </c>
      <c r="X34" s="32">
        <v>54.908333333333331</v>
      </c>
      <c r="Y34" s="32">
        <v>0.66666666666666663</v>
      </c>
      <c r="Z34" s="37">
        <v>1.2141447867658217E-2</v>
      </c>
      <c r="AA34" s="32">
        <v>0</v>
      </c>
      <c r="AB34" s="32">
        <v>0</v>
      </c>
      <c r="AC34" s="37" t="s">
        <v>683</v>
      </c>
      <c r="AD34" s="32">
        <v>141.60555555555555</v>
      </c>
      <c r="AE34" s="32">
        <v>0</v>
      </c>
      <c r="AF34" s="37">
        <v>0</v>
      </c>
      <c r="AG34" s="32">
        <v>0</v>
      </c>
      <c r="AH34" s="32">
        <v>0</v>
      </c>
      <c r="AI34" s="37" t="s">
        <v>683</v>
      </c>
      <c r="AJ34" s="32">
        <v>0</v>
      </c>
      <c r="AK34" s="32">
        <v>0</v>
      </c>
      <c r="AL34" s="37" t="s">
        <v>683</v>
      </c>
      <c r="AM34" t="s">
        <v>43</v>
      </c>
      <c r="AN34" s="34">
        <v>4</v>
      </c>
      <c r="AX34"/>
      <c r="AY34"/>
    </row>
    <row r="35" spans="1:51" x14ac:dyDescent="0.25">
      <c r="A35" t="s">
        <v>546</v>
      </c>
      <c r="B35" t="s">
        <v>204</v>
      </c>
      <c r="C35" t="s">
        <v>391</v>
      </c>
      <c r="D35" t="s">
        <v>497</v>
      </c>
      <c r="E35" s="32">
        <v>66.066666666666663</v>
      </c>
      <c r="F35" s="32">
        <v>300.26555555555552</v>
      </c>
      <c r="G35" s="32">
        <v>0</v>
      </c>
      <c r="H35" s="37">
        <v>0</v>
      </c>
      <c r="I35" s="32">
        <v>285.2544444444444</v>
      </c>
      <c r="J35" s="32">
        <v>0</v>
      </c>
      <c r="K35" s="37">
        <v>0</v>
      </c>
      <c r="L35" s="32">
        <v>50.647777777777762</v>
      </c>
      <c r="M35" s="32">
        <v>0</v>
      </c>
      <c r="N35" s="37">
        <v>0</v>
      </c>
      <c r="O35" s="32">
        <v>45.881111111111096</v>
      </c>
      <c r="P35" s="32">
        <v>0</v>
      </c>
      <c r="Q35" s="37">
        <v>0</v>
      </c>
      <c r="R35" s="32">
        <v>0</v>
      </c>
      <c r="S35" s="32">
        <v>0</v>
      </c>
      <c r="T35" s="37" t="s">
        <v>683</v>
      </c>
      <c r="U35" s="32">
        <v>4.7666666666666666</v>
      </c>
      <c r="V35" s="32">
        <v>0</v>
      </c>
      <c r="W35" s="37">
        <v>0</v>
      </c>
      <c r="X35" s="32">
        <v>52.411111111111111</v>
      </c>
      <c r="Y35" s="32">
        <v>0</v>
      </c>
      <c r="Z35" s="37">
        <v>0</v>
      </c>
      <c r="AA35" s="32">
        <v>10.244444444444444</v>
      </c>
      <c r="AB35" s="32">
        <v>0</v>
      </c>
      <c r="AC35" s="37">
        <v>0</v>
      </c>
      <c r="AD35" s="32">
        <v>174.2488888888889</v>
      </c>
      <c r="AE35" s="32">
        <v>0</v>
      </c>
      <c r="AF35" s="37">
        <v>0</v>
      </c>
      <c r="AG35" s="32">
        <v>12.713333333333329</v>
      </c>
      <c r="AH35" s="32">
        <v>0</v>
      </c>
      <c r="AI35" s="37">
        <v>0</v>
      </c>
      <c r="AJ35" s="32">
        <v>0</v>
      </c>
      <c r="AK35" s="32">
        <v>0</v>
      </c>
      <c r="AL35" s="37" t="s">
        <v>683</v>
      </c>
      <c r="AM35" t="s">
        <v>17</v>
      </c>
      <c r="AN35" s="34">
        <v>4</v>
      </c>
      <c r="AX35"/>
      <c r="AY35"/>
    </row>
    <row r="36" spans="1:51" x14ac:dyDescent="0.25">
      <c r="A36" t="s">
        <v>546</v>
      </c>
      <c r="B36" t="s">
        <v>273</v>
      </c>
      <c r="C36" t="s">
        <v>376</v>
      </c>
      <c r="D36" t="s">
        <v>486</v>
      </c>
      <c r="E36" s="32">
        <v>121.54444444444445</v>
      </c>
      <c r="F36" s="32">
        <v>442.55833333333328</v>
      </c>
      <c r="G36" s="32">
        <v>0</v>
      </c>
      <c r="H36" s="37">
        <v>0</v>
      </c>
      <c r="I36" s="32">
        <v>384.64444444444439</v>
      </c>
      <c r="J36" s="32">
        <v>0</v>
      </c>
      <c r="K36" s="37">
        <v>0</v>
      </c>
      <c r="L36" s="32">
        <v>75.74166666666666</v>
      </c>
      <c r="M36" s="32">
        <v>0</v>
      </c>
      <c r="N36" s="37">
        <v>0</v>
      </c>
      <c r="O36" s="32">
        <v>35.919444444444444</v>
      </c>
      <c r="P36" s="32">
        <v>0</v>
      </c>
      <c r="Q36" s="37">
        <v>0</v>
      </c>
      <c r="R36" s="32">
        <v>33.955555555555556</v>
      </c>
      <c r="S36" s="32">
        <v>0</v>
      </c>
      <c r="T36" s="37">
        <v>0</v>
      </c>
      <c r="U36" s="32">
        <v>5.8666666666666663</v>
      </c>
      <c r="V36" s="32">
        <v>0</v>
      </c>
      <c r="W36" s="37">
        <v>0</v>
      </c>
      <c r="X36" s="32">
        <v>82.969444444444449</v>
      </c>
      <c r="Y36" s="32">
        <v>0</v>
      </c>
      <c r="Z36" s="37">
        <v>0</v>
      </c>
      <c r="AA36" s="32">
        <v>18.091666666666665</v>
      </c>
      <c r="AB36" s="32">
        <v>0</v>
      </c>
      <c r="AC36" s="37">
        <v>0</v>
      </c>
      <c r="AD36" s="32">
        <v>247.4111111111111</v>
      </c>
      <c r="AE36" s="32">
        <v>0</v>
      </c>
      <c r="AF36" s="37">
        <v>0</v>
      </c>
      <c r="AG36" s="32">
        <v>18.344444444444445</v>
      </c>
      <c r="AH36" s="32">
        <v>0</v>
      </c>
      <c r="AI36" s="37">
        <v>0</v>
      </c>
      <c r="AJ36" s="32">
        <v>0</v>
      </c>
      <c r="AK36" s="32">
        <v>0</v>
      </c>
      <c r="AL36" s="37" t="s">
        <v>683</v>
      </c>
      <c r="AM36" t="s">
        <v>86</v>
      </c>
      <c r="AN36" s="34">
        <v>4</v>
      </c>
      <c r="AX36"/>
      <c r="AY36"/>
    </row>
    <row r="37" spans="1:51" x14ac:dyDescent="0.25">
      <c r="A37" t="s">
        <v>546</v>
      </c>
      <c r="B37" t="s">
        <v>290</v>
      </c>
      <c r="C37" t="s">
        <v>450</v>
      </c>
      <c r="D37" t="s">
        <v>521</v>
      </c>
      <c r="E37" s="32">
        <v>154.47777777777779</v>
      </c>
      <c r="F37" s="32">
        <v>523.59144444444428</v>
      </c>
      <c r="G37" s="32">
        <v>0</v>
      </c>
      <c r="H37" s="37">
        <v>0</v>
      </c>
      <c r="I37" s="32">
        <v>511.32722222222213</v>
      </c>
      <c r="J37" s="32">
        <v>0</v>
      </c>
      <c r="K37" s="37">
        <v>0</v>
      </c>
      <c r="L37" s="32">
        <v>92.277222222222221</v>
      </c>
      <c r="M37" s="32">
        <v>0</v>
      </c>
      <c r="N37" s="37">
        <v>0</v>
      </c>
      <c r="O37" s="32">
        <v>80.013000000000005</v>
      </c>
      <c r="P37" s="32">
        <v>0</v>
      </c>
      <c r="Q37" s="37">
        <v>0</v>
      </c>
      <c r="R37" s="32">
        <v>7.5975555555555516</v>
      </c>
      <c r="S37" s="32">
        <v>0</v>
      </c>
      <c r="T37" s="37">
        <v>0</v>
      </c>
      <c r="U37" s="32">
        <v>4.666666666666667</v>
      </c>
      <c r="V37" s="32">
        <v>0</v>
      </c>
      <c r="W37" s="37">
        <v>0</v>
      </c>
      <c r="X37" s="32">
        <v>107.66144444444441</v>
      </c>
      <c r="Y37" s="32">
        <v>0</v>
      </c>
      <c r="Z37" s="37">
        <v>0</v>
      </c>
      <c r="AA37" s="32">
        <v>0</v>
      </c>
      <c r="AB37" s="32">
        <v>0</v>
      </c>
      <c r="AC37" s="37" t="s">
        <v>683</v>
      </c>
      <c r="AD37" s="32">
        <v>323.65277777777771</v>
      </c>
      <c r="AE37" s="32">
        <v>0</v>
      </c>
      <c r="AF37" s="37">
        <v>0</v>
      </c>
      <c r="AG37" s="32">
        <v>0</v>
      </c>
      <c r="AH37" s="32">
        <v>0</v>
      </c>
      <c r="AI37" s="37" t="s">
        <v>683</v>
      </c>
      <c r="AJ37" s="32">
        <v>0</v>
      </c>
      <c r="AK37" s="32">
        <v>0</v>
      </c>
      <c r="AL37" s="37" t="s">
        <v>683</v>
      </c>
      <c r="AM37" t="s">
        <v>103</v>
      </c>
      <c r="AN37" s="34">
        <v>4</v>
      </c>
      <c r="AX37"/>
      <c r="AY37"/>
    </row>
    <row r="38" spans="1:51" x14ac:dyDescent="0.25">
      <c r="A38" t="s">
        <v>546</v>
      </c>
      <c r="B38" t="s">
        <v>330</v>
      </c>
      <c r="C38" t="s">
        <v>470</v>
      </c>
      <c r="D38" t="s">
        <v>543</v>
      </c>
      <c r="E38" s="32">
        <v>69.644444444444446</v>
      </c>
      <c r="F38" s="32">
        <v>241.7271111111111</v>
      </c>
      <c r="G38" s="32">
        <v>6.427777777777778</v>
      </c>
      <c r="H38" s="37">
        <v>2.6591050330400122E-2</v>
      </c>
      <c r="I38" s="32">
        <v>214.52988888888888</v>
      </c>
      <c r="J38" s="32">
        <v>6.427777777777778</v>
      </c>
      <c r="K38" s="37">
        <v>2.9962154975556373E-2</v>
      </c>
      <c r="L38" s="32">
        <v>26.622222222222224</v>
      </c>
      <c r="M38" s="32">
        <v>0</v>
      </c>
      <c r="N38" s="37">
        <v>0</v>
      </c>
      <c r="O38" s="32">
        <v>10.355555555555556</v>
      </c>
      <c r="P38" s="32">
        <v>0</v>
      </c>
      <c r="Q38" s="37">
        <v>0</v>
      </c>
      <c r="R38" s="32">
        <v>10.933333333333334</v>
      </c>
      <c r="S38" s="32">
        <v>0</v>
      </c>
      <c r="T38" s="37">
        <v>0</v>
      </c>
      <c r="U38" s="32">
        <v>5.333333333333333</v>
      </c>
      <c r="V38" s="32">
        <v>0</v>
      </c>
      <c r="W38" s="37">
        <v>0</v>
      </c>
      <c r="X38" s="32">
        <v>55.472222222222221</v>
      </c>
      <c r="Y38" s="32">
        <v>0</v>
      </c>
      <c r="Z38" s="37">
        <v>0</v>
      </c>
      <c r="AA38" s="32">
        <v>10.930555555555555</v>
      </c>
      <c r="AB38" s="32">
        <v>0</v>
      </c>
      <c r="AC38" s="37">
        <v>0</v>
      </c>
      <c r="AD38" s="32">
        <v>148.70211111111109</v>
      </c>
      <c r="AE38" s="32">
        <v>6.427777777777778</v>
      </c>
      <c r="AF38" s="37">
        <v>4.3225867674298882E-2</v>
      </c>
      <c r="AG38" s="32">
        <v>0</v>
      </c>
      <c r="AH38" s="32">
        <v>0</v>
      </c>
      <c r="AI38" s="37" t="s">
        <v>683</v>
      </c>
      <c r="AJ38" s="32">
        <v>0</v>
      </c>
      <c r="AK38" s="32">
        <v>0</v>
      </c>
      <c r="AL38" s="37" t="s">
        <v>683</v>
      </c>
      <c r="AM38" t="s">
        <v>143</v>
      </c>
      <c r="AN38" s="34">
        <v>4</v>
      </c>
      <c r="AX38"/>
      <c r="AY38"/>
    </row>
    <row r="39" spans="1:51" x14ac:dyDescent="0.25">
      <c r="A39" t="s">
        <v>546</v>
      </c>
      <c r="B39" t="s">
        <v>267</v>
      </c>
      <c r="C39" t="s">
        <v>432</v>
      </c>
      <c r="D39" t="s">
        <v>504</v>
      </c>
      <c r="E39" s="32">
        <v>66.311111111111117</v>
      </c>
      <c r="F39" s="32">
        <v>228.88066666666674</v>
      </c>
      <c r="G39" s="32">
        <v>2.8888888888888891E-2</v>
      </c>
      <c r="H39" s="37">
        <v>1.2621812628220623E-4</v>
      </c>
      <c r="I39" s="32">
        <v>191.63788888888897</v>
      </c>
      <c r="J39" s="32">
        <v>0</v>
      </c>
      <c r="K39" s="37">
        <v>0</v>
      </c>
      <c r="L39" s="32">
        <v>33.242111111111114</v>
      </c>
      <c r="M39" s="32">
        <v>2.8888888888888891E-2</v>
      </c>
      <c r="N39" s="37">
        <v>8.6904495302143534E-4</v>
      </c>
      <c r="O39" s="32">
        <v>11.476444444444448</v>
      </c>
      <c r="P39" s="32">
        <v>0</v>
      </c>
      <c r="Q39" s="37">
        <v>0</v>
      </c>
      <c r="R39" s="32">
        <v>16.061777777777777</v>
      </c>
      <c r="S39" s="32">
        <v>2.8888888888888891E-2</v>
      </c>
      <c r="T39" s="37">
        <v>1.798610918951825E-3</v>
      </c>
      <c r="U39" s="32">
        <v>5.7038888888888888</v>
      </c>
      <c r="V39" s="32">
        <v>0</v>
      </c>
      <c r="W39" s="37">
        <v>0</v>
      </c>
      <c r="X39" s="32">
        <v>50.50611111111111</v>
      </c>
      <c r="Y39" s="32">
        <v>0</v>
      </c>
      <c r="Z39" s="37">
        <v>0</v>
      </c>
      <c r="AA39" s="32">
        <v>15.477111111111114</v>
      </c>
      <c r="AB39" s="32">
        <v>0</v>
      </c>
      <c r="AC39" s="37">
        <v>0</v>
      </c>
      <c r="AD39" s="32">
        <v>129.6553333333334</v>
      </c>
      <c r="AE39" s="32">
        <v>0</v>
      </c>
      <c r="AF39" s="37">
        <v>0</v>
      </c>
      <c r="AG39" s="32">
        <v>0</v>
      </c>
      <c r="AH39" s="32">
        <v>0</v>
      </c>
      <c r="AI39" s="37" t="s">
        <v>683</v>
      </c>
      <c r="AJ39" s="32">
        <v>0</v>
      </c>
      <c r="AK39" s="32">
        <v>0</v>
      </c>
      <c r="AL39" s="37" t="s">
        <v>683</v>
      </c>
      <c r="AM39" t="s">
        <v>80</v>
      </c>
      <c r="AN39" s="34">
        <v>4</v>
      </c>
      <c r="AX39"/>
      <c r="AY39"/>
    </row>
    <row r="40" spans="1:51" x14ac:dyDescent="0.25">
      <c r="A40" t="s">
        <v>546</v>
      </c>
      <c r="B40" t="s">
        <v>188</v>
      </c>
      <c r="C40" t="s">
        <v>375</v>
      </c>
      <c r="D40" t="s">
        <v>485</v>
      </c>
      <c r="E40" s="32">
        <v>76.522222222222226</v>
      </c>
      <c r="F40" s="32">
        <v>320.59999999999997</v>
      </c>
      <c r="G40" s="32">
        <v>0</v>
      </c>
      <c r="H40" s="37">
        <v>0</v>
      </c>
      <c r="I40" s="32">
        <v>287.96666666666664</v>
      </c>
      <c r="J40" s="32">
        <v>0</v>
      </c>
      <c r="K40" s="37">
        <v>0</v>
      </c>
      <c r="L40" s="32">
        <v>70.652777777777771</v>
      </c>
      <c r="M40" s="32">
        <v>0</v>
      </c>
      <c r="N40" s="37">
        <v>0</v>
      </c>
      <c r="O40" s="32">
        <v>38.019444444444446</v>
      </c>
      <c r="P40" s="32">
        <v>0</v>
      </c>
      <c r="Q40" s="37">
        <v>0</v>
      </c>
      <c r="R40" s="32">
        <v>26.944444444444443</v>
      </c>
      <c r="S40" s="32">
        <v>0</v>
      </c>
      <c r="T40" s="37">
        <v>0</v>
      </c>
      <c r="U40" s="32">
        <v>5.6888888888888891</v>
      </c>
      <c r="V40" s="32">
        <v>0</v>
      </c>
      <c r="W40" s="37">
        <v>0</v>
      </c>
      <c r="X40" s="32">
        <v>56.93333333333333</v>
      </c>
      <c r="Y40" s="32">
        <v>0</v>
      </c>
      <c r="Z40" s="37">
        <v>0</v>
      </c>
      <c r="AA40" s="32">
        <v>0</v>
      </c>
      <c r="AB40" s="32">
        <v>0</v>
      </c>
      <c r="AC40" s="37" t="s">
        <v>683</v>
      </c>
      <c r="AD40" s="32">
        <v>192.75833333333333</v>
      </c>
      <c r="AE40" s="32">
        <v>0</v>
      </c>
      <c r="AF40" s="37">
        <v>0</v>
      </c>
      <c r="AG40" s="32">
        <v>0</v>
      </c>
      <c r="AH40" s="32">
        <v>0</v>
      </c>
      <c r="AI40" s="37" t="s">
        <v>683</v>
      </c>
      <c r="AJ40" s="32">
        <v>0.25555555555555554</v>
      </c>
      <c r="AK40" s="32">
        <v>0</v>
      </c>
      <c r="AL40" s="37">
        <v>0</v>
      </c>
      <c r="AM40" t="s">
        <v>1</v>
      </c>
      <c r="AN40" s="34">
        <v>4</v>
      </c>
      <c r="AX40"/>
      <c r="AY40"/>
    </row>
    <row r="41" spans="1:51" x14ac:dyDescent="0.25">
      <c r="A41" t="s">
        <v>546</v>
      </c>
      <c r="B41" t="s">
        <v>208</v>
      </c>
      <c r="C41" t="s">
        <v>381</v>
      </c>
      <c r="D41" t="s">
        <v>490</v>
      </c>
      <c r="E41" s="32">
        <v>85.644444444444446</v>
      </c>
      <c r="F41" s="32">
        <v>297.95600000000002</v>
      </c>
      <c r="G41" s="32">
        <v>48.987000000000009</v>
      </c>
      <c r="H41" s="37">
        <v>0.16441018136906121</v>
      </c>
      <c r="I41" s="32">
        <v>280.72433333333333</v>
      </c>
      <c r="J41" s="32">
        <v>48.987000000000009</v>
      </c>
      <c r="K41" s="37">
        <v>0.17450215098323033</v>
      </c>
      <c r="L41" s="32">
        <v>54.913333333333334</v>
      </c>
      <c r="M41" s="32">
        <v>0</v>
      </c>
      <c r="N41" s="37">
        <v>0</v>
      </c>
      <c r="O41" s="32">
        <v>37.681666666666665</v>
      </c>
      <c r="P41" s="32">
        <v>0</v>
      </c>
      <c r="Q41" s="37">
        <v>0</v>
      </c>
      <c r="R41" s="32">
        <v>11.361111111111112</v>
      </c>
      <c r="S41" s="32">
        <v>0</v>
      </c>
      <c r="T41" s="37">
        <v>0</v>
      </c>
      <c r="U41" s="32">
        <v>5.8705555555555549</v>
      </c>
      <c r="V41" s="32">
        <v>0</v>
      </c>
      <c r="W41" s="37">
        <v>0</v>
      </c>
      <c r="X41" s="32">
        <v>72.937444444444452</v>
      </c>
      <c r="Y41" s="32">
        <v>4.6540000000000017</v>
      </c>
      <c r="Z41" s="37">
        <v>6.380810344328551E-2</v>
      </c>
      <c r="AA41" s="32">
        <v>0</v>
      </c>
      <c r="AB41" s="32">
        <v>0</v>
      </c>
      <c r="AC41" s="37" t="s">
        <v>683</v>
      </c>
      <c r="AD41" s="32">
        <v>167.49111111111111</v>
      </c>
      <c r="AE41" s="32">
        <v>44.333000000000006</v>
      </c>
      <c r="AF41" s="37">
        <v>0.26468867336243385</v>
      </c>
      <c r="AG41" s="32">
        <v>2.6141111111111108</v>
      </c>
      <c r="AH41" s="32">
        <v>0</v>
      </c>
      <c r="AI41" s="37">
        <v>0</v>
      </c>
      <c r="AJ41" s="32">
        <v>0</v>
      </c>
      <c r="AK41" s="32">
        <v>0</v>
      </c>
      <c r="AL41" s="37" t="s">
        <v>683</v>
      </c>
      <c r="AM41" t="s">
        <v>21</v>
      </c>
      <c r="AN41" s="34">
        <v>4</v>
      </c>
      <c r="AX41"/>
      <c r="AY41"/>
    </row>
    <row r="42" spans="1:51" x14ac:dyDescent="0.25">
      <c r="A42" t="s">
        <v>546</v>
      </c>
      <c r="B42" t="s">
        <v>228</v>
      </c>
      <c r="C42" t="s">
        <v>406</v>
      </c>
      <c r="D42" t="s">
        <v>503</v>
      </c>
      <c r="E42" s="32">
        <v>69.277777777777771</v>
      </c>
      <c r="F42" s="32">
        <v>287.33333333333331</v>
      </c>
      <c r="G42" s="32">
        <v>83.86944444444444</v>
      </c>
      <c r="H42" s="37">
        <v>0.29188901778808973</v>
      </c>
      <c r="I42" s="32">
        <v>268.21111111111111</v>
      </c>
      <c r="J42" s="32">
        <v>83.86944444444444</v>
      </c>
      <c r="K42" s="37">
        <v>0.3126993661709267</v>
      </c>
      <c r="L42" s="32">
        <v>22.583333333333336</v>
      </c>
      <c r="M42" s="32">
        <v>0</v>
      </c>
      <c r="N42" s="37">
        <v>0</v>
      </c>
      <c r="O42" s="32">
        <v>17.06111111111111</v>
      </c>
      <c r="P42" s="32">
        <v>0</v>
      </c>
      <c r="Q42" s="37">
        <v>0</v>
      </c>
      <c r="R42" s="32">
        <v>1.1111111111111112E-2</v>
      </c>
      <c r="S42" s="32">
        <v>0</v>
      </c>
      <c r="T42" s="37">
        <v>0</v>
      </c>
      <c r="U42" s="32">
        <v>5.5111111111111111</v>
      </c>
      <c r="V42" s="32">
        <v>0</v>
      </c>
      <c r="W42" s="37">
        <v>0</v>
      </c>
      <c r="X42" s="32">
        <v>56.983333333333334</v>
      </c>
      <c r="Y42" s="32">
        <v>14.977777777777778</v>
      </c>
      <c r="Z42" s="37">
        <v>0.26284488641903092</v>
      </c>
      <c r="AA42" s="32">
        <v>13.6</v>
      </c>
      <c r="AB42" s="32">
        <v>0</v>
      </c>
      <c r="AC42" s="37">
        <v>0</v>
      </c>
      <c r="AD42" s="32">
        <v>194.16666666666666</v>
      </c>
      <c r="AE42" s="32">
        <v>68.891666666666666</v>
      </c>
      <c r="AF42" s="37">
        <v>0.35480686695278973</v>
      </c>
      <c r="AG42" s="32">
        <v>0</v>
      </c>
      <c r="AH42" s="32">
        <v>0</v>
      </c>
      <c r="AI42" s="37" t="s">
        <v>683</v>
      </c>
      <c r="AJ42" s="32">
        <v>0</v>
      </c>
      <c r="AK42" s="32">
        <v>0</v>
      </c>
      <c r="AL42" s="37" t="s">
        <v>683</v>
      </c>
      <c r="AM42" t="s">
        <v>41</v>
      </c>
      <c r="AN42" s="34">
        <v>4</v>
      </c>
      <c r="AX42"/>
      <c r="AY42"/>
    </row>
    <row r="43" spans="1:51" x14ac:dyDescent="0.25">
      <c r="A43" t="s">
        <v>546</v>
      </c>
      <c r="B43" t="s">
        <v>283</v>
      </c>
      <c r="C43" t="s">
        <v>445</v>
      </c>
      <c r="D43" t="s">
        <v>533</v>
      </c>
      <c r="E43" s="32">
        <v>161.28888888888889</v>
      </c>
      <c r="F43" s="32">
        <v>610.69444444444446</v>
      </c>
      <c r="G43" s="32">
        <v>14.383333333333333</v>
      </c>
      <c r="H43" s="37">
        <v>2.3552422105981349E-2</v>
      </c>
      <c r="I43" s="32">
        <v>581.66666666666663</v>
      </c>
      <c r="J43" s="32">
        <v>14.383333333333333</v>
      </c>
      <c r="K43" s="37">
        <v>2.4727793696275074E-2</v>
      </c>
      <c r="L43" s="32">
        <v>61.1</v>
      </c>
      <c r="M43" s="32">
        <v>0</v>
      </c>
      <c r="N43" s="37">
        <v>0</v>
      </c>
      <c r="O43" s="32">
        <v>36.891666666666666</v>
      </c>
      <c r="P43" s="32">
        <v>0</v>
      </c>
      <c r="Q43" s="37">
        <v>0</v>
      </c>
      <c r="R43" s="32">
        <v>18.697222222222223</v>
      </c>
      <c r="S43" s="32">
        <v>0</v>
      </c>
      <c r="T43" s="37">
        <v>0</v>
      </c>
      <c r="U43" s="32">
        <v>5.5111111111111111</v>
      </c>
      <c r="V43" s="32">
        <v>0</v>
      </c>
      <c r="W43" s="37">
        <v>0</v>
      </c>
      <c r="X43" s="32">
        <v>161.39722222222221</v>
      </c>
      <c r="Y43" s="32">
        <v>2</v>
      </c>
      <c r="Z43" s="37">
        <v>1.2391786998950141E-2</v>
      </c>
      <c r="AA43" s="32">
        <v>4.8194444444444446</v>
      </c>
      <c r="AB43" s="32">
        <v>0</v>
      </c>
      <c r="AC43" s="37">
        <v>0</v>
      </c>
      <c r="AD43" s="32">
        <v>360.69722222222219</v>
      </c>
      <c r="AE43" s="32">
        <v>12.383333333333333</v>
      </c>
      <c r="AF43" s="37">
        <v>3.4331657053083921E-2</v>
      </c>
      <c r="AG43" s="32">
        <v>22.680555555555557</v>
      </c>
      <c r="AH43" s="32">
        <v>0</v>
      </c>
      <c r="AI43" s="37">
        <v>0</v>
      </c>
      <c r="AJ43" s="32">
        <v>0</v>
      </c>
      <c r="AK43" s="32">
        <v>0</v>
      </c>
      <c r="AL43" s="37" t="s">
        <v>683</v>
      </c>
      <c r="AM43" t="s">
        <v>96</v>
      </c>
      <c r="AN43" s="34">
        <v>4</v>
      </c>
      <c r="AX43"/>
      <c r="AY43"/>
    </row>
    <row r="44" spans="1:51" x14ac:dyDescent="0.25">
      <c r="A44" t="s">
        <v>546</v>
      </c>
      <c r="B44" t="s">
        <v>254</v>
      </c>
      <c r="C44" t="s">
        <v>423</v>
      </c>
      <c r="D44" t="s">
        <v>521</v>
      </c>
      <c r="E44" s="32">
        <v>92.211111111111109</v>
      </c>
      <c r="F44" s="32">
        <v>371.43888888888887</v>
      </c>
      <c r="G44" s="32">
        <v>12.711111111111112</v>
      </c>
      <c r="H44" s="37">
        <v>3.4221271631343579E-2</v>
      </c>
      <c r="I44" s="32">
        <v>355.5</v>
      </c>
      <c r="J44" s="32">
        <v>12.711111111111112</v>
      </c>
      <c r="K44" s="37">
        <v>3.5755586810439131E-2</v>
      </c>
      <c r="L44" s="32">
        <v>71.130555555555546</v>
      </c>
      <c r="M44" s="32">
        <v>0</v>
      </c>
      <c r="N44" s="37">
        <v>0</v>
      </c>
      <c r="O44" s="32">
        <v>60.483333333333334</v>
      </c>
      <c r="P44" s="32">
        <v>0</v>
      </c>
      <c r="Q44" s="37">
        <v>0</v>
      </c>
      <c r="R44" s="32">
        <v>5.1361111111111111</v>
      </c>
      <c r="S44" s="32">
        <v>0</v>
      </c>
      <c r="T44" s="37">
        <v>0</v>
      </c>
      <c r="U44" s="32">
        <v>5.5111111111111111</v>
      </c>
      <c r="V44" s="32">
        <v>0</v>
      </c>
      <c r="W44" s="37">
        <v>0</v>
      </c>
      <c r="X44" s="32">
        <v>89.00277777777778</v>
      </c>
      <c r="Y44" s="32">
        <v>7.1472222222222221</v>
      </c>
      <c r="Z44" s="37">
        <v>8.0303361318310909E-2</v>
      </c>
      <c r="AA44" s="32">
        <v>5.291666666666667</v>
      </c>
      <c r="AB44" s="32">
        <v>0</v>
      </c>
      <c r="AC44" s="37">
        <v>0</v>
      </c>
      <c r="AD44" s="32">
        <v>205.50555555555559</v>
      </c>
      <c r="AE44" s="32">
        <v>5.5638888888888891</v>
      </c>
      <c r="AF44" s="37">
        <v>2.707415317239328E-2</v>
      </c>
      <c r="AG44" s="32">
        <v>0.5083333333333333</v>
      </c>
      <c r="AH44" s="32">
        <v>0</v>
      </c>
      <c r="AI44" s="37">
        <v>0</v>
      </c>
      <c r="AJ44" s="32">
        <v>0</v>
      </c>
      <c r="AK44" s="32">
        <v>0</v>
      </c>
      <c r="AL44" s="37" t="s">
        <v>683</v>
      </c>
      <c r="AM44" t="s">
        <v>67</v>
      </c>
      <c r="AN44" s="34">
        <v>4</v>
      </c>
      <c r="AX44"/>
      <c r="AY44"/>
    </row>
    <row r="45" spans="1:51" x14ac:dyDescent="0.25">
      <c r="A45" t="s">
        <v>546</v>
      </c>
      <c r="B45" t="s">
        <v>278</v>
      </c>
      <c r="C45" t="s">
        <v>441</v>
      </c>
      <c r="D45" t="s">
        <v>532</v>
      </c>
      <c r="E45" s="32">
        <v>85.922222222222217</v>
      </c>
      <c r="F45" s="32">
        <v>382.64077777777766</v>
      </c>
      <c r="G45" s="32">
        <v>26.991666666666664</v>
      </c>
      <c r="H45" s="37">
        <v>7.0540486624095081E-2</v>
      </c>
      <c r="I45" s="32">
        <v>359.81022222222214</v>
      </c>
      <c r="J45" s="32">
        <v>26.991666666666664</v>
      </c>
      <c r="K45" s="37">
        <v>7.5016397533020501E-2</v>
      </c>
      <c r="L45" s="32">
        <v>36.336111111111109</v>
      </c>
      <c r="M45" s="32">
        <v>0</v>
      </c>
      <c r="N45" s="37">
        <v>0</v>
      </c>
      <c r="O45" s="32">
        <v>25.758333333333333</v>
      </c>
      <c r="P45" s="32">
        <v>0</v>
      </c>
      <c r="Q45" s="37">
        <v>0</v>
      </c>
      <c r="R45" s="32">
        <v>5.2444444444444445</v>
      </c>
      <c r="S45" s="32">
        <v>0</v>
      </c>
      <c r="T45" s="37">
        <v>0</v>
      </c>
      <c r="U45" s="32">
        <v>5.333333333333333</v>
      </c>
      <c r="V45" s="32">
        <v>0</v>
      </c>
      <c r="W45" s="37">
        <v>0</v>
      </c>
      <c r="X45" s="32">
        <v>95.963888888888889</v>
      </c>
      <c r="Y45" s="32">
        <v>16.016666666666666</v>
      </c>
      <c r="Z45" s="37">
        <v>0.16690305959996526</v>
      </c>
      <c r="AA45" s="32">
        <v>12.252777777777778</v>
      </c>
      <c r="AB45" s="32">
        <v>0</v>
      </c>
      <c r="AC45" s="37">
        <v>0</v>
      </c>
      <c r="AD45" s="32">
        <v>238.08799999999991</v>
      </c>
      <c r="AE45" s="32">
        <v>10.974999999999998</v>
      </c>
      <c r="AF45" s="37">
        <v>4.6096401330600459E-2</v>
      </c>
      <c r="AG45" s="32">
        <v>0</v>
      </c>
      <c r="AH45" s="32">
        <v>0</v>
      </c>
      <c r="AI45" s="37" t="s">
        <v>683</v>
      </c>
      <c r="AJ45" s="32">
        <v>0</v>
      </c>
      <c r="AK45" s="32">
        <v>0</v>
      </c>
      <c r="AL45" s="37" t="s">
        <v>683</v>
      </c>
      <c r="AM45" t="s">
        <v>91</v>
      </c>
      <c r="AN45" s="34">
        <v>4</v>
      </c>
      <c r="AX45"/>
      <c r="AY45"/>
    </row>
    <row r="46" spans="1:51" x14ac:dyDescent="0.25">
      <c r="A46" t="s">
        <v>546</v>
      </c>
      <c r="B46" t="s">
        <v>218</v>
      </c>
      <c r="C46" t="s">
        <v>398</v>
      </c>
      <c r="D46" t="s">
        <v>503</v>
      </c>
      <c r="E46" s="32">
        <v>129</v>
      </c>
      <c r="F46" s="32">
        <v>558.78222222222223</v>
      </c>
      <c r="G46" s="32">
        <v>31.527555555555551</v>
      </c>
      <c r="H46" s="37">
        <v>5.6421901595533133E-2</v>
      </c>
      <c r="I46" s="32">
        <v>512.27666666666664</v>
      </c>
      <c r="J46" s="32">
        <v>31.527555555555551</v>
      </c>
      <c r="K46" s="37">
        <v>6.1544000746124594E-2</v>
      </c>
      <c r="L46" s="32">
        <v>76.724999999999994</v>
      </c>
      <c r="M46" s="32">
        <v>0</v>
      </c>
      <c r="N46" s="37">
        <v>0</v>
      </c>
      <c r="O46" s="32">
        <v>56.013888888888886</v>
      </c>
      <c r="P46" s="32">
        <v>0</v>
      </c>
      <c r="Q46" s="37">
        <v>0</v>
      </c>
      <c r="R46" s="32">
        <v>15.466666666666667</v>
      </c>
      <c r="S46" s="32">
        <v>0</v>
      </c>
      <c r="T46" s="37">
        <v>0</v>
      </c>
      <c r="U46" s="32">
        <v>5.2444444444444445</v>
      </c>
      <c r="V46" s="32">
        <v>0</v>
      </c>
      <c r="W46" s="37">
        <v>0</v>
      </c>
      <c r="X46" s="32">
        <v>135.56533333333331</v>
      </c>
      <c r="Y46" s="32">
        <v>9.8828888888888873</v>
      </c>
      <c r="Z46" s="37">
        <v>7.2901298922700655E-2</v>
      </c>
      <c r="AA46" s="32">
        <v>25.794444444444444</v>
      </c>
      <c r="AB46" s="32">
        <v>0</v>
      </c>
      <c r="AC46" s="37">
        <v>0</v>
      </c>
      <c r="AD46" s="32">
        <v>318.08077777777777</v>
      </c>
      <c r="AE46" s="32">
        <v>21.644666666666662</v>
      </c>
      <c r="AF46" s="37">
        <v>6.8047704164595491E-2</v>
      </c>
      <c r="AG46" s="32">
        <v>2.6166666666666667</v>
      </c>
      <c r="AH46" s="32">
        <v>0</v>
      </c>
      <c r="AI46" s="37">
        <v>0</v>
      </c>
      <c r="AJ46" s="32">
        <v>0</v>
      </c>
      <c r="AK46" s="32">
        <v>0</v>
      </c>
      <c r="AL46" s="37" t="s">
        <v>683</v>
      </c>
      <c r="AM46" t="s">
        <v>31</v>
      </c>
      <c r="AN46" s="34">
        <v>4</v>
      </c>
      <c r="AX46"/>
      <c r="AY46"/>
    </row>
    <row r="47" spans="1:51" x14ac:dyDescent="0.25">
      <c r="A47" t="s">
        <v>546</v>
      </c>
      <c r="B47" t="s">
        <v>329</v>
      </c>
      <c r="C47" t="s">
        <v>385</v>
      </c>
      <c r="D47" t="s">
        <v>494</v>
      </c>
      <c r="E47" s="32">
        <v>130.76666666666668</v>
      </c>
      <c r="F47" s="32">
        <v>519.47966666666662</v>
      </c>
      <c r="G47" s="32">
        <v>47.182444444444442</v>
      </c>
      <c r="H47" s="37">
        <v>9.0826354662154468E-2</v>
      </c>
      <c r="I47" s="32">
        <v>495.40466666666663</v>
      </c>
      <c r="J47" s="32">
        <v>47.182444444444442</v>
      </c>
      <c r="K47" s="37">
        <v>9.5240209911448381E-2</v>
      </c>
      <c r="L47" s="32">
        <v>64.855555555555554</v>
      </c>
      <c r="M47" s="32">
        <v>0</v>
      </c>
      <c r="N47" s="37">
        <v>0</v>
      </c>
      <c r="O47" s="32">
        <v>57.094444444444441</v>
      </c>
      <c r="P47" s="32">
        <v>0</v>
      </c>
      <c r="Q47" s="37">
        <v>0</v>
      </c>
      <c r="R47" s="32">
        <v>6.7833333333333332</v>
      </c>
      <c r="S47" s="32">
        <v>0</v>
      </c>
      <c r="T47" s="37">
        <v>0</v>
      </c>
      <c r="U47" s="32">
        <v>0.97777777777777775</v>
      </c>
      <c r="V47" s="32">
        <v>0</v>
      </c>
      <c r="W47" s="37">
        <v>0</v>
      </c>
      <c r="X47" s="32">
        <v>130.93244444444446</v>
      </c>
      <c r="Y47" s="32">
        <v>41.088000000000001</v>
      </c>
      <c r="Z47" s="37">
        <v>0.31381068439025384</v>
      </c>
      <c r="AA47" s="32">
        <v>16.31388888888889</v>
      </c>
      <c r="AB47" s="32">
        <v>0</v>
      </c>
      <c r="AC47" s="37">
        <v>0</v>
      </c>
      <c r="AD47" s="32">
        <v>307.37777777777774</v>
      </c>
      <c r="AE47" s="32">
        <v>6.0944444444444441</v>
      </c>
      <c r="AF47" s="37">
        <v>1.982721226142279E-2</v>
      </c>
      <c r="AG47" s="32">
        <v>0</v>
      </c>
      <c r="AH47" s="32">
        <v>0</v>
      </c>
      <c r="AI47" s="37" t="s">
        <v>683</v>
      </c>
      <c r="AJ47" s="32">
        <v>0</v>
      </c>
      <c r="AK47" s="32">
        <v>0</v>
      </c>
      <c r="AL47" s="37" t="s">
        <v>683</v>
      </c>
      <c r="AM47" t="s">
        <v>142</v>
      </c>
      <c r="AN47" s="34">
        <v>4</v>
      </c>
      <c r="AX47"/>
      <c r="AY47"/>
    </row>
    <row r="48" spans="1:51" x14ac:dyDescent="0.25">
      <c r="A48" t="s">
        <v>546</v>
      </c>
      <c r="B48" t="s">
        <v>350</v>
      </c>
      <c r="C48" t="s">
        <v>398</v>
      </c>
      <c r="D48" t="s">
        <v>503</v>
      </c>
      <c r="E48" s="32">
        <v>40.833333333333336</v>
      </c>
      <c r="F48" s="32">
        <v>188.57222222222219</v>
      </c>
      <c r="G48" s="32">
        <v>0</v>
      </c>
      <c r="H48" s="37">
        <v>0</v>
      </c>
      <c r="I48" s="32">
        <v>166.37222222222221</v>
      </c>
      <c r="J48" s="32">
        <v>0</v>
      </c>
      <c r="K48" s="37">
        <v>0</v>
      </c>
      <c r="L48" s="32">
        <v>63.156444444444439</v>
      </c>
      <c r="M48" s="32">
        <v>0</v>
      </c>
      <c r="N48" s="37">
        <v>0</v>
      </c>
      <c r="O48" s="32">
        <v>46.806444444444445</v>
      </c>
      <c r="P48" s="32">
        <v>0</v>
      </c>
      <c r="Q48" s="37">
        <v>0</v>
      </c>
      <c r="R48" s="32">
        <v>10.755555555555556</v>
      </c>
      <c r="S48" s="32">
        <v>0</v>
      </c>
      <c r="T48" s="37">
        <v>0</v>
      </c>
      <c r="U48" s="32">
        <v>5.5944444444444441</v>
      </c>
      <c r="V48" s="32">
        <v>0</v>
      </c>
      <c r="W48" s="37">
        <v>0</v>
      </c>
      <c r="X48" s="32">
        <v>22.86577777777778</v>
      </c>
      <c r="Y48" s="32">
        <v>0</v>
      </c>
      <c r="Z48" s="37">
        <v>0</v>
      </c>
      <c r="AA48" s="32">
        <v>5.85</v>
      </c>
      <c r="AB48" s="32">
        <v>0</v>
      </c>
      <c r="AC48" s="37">
        <v>0</v>
      </c>
      <c r="AD48" s="32">
        <v>96.7</v>
      </c>
      <c r="AE48" s="32">
        <v>0</v>
      </c>
      <c r="AF48" s="37">
        <v>0</v>
      </c>
      <c r="AG48" s="32">
        <v>0</v>
      </c>
      <c r="AH48" s="32">
        <v>0</v>
      </c>
      <c r="AI48" s="37" t="s">
        <v>683</v>
      </c>
      <c r="AJ48" s="32">
        <v>0</v>
      </c>
      <c r="AK48" s="32">
        <v>0</v>
      </c>
      <c r="AL48" s="37" t="s">
        <v>683</v>
      </c>
      <c r="AM48" t="s">
        <v>163</v>
      </c>
      <c r="AN48" s="34">
        <v>4</v>
      </c>
      <c r="AX48"/>
      <c r="AY48"/>
    </row>
    <row r="49" spans="1:51" x14ac:dyDescent="0.25">
      <c r="A49" t="s">
        <v>546</v>
      </c>
      <c r="B49" t="s">
        <v>299</v>
      </c>
      <c r="C49" t="s">
        <v>456</v>
      </c>
      <c r="D49" t="s">
        <v>529</v>
      </c>
      <c r="E49" s="32">
        <v>68.344444444444449</v>
      </c>
      <c r="F49" s="32">
        <v>259.20555555555552</v>
      </c>
      <c r="G49" s="32">
        <v>49.56111111111111</v>
      </c>
      <c r="H49" s="37">
        <v>0.19120389223482009</v>
      </c>
      <c r="I49" s="32">
        <v>233.02222222222221</v>
      </c>
      <c r="J49" s="32">
        <v>49.56111111111111</v>
      </c>
      <c r="K49" s="37">
        <v>0.21268834636658401</v>
      </c>
      <c r="L49" s="32">
        <v>23.955555555555556</v>
      </c>
      <c r="M49" s="32">
        <v>0</v>
      </c>
      <c r="N49" s="37">
        <v>0</v>
      </c>
      <c r="O49" s="32">
        <v>5.833333333333333</v>
      </c>
      <c r="P49" s="32">
        <v>0</v>
      </c>
      <c r="Q49" s="37">
        <v>0</v>
      </c>
      <c r="R49" s="32">
        <v>13.055555555555555</v>
      </c>
      <c r="S49" s="32">
        <v>0</v>
      </c>
      <c r="T49" s="37">
        <v>0</v>
      </c>
      <c r="U49" s="32">
        <v>5.0666666666666664</v>
      </c>
      <c r="V49" s="32">
        <v>0</v>
      </c>
      <c r="W49" s="37">
        <v>0</v>
      </c>
      <c r="X49" s="32">
        <v>77.25</v>
      </c>
      <c r="Y49" s="32">
        <v>28.138888888888889</v>
      </c>
      <c r="Z49" s="37">
        <v>0.36425746134483999</v>
      </c>
      <c r="AA49" s="32">
        <v>8.0611111111111118</v>
      </c>
      <c r="AB49" s="32">
        <v>0</v>
      </c>
      <c r="AC49" s="37">
        <v>0</v>
      </c>
      <c r="AD49" s="32">
        <v>142.59722222222223</v>
      </c>
      <c r="AE49" s="32">
        <v>21.422222222222221</v>
      </c>
      <c r="AF49" s="37">
        <v>0.15022888867244569</v>
      </c>
      <c r="AG49" s="32">
        <v>7.3416666666666668</v>
      </c>
      <c r="AH49" s="32">
        <v>0</v>
      </c>
      <c r="AI49" s="37">
        <v>0</v>
      </c>
      <c r="AJ49" s="32">
        <v>0</v>
      </c>
      <c r="AK49" s="32">
        <v>0</v>
      </c>
      <c r="AL49" s="37" t="s">
        <v>683</v>
      </c>
      <c r="AM49" t="s">
        <v>112</v>
      </c>
      <c r="AN49" s="34">
        <v>4</v>
      </c>
      <c r="AX49"/>
      <c r="AY49"/>
    </row>
    <row r="50" spans="1:51" x14ac:dyDescent="0.25">
      <c r="A50" t="s">
        <v>546</v>
      </c>
      <c r="B50" t="s">
        <v>201</v>
      </c>
      <c r="C50" t="s">
        <v>388</v>
      </c>
      <c r="D50" t="s">
        <v>496</v>
      </c>
      <c r="E50" s="32">
        <v>65.8</v>
      </c>
      <c r="F50" s="32">
        <v>241.86533333333333</v>
      </c>
      <c r="G50" s="32">
        <v>0</v>
      </c>
      <c r="H50" s="37">
        <v>0</v>
      </c>
      <c r="I50" s="32">
        <v>228.31533333333331</v>
      </c>
      <c r="J50" s="32">
        <v>0</v>
      </c>
      <c r="K50" s="37">
        <v>0</v>
      </c>
      <c r="L50" s="32">
        <v>24.094444444444445</v>
      </c>
      <c r="M50" s="32">
        <v>0</v>
      </c>
      <c r="N50" s="37">
        <v>0</v>
      </c>
      <c r="O50" s="32">
        <v>13.441666666666666</v>
      </c>
      <c r="P50" s="32">
        <v>0</v>
      </c>
      <c r="Q50" s="37">
        <v>0</v>
      </c>
      <c r="R50" s="32">
        <v>8.2861111111111114</v>
      </c>
      <c r="S50" s="32">
        <v>0</v>
      </c>
      <c r="T50" s="37">
        <v>0</v>
      </c>
      <c r="U50" s="32">
        <v>2.3666666666666667</v>
      </c>
      <c r="V50" s="32">
        <v>0</v>
      </c>
      <c r="W50" s="37">
        <v>0</v>
      </c>
      <c r="X50" s="32">
        <v>64.908333333333331</v>
      </c>
      <c r="Y50" s="32">
        <v>0</v>
      </c>
      <c r="Z50" s="37">
        <v>0</v>
      </c>
      <c r="AA50" s="32">
        <v>2.8972222222222221</v>
      </c>
      <c r="AB50" s="32">
        <v>0</v>
      </c>
      <c r="AC50" s="37">
        <v>0</v>
      </c>
      <c r="AD50" s="32">
        <v>148.38755555555554</v>
      </c>
      <c r="AE50" s="32">
        <v>0</v>
      </c>
      <c r="AF50" s="37">
        <v>0</v>
      </c>
      <c r="AG50" s="32">
        <v>1.5777777777777777</v>
      </c>
      <c r="AH50" s="32">
        <v>0</v>
      </c>
      <c r="AI50" s="37">
        <v>0</v>
      </c>
      <c r="AJ50" s="32">
        <v>0</v>
      </c>
      <c r="AK50" s="32">
        <v>0</v>
      </c>
      <c r="AL50" s="37" t="s">
        <v>683</v>
      </c>
      <c r="AM50" t="s">
        <v>14</v>
      </c>
      <c r="AN50" s="34">
        <v>4</v>
      </c>
      <c r="AX50"/>
      <c r="AY50"/>
    </row>
    <row r="51" spans="1:51" x14ac:dyDescent="0.25">
      <c r="A51" t="s">
        <v>546</v>
      </c>
      <c r="B51" t="s">
        <v>345</v>
      </c>
      <c r="C51" t="s">
        <v>477</v>
      </c>
      <c r="D51" t="s">
        <v>486</v>
      </c>
      <c r="E51" s="32">
        <v>64.955555555555549</v>
      </c>
      <c r="F51" s="32">
        <v>197.79822222222219</v>
      </c>
      <c r="G51" s="32">
        <v>0</v>
      </c>
      <c r="H51" s="37">
        <v>0</v>
      </c>
      <c r="I51" s="32">
        <v>168.53988888888887</v>
      </c>
      <c r="J51" s="32">
        <v>0</v>
      </c>
      <c r="K51" s="37">
        <v>0</v>
      </c>
      <c r="L51" s="32">
        <v>54.563888888888883</v>
      </c>
      <c r="M51" s="32">
        <v>0</v>
      </c>
      <c r="N51" s="37">
        <v>0</v>
      </c>
      <c r="O51" s="32">
        <v>25.305555555555564</v>
      </c>
      <c r="P51" s="32">
        <v>0</v>
      </c>
      <c r="Q51" s="37">
        <v>0</v>
      </c>
      <c r="R51" s="32">
        <v>23.941888888888879</v>
      </c>
      <c r="S51" s="32">
        <v>0</v>
      </c>
      <c r="T51" s="37">
        <v>0</v>
      </c>
      <c r="U51" s="32">
        <v>5.3164444444444445</v>
      </c>
      <c r="V51" s="32">
        <v>0</v>
      </c>
      <c r="W51" s="37">
        <v>0</v>
      </c>
      <c r="X51" s="32">
        <v>49.816111111111098</v>
      </c>
      <c r="Y51" s="32">
        <v>0</v>
      </c>
      <c r="Z51" s="37">
        <v>0</v>
      </c>
      <c r="AA51" s="32">
        <v>0</v>
      </c>
      <c r="AB51" s="32">
        <v>0</v>
      </c>
      <c r="AC51" s="37" t="s">
        <v>683</v>
      </c>
      <c r="AD51" s="32">
        <v>93.418222222222212</v>
      </c>
      <c r="AE51" s="32">
        <v>0</v>
      </c>
      <c r="AF51" s="37">
        <v>0</v>
      </c>
      <c r="AG51" s="32">
        <v>0</v>
      </c>
      <c r="AH51" s="32">
        <v>0</v>
      </c>
      <c r="AI51" s="37" t="s">
        <v>683</v>
      </c>
      <c r="AJ51" s="32">
        <v>0</v>
      </c>
      <c r="AK51" s="32">
        <v>0</v>
      </c>
      <c r="AL51" s="37" t="s">
        <v>683</v>
      </c>
      <c r="AM51" t="s">
        <v>158</v>
      </c>
      <c r="AN51" s="34">
        <v>4</v>
      </c>
      <c r="AX51"/>
      <c r="AY51"/>
    </row>
    <row r="52" spans="1:51" x14ac:dyDescent="0.25">
      <c r="A52" t="s">
        <v>546</v>
      </c>
      <c r="B52" t="s">
        <v>328</v>
      </c>
      <c r="C52" t="s">
        <v>469</v>
      </c>
      <c r="D52" t="s">
        <v>490</v>
      </c>
      <c r="E52" s="32">
        <v>69.74444444444444</v>
      </c>
      <c r="F52" s="32">
        <v>210.00988888888892</v>
      </c>
      <c r="G52" s="32">
        <v>5.8526666666666678</v>
      </c>
      <c r="H52" s="37">
        <v>2.7868528942287904E-2</v>
      </c>
      <c r="I52" s="32">
        <v>192.97544444444449</v>
      </c>
      <c r="J52" s="32">
        <v>5.8526666666666678</v>
      </c>
      <c r="K52" s="37">
        <v>3.0328556483006759E-2</v>
      </c>
      <c r="L52" s="32">
        <v>50.423111111111112</v>
      </c>
      <c r="M52" s="32">
        <v>2.1351111111111112</v>
      </c>
      <c r="N52" s="37">
        <v>4.2343898741317915E-2</v>
      </c>
      <c r="O52" s="32">
        <v>33.388666666666666</v>
      </c>
      <c r="P52" s="32">
        <v>2.1351111111111112</v>
      </c>
      <c r="Q52" s="37">
        <v>6.3947181012852003E-2</v>
      </c>
      <c r="R52" s="32">
        <v>13.389999999999999</v>
      </c>
      <c r="S52" s="32">
        <v>0</v>
      </c>
      <c r="T52" s="37">
        <v>0</v>
      </c>
      <c r="U52" s="32">
        <v>3.6444444444444444</v>
      </c>
      <c r="V52" s="32">
        <v>0</v>
      </c>
      <c r="W52" s="37">
        <v>0</v>
      </c>
      <c r="X52" s="32">
        <v>50.751555555555569</v>
      </c>
      <c r="Y52" s="32">
        <v>3.7175555555555562</v>
      </c>
      <c r="Z52" s="37">
        <v>7.3250081004632581E-2</v>
      </c>
      <c r="AA52" s="32">
        <v>0</v>
      </c>
      <c r="AB52" s="32">
        <v>0</v>
      </c>
      <c r="AC52" s="37" t="s">
        <v>683</v>
      </c>
      <c r="AD52" s="32">
        <v>108.73033333333335</v>
      </c>
      <c r="AE52" s="32">
        <v>0</v>
      </c>
      <c r="AF52" s="37">
        <v>0</v>
      </c>
      <c r="AG52" s="32">
        <v>0.10488888888888888</v>
      </c>
      <c r="AH52" s="32">
        <v>0</v>
      </c>
      <c r="AI52" s="37">
        <v>0</v>
      </c>
      <c r="AJ52" s="32">
        <v>0</v>
      </c>
      <c r="AK52" s="32">
        <v>0</v>
      </c>
      <c r="AL52" s="37" t="s">
        <v>683</v>
      </c>
      <c r="AM52" t="s">
        <v>141</v>
      </c>
      <c r="AN52" s="34">
        <v>4</v>
      </c>
      <c r="AX52"/>
      <c r="AY52"/>
    </row>
    <row r="53" spans="1:51" x14ac:dyDescent="0.25">
      <c r="A53" t="s">
        <v>546</v>
      </c>
      <c r="B53" t="s">
        <v>262</v>
      </c>
      <c r="C53" t="s">
        <v>429</v>
      </c>
      <c r="D53" t="s">
        <v>525</v>
      </c>
      <c r="E53" s="32">
        <v>93.433333333333337</v>
      </c>
      <c r="F53" s="32">
        <v>304.85555555555555</v>
      </c>
      <c r="G53" s="32">
        <v>3.286111111111111</v>
      </c>
      <c r="H53" s="37">
        <v>1.0779239712796589E-2</v>
      </c>
      <c r="I53" s="32">
        <v>266.73333333333335</v>
      </c>
      <c r="J53" s="32">
        <v>3.286111111111111</v>
      </c>
      <c r="K53" s="37">
        <v>1.2319836707489793E-2</v>
      </c>
      <c r="L53" s="32">
        <v>60.797222222222217</v>
      </c>
      <c r="M53" s="32">
        <v>0</v>
      </c>
      <c r="N53" s="37">
        <v>0</v>
      </c>
      <c r="O53" s="32">
        <v>34.852777777777774</v>
      </c>
      <c r="P53" s="32">
        <v>0</v>
      </c>
      <c r="Q53" s="37">
        <v>0</v>
      </c>
      <c r="R53" s="32">
        <v>18.858333333333334</v>
      </c>
      <c r="S53" s="32">
        <v>0</v>
      </c>
      <c r="T53" s="37">
        <v>0</v>
      </c>
      <c r="U53" s="32">
        <v>7.0861111111111112</v>
      </c>
      <c r="V53" s="32">
        <v>0</v>
      </c>
      <c r="W53" s="37">
        <v>0</v>
      </c>
      <c r="X53" s="32">
        <v>47.891666666666666</v>
      </c>
      <c r="Y53" s="32">
        <v>3.286111111111111</v>
      </c>
      <c r="Z53" s="37">
        <v>6.8615509541209901E-2</v>
      </c>
      <c r="AA53" s="32">
        <v>12.177777777777777</v>
      </c>
      <c r="AB53" s="32">
        <v>0</v>
      </c>
      <c r="AC53" s="37">
        <v>0</v>
      </c>
      <c r="AD53" s="32">
        <v>167.5888888888889</v>
      </c>
      <c r="AE53" s="32">
        <v>0</v>
      </c>
      <c r="AF53" s="37">
        <v>0</v>
      </c>
      <c r="AG53" s="32">
        <v>16.399999999999999</v>
      </c>
      <c r="AH53" s="32">
        <v>0</v>
      </c>
      <c r="AI53" s="37">
        <v>0</v>
      </c>
      <c r="AJ53" s="32">
        <v>0</v>
      </c>
      <c r="AK53" s="32">
        <v>0</v>
      </c>
      <c r="AL53" s="37" t="s">
        <v>683</v>
      </c>
      <c r="AM53" t="s">
        <v>75</v>
      </c>
      <c r="AN53" s="34">
        <v>4</v>
      </c>
      <c r="AX53"/>
      <c r="AY53"/>
    </row>
    <row r="54" spans="1:51" x14ac:dyDescent="0.25">
      <c r="A54" t="s">
        <v>546</v>
      </c>
      <c r="B54" t="s">
        <v>289</v>
      </c>
      <c r="C54" t="s">
        <v>403</v>
      </c>
      <c r="D54" t="s">
        <v>499</v>
      </c>
      <c r="E54" s="32">
        <v>60.822222222222223</v>
      </c>
      <c r="F54" s="32">
        <v>225.69444444444449</v>
      </c>
      <c r="G54" s="32">
        <v>3.8083333333333331</v>
      </c>
      <c r="H54" s="37">
        <v>1.6873846153846149E-2</v>
      </c>
      <c r="I54" s="32">
        <v>204.36111111111114</v>
      </c>
      <c r="J54" s="32">
        <v>0</v>
      </c>
      <c r="K54" s="37">
        <v>0</v>
      </c>
      <c r="L54" s="32">
        <v>37.799999999999997</v>
      </c>
      <c r="M54" s="32">
        <v>3.8083333333333331</v>
      </c>
      <c r="N54" s="37">
        <v>0.10074955908289242</v>
      </c>
      <c r="O54" s="32">
        <v>21.672222222222221</v>
      </c>
      <c r="P54" s="32">
        <v>0</v>
      </c>
      <c r="Q54" s="37">
        <v>0</v>
      </c>
      <c r="R54" s="32">
        <v>12.019444444444444</v>
      </c>
      <c r="S54" s="32">
        <v>3.8083333333333331</v>
      </c>
      <c r="T54" s="37">
        <v>0.31684770048532468</v>
      </c>
      <c r="U54" s="32">
        <v>4.1083333333333334</v>
      </c>
      <c r="V54" s="32">
        <v>0</v>
      </c>
      <c r="W54" s="37">
        <v>0</v>
      </c>
      <c r="X54" s="32">
        <v>26.066666666666666</v>
      </c>
      <c r="Y54" s="32">
        <v>0</v>
      </c>
      <c r="Z54" s="37">
        <v>0</v>
      </c>
      <c r="AA54" s="32">
        <v>5.2055555555555557</v>
      </c>
      <c r="AB54" s="32">
        <v>0</v>
      </c>
      <c r="AC54" s="37">
        <v>0</v>
      </c>
      <c r="AD54" s="32">
        <v>126.70833333333337</v>
      </c>
      <c r="AE54" s="32">
        <v>0</v>
      </c>
      <c r="AF54" s="37">
        <v>0</v>
      </c>
      <c r="AG54" s="32">
        <v>0</v>
      </c>
      <c r="AH54" s="32">
        <v>0</v>
      </c>
      <c r="AI54" s="37" t="s">
        <v>683</v>
      </c>
      <c r="AJ54" s="32">
        <v>29.913888888888884</v>
      </c>
      <c r="AK54" s="32">
        <v>0</v>
      </c>
      <c r="AL54" s="37">
        <v>0</v>
      </c>
      <c r="AM54" t="s">
        <v>102</v>
      </c>
      <c r="AN54" s="34">
        <v>4</v>
      </c>
      <c r="AX54"/>
      <c r="AY54"/>
    </row>
    <row r="55" spans="1:51" x14ac:dyDescent="0.25">
      <c r="A55" t="s">
        <v>546</v>
      </c>
      <c r="B55" t="s">
        <v>246</v>
      </c>
      <c r="C55" t="s">
        <v>418</v>
      </c>
      <c r="D55" t="s">
        <v>498</v>
      </c>
      <c r="E55" s="32">
        <v>79.63333333333334</v>
      </c>
      <c r="F55" s="32">
        <v>246.67755555555553</v>
      </c>
      <c r="G55" s="32">
        <v>0.35555555555555557</v>
      </c>
      <c r="H55" s="37">
        <v>1.4413778130514961E-3</v>
      </c>
      <c r="I55" s="32">
        <v>221.85366666666664</v>
      </c>
      <c r="J55" s="32">
        <v>0</v>
      </c>
      <c r="K55" s="37">
        <v>0</v>
      </c>
      <c r="L55" s="32">
        <v>48.907555555555568</v>
      </c>
      <c r="M55" s="32">
        <v>0.35555555555555557</v>
      </c>
      <c r="N55" s="37">
        <v>7.2699514730739153E-3</v>
      </c>
      <c r="O55" s="32">
        <v>29.132555555555562</v>
      </c>
      <c r="P55" s="32">
        <v>0</v>
      </c>
      <c r="Q55" s="37">
        <v>0</v>
      </c>
      <c r="R55" s="32">
        <v>14.086111111111116</v>
      </c>
      <c r="S55" s="32">
        <v>0.35555555555555557</v>
      </c>
      <c r="T55" s="37">
        <v>2.5241569710116339E-2</v>
      </c>
      <c r="U55" s="32">
        <v>5.6888888888888891</v>
      </c>
      <c r="V55" s="32">
        <v>0</v>
      </c>
      <c r="W55" s="37">
        <v>0</v>
      </c>
      <c r="X55" s="32">
        <v>42.094888888888889</v>
      </c>
      <c r="Y55" s="32">
        <v>0</v>
      </c>
      <c r="Z55" s="37">
        <v>0</v>
      </c>
      <c r="AA55" s="32">
        <v>5.0488888888888885</v>
      </c>
      <c r="AB55" s="32">
        <v>0</v>
      </c>
      <c r="AC55" s="37">
        <v>0</v>
      </c>
      <c r="AD55" s="32">
        <v>130.17355555555554</v>
      </c>
      <c r="AE55" s="32">
        <v>0</v>
      </c>
      <c r="AF55" s="37">
        <v>0</v>
      </c>
      <c r="AG55" s="32">
        <v>20.452666666666666</v>
      </c>
      <c r="AH55" s="32">
        <v>0</v>
      </c>
      <c r="AI55" s="37">
        <v>0</v>
      </c>
      <c r="AJ55" s="32">
        <v>0</v>
      </c>
      <c r="AK55" s="32">
        <v>0</v>
      </c>
      <c r="AL55" s="37" t="s">
        <v>683</v>
      </c>
      <c r="AM55" t="s">
        <v>59</v>
      </c>
      <c r="AN55" s="34">
        <v>4</v>
      </c>
      <c r="AX55"/>
      <c r="AY55"/>
    </row>
    <row r="56" spans="1:51" x14ac:dyDescent="0.25">
      <c r="A56" t="s">
        <v>546</v>
      </c>
      <c r="B56" t="s">
        <v>291</v>
      </c>
      <c r="C56" t="s">
        <v>390</v>
      </c>
      <c r="D56" t="s">
        <v>487</v>
      </c>
      <c r="E56" s="32">
        <v>137.57777777777778</v>
      </c>
      <c r="F56" s="32">
        <v>468.36666666666696</v>
      </c>
      <c r="G56" s="32">
        <v>196.61244444444441</v>
      </c>
      <c r="H56" s="37">
        <v>0.41978317083007105</v>
      </c>
      <c r="I56" s="32">
        <v>450.38277777777807</v>
      </c>
      <c r="J56" s="32">
        <v>192.0791111111111</v>
      </c>
      <c r="K56" s="37">
        <v>0.42647969813331593</v>
      </c>
      <c r="L56" s="32">
        <v>60.847555555555545</v>
      </c>
      <c r="M56" s="32">
        <v>26.229888888888894</v>
      </c>
      <c r="N56" s="37">
        <v>0.4310754745922416</v>
      </c>
      <c r="O56" s="32">
        <v>42.86366666666666</v>
      </c>
      <c r="P56" s="32">
        <v>21.696555555555559</v>
      </c>
      <c r="Q56" s="37">
        <v>0.50617591174084253</v>
      </c>
      <c r="R56" s="32">
        <v>11.939444444444442</v>
      </c>
      <c r="S56" s="32">
        <v>1.0666666666666667</v>
      </c>
      <c r="T56" s="37">
        <v>8.9339723605230112E-2</v>
      </c>
      <c r="U56" s="32">
        <v>6.0444444444444443</v>
      </c>
      <c r="V56" s="32">
        <v>3.4666666666666668</v>
      </c>
      <c r="W56" s="37">
        <v>0.57352941176470595</v>
      </c>
      <c r="X56" s="32">
        <v>138.85377777777782</v>
      </c>
      <c r="Y56" s="32">
        <v>60.248666666666658</v>
      </c>
      <c r="Z56" s="37">
        <v>0.43390008994273732</v>
      </c>
      <c r="AA56" s="32">
        <v>0</v>
      </c>
      <c r="AB56" s="32">
        <v>0</v>
      </c>
      <c r="AC56" s="37" t="s">
        <v>683</v>
      </c>
      <c r="AD56" s="32">
        <v>263.54911111111136</v>
      </c>
      <c r="AE56" s="32">
        <v>110.13388888888888</v>
      </c>
      <c r="AF56" s="37">
        <v>0.41788753687906321</v>
      </c>
      <c r="AG56" s="32">
        <v>4.4361111111111127</v>
      </c>
      <c r="AH56" s="32">
        <v>0</v>
      </c>
      <c r="AI56" s="37">
        <v>0</v>
      </c>
      <c r="AJ56" s="32">
        <v>0.68011111111111122</v>
      </c>
      <c r="AK56" s="32">
        <v>0</v>
      </c>
      <c r="AL56" s="37">
        <v>0</v>
      </c>
      <c r="AM56" t="s">
        <v>104</v>
      </c>
      <c r="AN56" s="34">
        <v>4</v>
      </c>
      <c r="AX56"/>
      <c r="AY56"/>
    </row>
    <row r="57" spans="1:51" x14ac:dyDescent="0.25">
      <c r="A57" t="s">
        <v>546</v>
      </c>
      <c r="B57" t="s">
        <v>221</v>
      </c>
      <c r="C57" t="s">
        <v>401</v>
      </c>
      <c r="D57" t="s">
        <v>506</v>
      </c>
      <c r="E57" s="32">
        <v>106.43333333333334</v>
      </c>
      <c r="F57" s="32">
        <v>261.22500000000002</v>
      </c>
      <c r="G57" s="32">
        <v>16.365999999999996</v>
      </c>
      <c r="H57" s="37">
        <v>6.2650971384821494E-2</v>
      </c>
      <c r="I57" s="32">
        <v>241.91333333333336</v>
      </c>
      <c r="J57" s="32">
        <v>15.877111111111109</v>
      </c>
      <c r="K57" s="37">
        <v>6.5631401512019905E-2</v>
      </c>
      <c r="L57" s="32">
        <v>58.803222222222225</v>
      </c>
      <c r="M57" s="32">
        <v>0.48888888888888887</v>
      </c>
      <c r="N57" s="37">
        <v>8.3139812822048669E-3</v>
      </c>
      <c r="O57" s="32">
        <v>39.491555555555557</v>
      </c>
      <c r="P57" s="32">
        <v>0</v>
      </c>
      <c r="Q57" s="37">
        <v>0</v>
      </c>
      <c r="R57" s="32">
        <v>13.622777777777774</v>
      </c>
      <c r="S57" s="32">
        <v>0.48888888888888887</v>
      </c>
      <c r="T57" s="37">
        <v>3.5887606541331926E-2</v>
      </c>
      <c r="U57" s="32">
        <v>5.6888888888888891</v>
      </c>
      <c r="V57" s="32">
        <v>0</v>
      </c>
      <c r="W57" s="37">
        <v>0</v>
      </c>
      <c r="X57" s="32">
        <v>71.41055555555559</v>
      </c>
      <c r="Y57" s="32">
        <v>15.877111111111109</v>
      </c>
      <c r="Z57" s="37">
        <v>0.22233563354312685</v>
      </c>
      <c r="AA57" s="32">
        <v>0</v>
      </c>
      <c r="AB57" s="32">
        <v>0</v>
      </c>
      <c r="AC57" s="37" t="s">
        <v>683</v>
      </c>
      <c r="AD57" s="32">
        <v>111.09022222222224</v>
      </c>
      <c r="AE57" s="32">
        <v>0</v>
      </c>
      <c r="AF57" s="37">
        <v>0</v>
      </c>
      <c r="AG57" s="32">
        <v>19.920999999999992</v>
      </c>
      <c r="AH57" s="32">
        <v>0</v>
      </c>
      <c r="AI57" s="37">
        <v>0</v>
      </c>
      <c r="AJ57" s="32">
        <v>0</v>
      </c>
      <c r="AK57" s="32">
        <v>0</v>
      </c>
      <c r="AL57" s="37" t="s">
        <v>683</v>
      </c>
      <c r="AM57" t="s">
        <v>34</v>
      </c>
      <c r="AN57" s="34">
        <v>4</v>
      </c>
      <c r="AX57"/>
      <c r="AY57"/>
    </row>
    <row r="58" spans="1:51" x14ac:dyDescent="0.25">
      <c r="A58" t="s">
        <v>546</v>
      </c>
      <c r="B58" t="s">
        <v>206</v>
      </c>
      <c r="C58" t="s">
        <v>392</v>
      </c>
      <c r="D58" t="s">
        <v>498</v>
      </c>
      <c r="E58" s="32">
        <v>94.477777777777774</v>
      </c>
      <c r="F58" s="32">
        <v>294.20922222222219</v>
      </c>
      <c r="G58" s="32">
        <v>0.35555555555555557</v>
      </c>
      <c r="H58" s="37">
        <v>1.2085126117732546E-3</v>
      </c>
      <c r="I58" s="32">
        <v>266.9252222222222</v>
      </c>
      <c r="J58" s="32">
        <v>0</v>
      </c>
      <c r="K58" s="37">
        <v>0</v>
      </c>
      <c r="L58" s="32">
        <v>68.329777777777764</v>
      </c>
      <c r="M58" s="32">
        <v>0.35555555555555557</v>
      </c>
      <c r="N58" s="37">
        <v>5.2035227849253959E-3</v>
      </c>
      <c r="O58" s="32">
        <v>41.045777777777772</v>
      </c>
      <c r="P58" s="32">
        <v>0</v>
      </c>
      <c r="Q58" s="37">
        <v>0</v>
      </c>
      <c r="R58" s="32">
        <v>21.595111111111112</v>
      </c>
      <c r="S58" s="32">
        <v>0.35555555555555557</v>
      </c>
      <c r="T58" s="37">
        <v>1.6464631912572802E-2</v>
      </c>
      <c r="U58" s="32">
        <v>5.6888888888888891</v>
      </c>
      <c r="V58" s="32">
        <v>0</v>
      </c>
      <c r="W58" s="37">
        <v>0</v>
      </c>
      <c r="X58" s="32">
        <v>54.292666666666676</v>
      </c>
      <c r="Y58" s="32">
        <v>0</v>
      </c>
      <c r="Z58" s="37">
        <v>0</v>
      </c>
      <c r="AA58" s="32">
        <v>0</v>
      </c>
      <c r="AB58" s="32">
        <v>0</v>
      </c>
      <c r="AC58" s="37" t="s">
        <v>683</v>
      </c>
      <c r="AD58" s="32">
        <v>149.52077777777774</v>
      </c>
      <c r="AE58" s="32">
        <v>0</v>
      </c>
      <c r="AF58" s="37">
        <v>0</v>
      </c>
      <c r="AG58" s="32">
        <v>21.899333333333324</v>
      </c>
      <c r="AH58" s="32">
        <v>0</v>
      </c>
      <c r="AI58" s="37">
        <v>0</v>
      </c>
      <c r="AJ58" s="32">
        <v>0.16666666666666666</v>
      </c>
      <c r="AK58" s="32">
        <v>0</v>
      </c>
      <c r="AL58" s="37">
        <v>0</v>
      </c>
      <c r="AM58" t="s">
        <v>19</v>
      </c>
      <c r="AN58" s="34">
        <v>4</v>
      </c>
      <c r="AX58"/>
      <c r="AY58"/>
    </row>
    <row r="59" spans="1:51" x14ac:dyDescent="0.25">
      <c r="A59" t="s">
        <v>546</v>
      </c>
      <c r="B59" t="s">
        <v>196</v>
      </c>
      <c r="C59" t="s">
        <v>383</v>
      </c>
      <c r="D59" t="s">
        <v>492</v>
      </c>
      <c r="E59" s="32">
        <v>106.42222222222222</v>
      </c>
      <c r="F59" s="32">
        <v>295.99900000000002</v>
      </c>
      <c r="G59" s="32">
        <v>89.091666666666669</v>
      </c>
      <c r="H59" s="37">
        <v>0.30098637720622928</v>
      </c>
      <c r="I59" s="32">
        <v>279.04844444444444</v>
      </c>
      <c r="J59" s="32">
        <v>82.558333333333337</v>
      </c>
      <c r="K59" s="37">
        <v>0.29585663341610141</v>
      </c>
      <c r="L59" s="32">
        <v>61.370666666666644</v>
      </c>
      <c r="M59" s="32">
        <v>6.5333333333333332</v>
      </c>
      <c r="N59" s="37">
        <v>0.10645693925436694</v>
      </c>
      <c r="O59" s="32">
        <v>44.42011111111109</v>
      </c>
      <c r="P59" s="32">
        <v>0</v>
      </c>
      <c r="Q59" s="37">
        <v>0</v>
      </c>
      <c r="R59" s="32">
        <v>12.328333333333333</v>
      </c>
      <c r="S59" s="32">
        <v>2.088888888888889</v>
      </c>
      <c r="T59" s="37">
        <v>0.16943806047496734</v>
      </c>
      <c r="U59" s="32">
        <v>4.6222222222222218</v>
      </c>
      <c r="V59" s="32">
        <v>4.4444444444444446</v>
      </c>
      <c r="W59" s="37">
        <v>0.96153846153846168</v>
      </c>
      <c r="X59" s="32">
        <v>61.044111111111114</v>
      </c>
      <c r="Y59" s="32">
        <v>21.713888888888889</v>
      </c>
      <c r="Z59" s="37">
        <v>0.35570816731798677</v>
      </c>
      <c r="AA59" s="32">
        <v>0</v>
      </c>
      <c r="AB59" s="32">
        <v>0</v>
      </c>
      <c r="AC59" s="37" t="s">
        <v>683</v>
      </c>
      <c r="AD59" s="32">
        <v>159.13988888888889</v>
      </c>
      <c r="AE59" s="32">
        <v>60.844444444444441</v>
      </c>
      <c r="AF59" s="37">
        <v>0.38233308361127422</v>
      </c>
      <c r="AG59" s="32">
        <v>14.444333333333343</v>
      </c>
      <c r="AH59" s="32">
        <v>0</v>
      </c>
      <c r="AI59" s="37">
        <v>0</v>
      </c>
      <c r="AJ59" s="32">
        <v>0</v>
      </c>
      <c r="AK59" s="32">
        <v>0</v>
      </c>
      <c r="AL59" s="37" t="s">
        <v>683</v>
      </c>
      <c r="AM59" t="s">
        <v>9</v>
      </c>
      <c r="AN59" s="34">
        <v>4</v>
      </c>
      <c r="AX59"/>
      <c r="AY59"/>
    </row>
    <row r="60" spans="1:51" x14ac:dyDescent="0.25">
      <c r="A60" t="s">
        <v>546</v>
      </c>
      <c r="B60" t="s">
        <v>281</v>
      </c>
      <c r="C60" t="s">
        <v>443</v>
      </c>
      <c r="D60" t="s">
        <v>495</v>
      </c>
      <c r="E60" s="32">
        <v>83.922222222222217</v>
      </c>
      <c r="F60" s="32">
        <v>284.5507777777778</v>
      </c>
      <c r="G60" s="32">
        <v>32.375</v>
      </c>
      <c r="H60" s="37">
        <v>0.11377582677100787</v>
      </c>
      <c r="I60" s="32">
        <v>266.30888888888887</v>
      </c>
      <c r="J60" s="32">
        <v>32.286111111111111</v>
      </c>
      <c r="K60" s="37">
        <v>0.1212355743956475</v>
      </c>
      <c r="L60" s="32">
        <v>30.068111111111108</v>
      </c>
      <c r="M60" s="32">
        <v>8.8888888888888892E-2</v>
      </c>
      <c r="N60" s="37">
        <v>2.956251177881329E-3</v>
      </c>
      <c r="O60" s="32">
        <v>11.826222222222221</v>
      </c>
      <c r="P60" s="32">
        <v>0</v>
      </c>
      <c r="Q60" s="37">
        <v>0</v>
      </c>
      <c r="R60" s="32">
        <v>12.552999999999999</v>
      </c>
      <c r="S60" s="32">
        <v>8.8888888888888892E-2</v>
      </c>
      <c r="T60" s="37">
        <v>7.0810873009550628E-3</v>
      </c>
      <c r="U60" s="32">
        <v>5.6888888888888891</v>
      </c>
      <c r="V60" s="32">
        <v>0</v>
      </c>
      <c r="W60" s="37">
        <v>0</v>
      </c>
      <c r="X60" s="32">
        <v>71.415555555555528</v>
      </c>
      <c r="Y60" s="32">
        <v>0</v>
      </c>
      <c r="Z60" s="37">
        <v>0</v>
      </c>
      <c r="AA60" s="32">
        <v>0</v>
      </c>
      <c r="AB60" s="32">
        <v>0</v>
      </c>
      <c r="AC60" s="37" t="s">
        <v>683</v>
      </c>
      <c r="AD60" s="32">
        <v>150.1347777777778</v>
      </c>
      <c r="AE60" s="32">
        <v>32.286111111111111</v>
      </c>
      <c r="AF60" s="37">
        <v>0.21504751656474588</v>
      </c>
      <c r="AG60" s="32">
        <v>32.932333333333339</v>
      </c>
      <c r="AH60" s="32">
        <v>0</v>
      </c>
      <c r="AI60" s="37">
        <v>0</v>
      </c>
      <c r="AJ60" s="32">
        <v>0</v>
      </c>
      <c r="AK60" s="32">
        <v>0</v>
      </c>
      <c r="AL60" s="37" t="s">
        <v>683</v>
      </c>
      <c r="AM60" t="s">
        <v>94</v>
      </c>
      <c r="AN60" s="34">
        <v>4</v>
      </c>
      <c r="AX60"/>
      <c r="AY60"/>
    </row>
    <row r="61" spans="1:51" x14ac:dyDescent="0.25">
      <c r="A61" t="s">
        <v>546</v>
      </c>
      <c r="B61" t="s">
        <v>198</v>
      </c>
      <c r="C61" t="s">
        <v>385</v>
      </c>
      <c r="D61" t="s">
        <v>494</v>
      </c>
      <c r="E61" s="32">
        <v>79.222222222222229</v>
      </c>
      <c r="F61" s="32">
        <v>229.76833333333335</v>
      </c>
      <c r="G61" s="32">
        <v>1.2444444444444445</v>
      </c>
      <c r="H61" s="37">
        <v>5.4160833496541202E-3</v>
      </c>
      <c r="I61" s="32">
        <v>212.83122222222224</v>
      </c>
      <c r="J61" s="32">
        <v>0</v>
      </c>
      <c r="K61" s="37">
        <v>0</v>
      </c>
      <c r="L61" s="32">
        <v>39.926111111111119</v>
      </c>
      <c r="M61" s="32">
        <v>1.2444444444444445</v>
      </c>
      <c r="N61" s="37">
        <v>3.1168686601639132E-2</v>
      </c>
      <c r="O61" s="32">
        <v>23.791888888888899</v>
      </c>
      <c r="P61" s="32">
        <v>0</v>
      </c>
      <c r="Q61" s="37">
        <v>0</v>
      </c>
      <c r="R61" s="32">
        <v>10.445333333333332</v>
      </c>
      <c r="S61" s="32">
        <v>1.2444444444444445</v>
      </c>
      <c r="T61" s="37">
        <v>0.11913879669815336</v>
      </c>
      <c r="U61" s="32">
        <v>5.6888888888888891</v>
      </c>
      <c r="V61" s="32">
        <v>0</v>
      </c>
      <c r="W61" s="37">
        <v>0</v>
      </c>
      <c r="X61" s="32">
        <v>59.723111111111109</v>
      </c>
      <c r="Y61" s="32">
        <v>0</v>
      </c>
      <c r="Z61" s="37">
        <v>0</v>
      </c>
      <c r="AA61" s="32">
        <v>0.80288888888888899</v>
      </c>
      <c r="AB61" s="32">
        <v>0</v>
      </c>
      <c r="AC61" s="37">
        <v>0</v>
      </c>
      <c r="AD61" s="32">
        <v>116.3287777777778</v>
      </c>
      <c r="AE61" s="32">
        <v>0</v>
      </c>
      <c r="AF61" s="37">
        <v>0</v>
      </c>
      <c r="AG61" s="32">
        <v>12.987444444444446</v>
      </c>
      <c r="AH61" s="32">
        <v>0</v>
      </c>
      <c r="AI61" s="37">
        <v>0</v>
      </c>
      <c r="AJ61" s="32">
        <v>0</v>
      </c>
      <c r="AK61" s="32">
        <v>0</v>
      </c>
      <c r="AL61" s="37" t="s">
        <v>683</v>
      </c>
      <c r="AM61" t="s">
        <v>11</v>
      </c>
      <c r="AN61" s="34">
        <v>4</v>
      </c>
      <c r="AX61"/>
      <c r="AY61"/>
    </row>
    <row r="62" spans="1:51" x14ac:dyDescent="0.25">
      <c r="A62" t="s">
        <v>546</v>
      </c>
      <c r="B62" t="s">
        <v>257</v>
      </c>
      <c r="C62" t="s">
        <v>425</v>
      </c>
      <c r="D62" t="s">
        <v>523</v>
      </c>
      <c r="E62" s="32">
        <v>109.86666666666666</v>
      </c>
      <c r="F62" s="32">
        <v>269.79544444444451</v>
      </c>
      <c r="G62" s="32">
        <v>8.8888888888888892E-2</v>
      </c>
      <c r="H62" s="37">
        <v>3.2946771607625359E-4</v>
      </c>
      <c r="I62" s="32">
        <v>248.75333333333342</v>
      </c>
      <c r="J62" s="32">
        <v>0</v>
      </c>
      <c r="K62" s="37">
        <v>0</v>
      </c>
      <c r="L62" s="32">
        <v>52.123444444444459</v>
      </c>
      <c r="M62" s="32">
        <v>8.8888888888888892E-2</v>
      </c>
      <c r="N62" s="37">
        <v>1.7053533172319553E-3</v>
      </c>
      <c r="O62" s="32">
        <v>31.081333333333351</v>
      </c>
      <c r="P62" s="32">
        <v>0</v>
      </c>
      <c r="Q62" s="37">
        <v>0</v>
      </c>
      <c r="R62" s="32">
        <v>15.35322222222222</v>
      </c>
      <c r="S62" s="32">
        <v>8.8888888888888892E-2</v>
      </c>
      <c r="T62" s="37">
        <v>5.7895917614109249E-3</v>
      </c>
      <c r="U62" s="32">
        <v>5.6888888888888891</v>
      </c>
      <c r="V62" s="32">
        <v>0</v>
      </c>
      <c r="W62" s="37">
        <v>0</v>
      </c>
      <c r="X62" s="32">
        <v>59.603999999999999</v>
      </c>
      <c r="Y62" s="32">
        <v>0</v>
      </c>
      <c r="Z62" s="37">
        <v>0</v>
      </c>
      <c r="AA62" s="32">
        <v>0</v>
      </c>
      <c r="AB62" s="32">
        <v>0</v>
      </c>
      <c r="AC62" s="37" t="s">
        <v>683</v>
      </c>
      <c r="AD62" s="32">
        <v>145.11511111111119</v>
      </c>
      <c r="AE62" s="32">
        <v>0</v>
      </c>
      <c r="AF62" s="37">
        <v>0</v>
      </c>
      <c r="AG62" s="32">
        <v>12.952888888888891</v>
      </c>
      <c r="AH62" s="32">
        <v>0</v>
      </c>
      <c r="AI62" s="37">
        <v>0</v>
      </c>
      <c r="AJ62" s="32">
        <v>0</v>
      </c>
      <c r="AK62" s="32">
        <v>0</v>
      </c>
      <c r="AL62" s="37" t="s">
        <v>683</v>
      </c>
      <c r="AM62" t="s">
        <v>70</v>
      </c>
      <c r="AN62" s="34">
        <v>4</v>
      </c>
      <c r="AX62"/>
      <c r="AY62"/>
    </row>
    <row r="63" spans="1:51" x14ac:dyDescent="0.25">
      <c r="A63" t="s">
        <v>546</v>
      </c>
      <c r="B63" t="s">
        <v>235</v>
      </c>
      <c r="C63" t="s">
        <v>412</v>
      </c>
      <c r="D63" t="s">
        <v>509</v>
      </c>
      <c r="E63" s="32">
        <v>117.24444444444444</v>
      </c>
      <c r="F63" s="32">
        <v>321.80866666666657</v>
      </c>
      <c r="G63" s="32">
        <v>1.3333333333333333</v>
      </c>
      <c r="H63" s="37">
        <v>4.1432486798573904E-3</v>
      </c>
      <c r="I63" s="32">
        <v>292.79399999999993</v>
      </c>
      <c r="J63" s="32">
        <v>0.44444444444444442</v>
      </c>
      <c r="K63" s="37">
        <v>1.5179424593551936E-3</v>
      </c>
      <c r="L63" s="32">
        <v>52.028333333333322</v>
      </c>
      <c r="M63" s="32">
        <v>0.88888888888888884</v>
      </c>
      <c r="N63" s="37">
        <v>1.7084708118439741E-2</v>
      </c>
      <c r="O63" s="32">
        <v>23.724777777777767</v>
      </c>
      <c r="P63" s="32">
        <v>0</v>
      </c>
      <c r="Q63" s="37">
        <v>0</v>
      </c>
      <c r="R63" s="32">
        <v>22.614666666666665</v>
      </c>
      <c r="S63" s="32">
        <v>0.88888888888888884</v>
      </c>
      <c r="T63" s="37">
        <v>3.9305858538215124E-2</v>
      </c>
      <c r="U63" s="32">
        <v>5.6888888888888891</v>
      </c>
      <c r="V63" s="32">
        <v>0</v>
      </c>
      <c r="W63" s="37">
        <v>0</v>
      </c>
      <c r="X63" s="32">
        <v>81.317555555555529</v>
      </c>
      <c r="Y63" s="32">
        <v>0.44444444444444442</v>
      </c>
      <c r="Z63" s="37">
        <v>5.4655411295633869E-3</v>
      </c>
      <c r="AA63" s="32">
        <v>0.71111111111111114</v>
      </c>
      <c r="AB63" s="32">
        <v>0</v>
      </c>
      <c r="AC63" s="37">
        <v>0</v>
      </c>
      <c r="AD63" s="32">
        <v>185.49988888888888</v>
      </c>
      <c r="AE63" s="32">
        <v>0</v>
      </c>
      <c r="AF63" s="37">
        <v>0</v>
      </c>
      <c r="AG63" s="32">
        <v>0.64077777777777778</v>
      </c>
      <c r="AH63" s="32">
        <v>0</v>
      </c>
      <c r="AI63" s="37">
        <v>0</v>
      </c>
      <c r="AJ63" s="32">
        <v>1.6109999999999998</v>
      </c>
      <c r="AK63" s="32">
        <v>0</v>
      </c>
      <c r="AL63" s="37">
        <v>0</v>
      </c>
      <c r="AM63" t="s">
        <v>48</v>
      </c>
      <c r="AN63" s="34">
        <v>4</v>
      </c>
      <c r="AX63"/>
      <c r="AY63"/>
    </row>
    <row r="64" spans="1:51" x14ac:dyDescent="0.25">
      <c r="A64" t="s">
        <v>546</v>
      </c>
      <c r="B64" t="s">
        <v>275</v>
      </c>
      <c r="C64" t="s">
        <v>438</v>
      </c>
      <c r="D64" t="s">
        <v>530</v>
      </c>
      <c r="E64" s="32">
        <v>65.400000000000006</v>
      </c>
      <c r="F64" s="32">
        <v>234.24299999999994</v>
      </c>
      <c r="G64" s="32">
        <v>125.50777777777779</v>
      </c>
      <c r="H64" s="37">
        <v>0.5358016153216012</v>
      </c>
      <c r="I64" s="32">
        <v>215.15833333333327</v>
      </c>
      <c r="J64" s="32">
        <v>122.13</v>
      </c>
      <c r="K64" s="37">
        <v>0.56762849064642329</v>
      </c>
      <c r="L64" s="32">
        <v>28.801111111111105</v>
      </c>
      <c r="M64" s="32">
        <v>4.2694444444444439</v>
      </c>
      <c r="N64" s="37">
        <v>0.14823887967285215</v>
      </c>
      <c r="O64" s="32">
        <v>9.7164444444444449</v>
      </c>
      <c r="P64" s="32">
        <v>0.89166666666666672</v>
      </c>
      <c r="Q64" s="37">
        <v>9.1768822614582385E-2</v>
      </c>
      <c r="R64" s="32">
        <v>12.773555555555552</v>
      </c>
      <c r="S64" s="32">
        <v>1.6</v>
      </c>
      <c r="T64" s="37">
        <v>0.12525878116247113</v>
      </c>
      <c r="U64" s="32">
        <v>6.3111111111111109</v>
      </c>
      <c r="V64" s="32">
        <v>1.7777777777777777</v>
      </c>
      <c r="W64" s="37">
        <v>0.28169014084507044</v>
      </c>
      <c r="X64" s="32">
        <v>67.164555555555538</v>
      </c>
      <c r="Y64" s="32">
        <v>53.982777777777777</v>
      </c>
      <c r="Z64" s="37">
        <v>0.80373907533901001</v>
      </c>
      <c r="AA64" s="32">
        <v>0</v>
      </c>
      <c r="AB64" s="32">
        <v>0</v>
      </c>
      <c r="AC64" s="37" t="s">
        <v>683</v>
      </c>
      <c r="AD64" s="32">
        <v>134.29333333333329</v>
      </c>
      <c r="AE64" s="32">
        <v>67.25555555555556</v>
      </c>
      <c r="AF64" s="37">
        <v>0.50081082870002669</v>
      </c>
      <c r="AG64" s="32">
        <v>3.984</v>
      </c>
      <c r="AH64" s="32">
        <v>0</v>
      </c>
      <c r="AI64" s="37">
        <v>0</v>
      </c>
      <c r="AJ64" s="32">
        <v>0</v>
      </c>
      <c r="AK64" s="32">
        <v>0</v>
      </c>
      <c r="AL64" s="37" t="s">
        <v>683</v>
      </c>
      <c r="AM64" t="s">
        <v>88</v>
      </c>
      <c r="AN64" s="34">
        <v>4</v>
      </c>
      <c r="AX64"/>
      <c r="AY64"/>
    </row>
    <row r="65" spans="1:51" x14ac:dyDescent="0.25">
      <c r="A65" t="s">
        <v>546</v>
      </c>
      <c r="B65" t="s">
        <v>244</v>
      </c>
      <c r="C65" t="s">
        <v>377</v>
      </c>
      <c r="D65" t="s">
        <v>487</v>
      </c>
      <c r="E65" s="32">
        <v>110.43333333333334</v>
      </c>
      <c r="F65" s="32">
        <v>343.57077777777778</v>
      </c>
      <c r="G65" s="32">
        <v>87.442000000000036</v>
      </c>
      <c r="H65" s="37">
        <v>0.2545094218011687</v>
      </c>
      <c r="I65" s="32">
        <v>326.17888888888893</v>
      </c>
      <c r="J65" s="32">
        <v>83.05866666666671</v>
      </c>
      <c r="K65" s="37">
        <v>0.254641454416629</v>
      </c>
      <c r="L65" s="32">
        <v>38.955555555555563</v>
      </c>
      <c r="M65" s="32">
        <v>5.6777777777777771</v>
      </c>
      <c r="N65" s="37">
        <v>0.14575014261266397</v>
      </c>
      <c r="O65" s="32">
        <v>23.663555555555565</v>
      </c>
      <c r="P65" s="32">
        <v>1.2944444444444445</v>
      </c>
      <c r="Q65" s="37">
        <v>5.4702026557481714E-2</v>
      </c>
      <c r="R65" s="32">
        <v>10.491999999999999</v>
      </c>
      <c r="S65" s="32">
        <v>3.05</v>
      </c>
      <c r="T65" s="37">
        <v>0.29069767441860467</v>
      </c>
      <c r="U65" s="32">
        <v>4.8</v>
      </c>
      <c r="V65" s="32">
        <v>1.3333333333333333</v>
      </c>
      <c r="W65" s="37">
        <v>0.27777777777777779</v>
      </c>
      <c r="X65" s="32">
        <v>106.78966666666669</v>
      </c>
      <c r="Y65" s="32">
        <v>35.536555555555573</v>
      </c>
      <c r="Z65" s="37">
        <v>0.3327714812190527</v>
      </c>
      <c r="AA65" s="32">
        <v>2.0998888888888891</v>
      </c>
      <c r="AB65" s="32">
        <v>0</v>
      </c>
      <c r="AC65" s="37">
        <v>0</v>
      </c>
      <c r="AD65" s="32">
        <v>189.27422222222219</v>
      </c>
      <c r="AE65" s="32">
        <v>46.227666666666686</v>
      </c>
      <c r="AF65" s="37">
        <v>0.24423646349681957</v>
      </c>
      <c r="AG65" s="32">
        <v>6.4514444444444434</v>
      </c>
      <c r="AH65" s="32">
        <v>0</v>
      </c>
      <c r="AI65" s="37">
        <v>0</v>
      </c>
      <c r="AJ65" s="32">
        <v>0</v>
      </c>
      <c r="AK65" s="32">
        <v>0</v>
      </c>
      <c r="AL65" s="37" t="s">
        <v>683</v>
      </c>
      <c r="AM65" t="s">
        <v>57</v>
      </c>
      <c r="AN65" s="34">
        <v>4</v>
      </c>
      <c r="AX65"/>
      <c r="AY65"/>
    </row>
    <row r="66" spans="1:51" x14ac:dyDescent="0.25">
      <c r="A66" t="s">
        <v>546</v>
      </c>
      <c r="B66" t="s">
        <v>319</v>
      </c>
      <c r="C66" t="s">
        <v>467</v>
      </c>
      <c r="D66" t="s">
        <v>517</v>
      </c>
      <c r="E66" s="32">
        <v>111.32222222222222</v>
      </c>
      <c r="F66" s="32">
        <v>268.22855555555549</v>
      </c>
      <c r="G66" s="32">
        <v>8.3333333333333329E-2</v>
      </c>
      <c r="H66" s="37">
        <v>3.1068031947878617E-4</v>
      </c>
      <c r="I66" s="32">
        <v>249.90799999999999</v>
      </c>
      <c r="J66" s="32">
        <v>0</v>
      </c>
      <c r="K66" s="37">
        <v>0</v>
      </c>
      <c r="L66" s="32">
        <v>52.750333333333344</v>
      </c>
      <c r="M66" s="32">
        <v>8.3333333333333329E-2</v>
      </c>
      <c r="N66" s="37">
        <v>1.5797688482221278E-3</v>
      </c>
      <c r="O66" s="32">
        <v>34.970333333333343</v>
      </c>
      <c r="P66" s="32">
        <v>0</v>
      </c>
      <c r="Q66" s="37">
        <v>0</v>
      </c>
      <c r="R66" s="32">
        <v>13.513333333333332</v>
      </c>
      <c r="S66" s="32">
        <v>8.3333333333333329E-2</v>
      </c>
      <c r="T66" s="37">
        <v>6.1667488899851998E-3</v>
      </c>
      <c r="U66" s="32">
        <v>4.2666666666666666</v>
      </c>
      <c r="V66" s="32">
        <v>0</v>
      </c>
      <c r="W66" s="37">
        <v>0</v>
      </c>
      <c r="X66" s="32">
        <v>49.872999999999983</v>
      </c>
      <c r="Y66" s="32">
        <v>0</v>
      </c>
      <c r="Z66" s="37">
        <v>0</v>
      </c>
      <c r="AA66" s="32">
        <v>0.54055555555555557</v>
      </c>
      <c r="AB66" s="32">
        <v>0</v>
      </c>
      <c r="AC66" s="37">
        <v>0</v>
      </c>
      <c r="AD66" s="32">
        <v>107.26844444444443</v>
      </c>
      <c r="AE66" s="32">
        <v>0</v>
      </c>
      <c r="AF66" s="37">
        <v>0</v>
      </c>
      <c r="AG66" s="32">
        <v>56.709999999999994</v>
      </c>
      <c r="AH66" s="32">
        <v>0</v>
      </c>
      <c r="AI66" s="37">
        <v>0</v>
      </c>
      <c r="AJ66" s="32">
        <v>1.0862222222222222</v>
      </c>
      <c r="AK66" s="32">
        <v>0</v>
      </c>
      <c r="AL66" s="37">
        <v>0</v>
      </c>
      <c r="AM66" t="s">
        <v>132</v>
      </c>
      <c r="AN66" s="34">
        <v>4</v>
      </c>
      <c r="AX66"/>
      <c r="AY66"/>
    </row>
    <row r="67" spans="1:51" x14ac:dyDescent="0.25">
      <c r="A67" t="s">
        <v>546</v>
      </c>
      <c r="B67" t="s">
        <v>200</v>
      </c>
      <c r="C67" t="s">
        <v>387</v>
      </c>
      <c r="D67" t="s">
        <v>495</v>
      </c>
      <c r="E67" s="32">
        <v>68.400000000000006</v>
      </c>
      <c r="F67" s="32">
        <v>273.24900000000002</v>
      </c>
      <c r="G67" s="32">
        <v>0</v>
      </c>
      <c r="H67" s="37">
        <v>0</v>
      </c>
      <c r="I67" s="32">
        <v>229.9377777777778</v>
      </c>
      <c r="J67" s="32">
        <v>0</v>
      </c>
      <c r="K67" s="37">
        <v>0</v>
      </c>
      <c r="L67" s="32">
        <v>30.037222222222226</v>
      </c>
      <c r="M67" s="32">
        <v>0</v>
      </c>
      <c r="N67" s="37">
        <v>0</v>
      </c>
      <c r="O67" s="32">
        <v>12.293777777777779</v>
      </c>
      <c r="P67" s="32">
        <v>0</v>
      </c>
      <c r="Q67" s="37">
        <v>0</v>
      </c>
      <c r="R67" s="32">
        <v>17.743444444444446</v>
      </c>
      <c r="S67" s="32">
        <v>0</v>
      </c>
      <c r="T67" s="37">
        <v>0</v>
      </c>
      <c r="U67" s="32">
        <v>0</v>
      </c>
      <c r="V67" s="32">
        <v>0</v>
      </c>
      <c r="W67" s="37" t="s">
        <v>683</v>
      </c>
      <c r="X67" s="32">
        <v>67.487111111111105</v>
      </c>
      <c r="Y67" s="32">
        <v>0</v>
      </c>
      <c r="Z67" s="37">
        <v>0</v>
      </c>
      <c r="AA67" s="32">
        <v>25.567777777777778</v>
      </c>
      <c r="AB67" s="32">
        <v>0</v>
      </c>
      <c r="AC67" s="37">
        <v>0</v>
      </c>
      <c r="AD67" s="32">
        <v>150.15688888888891</v>
      </c>
      <c r="AE67" s="32">
        <v>0</v>
      </c>
      <c r="AF67" s="37">
        <v>0</v>
      </c>
      <c r="AG67" s="32">
        <v>0</v>
      </c>
      <c r="AH67" s="32">
        <v>0</v>
      </c>
      <c r="AI67" s="37" t="s">
        <v>683</v>
      </c>
      <c r="AJ67" s="32">
        <v>0</v>
      </c>
      <c r="AK67" s="32">
        <v>0</v>
      </c>
      <c r="AL67" s="37" t="s">
        <v>683</v>
      </c>
      <c r="AM67" t="s">
        <v>13</v>
      </c>
      <c r="AN67" s="34">
        <v>4</v>
      </c>
      <c r="AX67"/>
      <c r="AY67"/>
    </row>
    <row r="68" spans="1:51" x14ac:dyDescent="0.25">
      <c r="A68" t="s">
        <v>546</v>
      </c>
      <c r="B68" t="s">
        <v>339</v>
      </c>
      <c r="C68" t="s">
        <v>440</v>
      </c>
      <c r="D68" t="s">
        <v>531</v>
      </c>
      <c r="E68" s="32">
        <v>14.277777777777779</v>
      </c>
      <c r="F68" s="32">
        <v>122.19977777777777</v>
      </c>
      <c r="G68" s="32">
        <v>0</v>
      </c>
      <c r="H68" s="37">
        <v>0</v>
      </c>
      <c r="I68" s="32">
        <v>107.68644444444443</v>
      </c>
      <c r="J68" s="32">
        <v>0</v>
      </c>
      <c r="K68" s="37">
        <v>0</v>
      </c>
      <c r="L68" s="32">
        <v>48.248555555555548</v>
      </c>
      <c r="M68" s="32">
        <v>0</v>
      </c>
      <c r="N68" s="37">
        <v>0</v>
      </c>
      <c r="O68" s="32">
        <v>42.559666666666658</v>
      </c>
      <c r="P68" s="32">
        <v>0</v>
      </c>
      <c r="Q68" s="37">
        <v>0</v>
      </c>
      <c r="R68" s="32">
        <v>5.6888888888888891</v>
      </c>
      <c r="S68" s="32">
        <v>0</v>
      </c>
      <c r="T68" s="37">
        <v>0</v>
      </c>
      <c r="U68" s="32">
        <v>0</v>
      </c>
      <c r="V68" s="32">
        <v>0</v>
      </c>
      <c r="W68" s="37" t="s">
        <v>683</v>
      </c>
      <c r="X68" s="32">
        <v>0</v>
      </c>
      <c r="Y68" s="32">
        <v>0</v>
      </c>
      <c r="Z68" s="37" t="s">
        <v>683</v>
      </c>
      <c r="AA68" s="32">
        <v>8.8244444444444419</v>
      </c>
      <c r="AB68" s="32">
        <v>0</v>
      </c>
      <c r="AC68" s="37">
        <v>0</v>
      </c>
      <c r="AD68" s="32">
        <v>65.126777777777775</v>
      </c>
      <c r="AE68" s="32">
        <v>0</v>
      </c>
      <c r="AF68" s="37">
        <v>0</v>
      </c>
      <c r="AG68" s="32">
        <v>0</v>
      </c>
      <c r="AH68" s="32">
        <v>0</v>
      </c>
      <c r="AI68" s="37" t="s">
        <v>683</v>
      </c>
      <c r="AJ68" s="32">
        <v>0</v>
      </c>
      <c r="AK68" s="32">
        <v>0</v>
      </c>
      <c r="AL68" s="37" t="s">
        <v>683</v>
      </c>
      <c r="AM68" t="s">
        <v>152</v>
      </c>
      <c r="AN68" s="34">
        <v>4</v>
      </c>
      <c r="AX68"/>
      <c r="AY68"/>
    </row>
    <row r="69" spans="1:51" x14ac:dyDescent="0.25">
      <c r="A69" t="s">
        <v>546</v>
      </c>
      <c r="B69" t="s">
        <v>326</v>
      </c>
      <c r="C69" t="s">
        <v>377</v>
      </c>
      <c r="D69" t="s">
        <v>487</v>
      </c>
      <c r="E69" s="32">
        <v>85.988888888888894</v>
      </c>
      <c r="F69" s="32">
        <v>281.13611111111112</v>
      </c>
      <c r="G69" s="32">
        <v>0</v>
      </c>
      <c r="H69" s="37">
        <v>0</v>
      </c>
      <c r="I69" s="32">
        <v>247.34444444444446</v>
      </c>
      <c r="J69" s="32">
        <v>0</v>
      </c>
      <c r="K69" s="37">
        <v>0</v>
      </c>
      <c r="L69" s="32">
        <v>30.99722222222222</v>
      </c>
      <c r="M69" s="32">
        <v>0</v>
      </c>
      <c r="N69" s="37">
        <v>0</v>
      </c>
      <c r="O69" s="32">
        <v>3.0333333333333332</v>
      </c>
      <c r="P69" s="32">
        <v>0</v>
      </c>
      <c r="Q69" s="37">
        <v>0</v>
      </c>
      <c r="R69" s="32">
        <v>17.152777777777779</v>
      </c>
      <c r="S69" s="32">
        <v>0</v>
      </c>
      <c r="T69" s="37">
        <v>0</v>
      </c>
      <c r="U69" s="32">
        <v>10.811111111111112</v>
      </c>
      <c r="V69" s="32">
        <v>0</v>
      </c>
      <c r="W69" s="37">
        <v>0</v>
      </c>
      <c r="X69" s="32">
        <v>63.616666666666667</v>
      </c>
      <c r="Y69" s="32">
        <v>0</v>
      </c>
      <c r="Z69" s="37">
        <v>0</v>
      </c>
      <c r="AA69" s="32">
        <v>5.8277777777777775</v>
      </c>
      <c r="AB69" s="32">
        <v>0</v>
      </c>
      <c r="AC69" s="37">
        <v>0</v>
      </c>
      <c r="AD69" s="32">
        <v>167.9388888888889</v>
      </c>
      <c r="AE69" s="32">
        <v>0</v>
      </c>
      <c r="AF69" s="37">
        <v>0</v>
      </c>
      <c r="AG69" s="32">
        <v>12.755555555555556</v>
      </c>
      <c r="AH69" s="32">
        <v>0</v>
      </c>
      <c r="AI69" s="37">
        <v>0</v>
      </c>
      <c r="AJ69" s="32">
        <v>0</v>
      </c>
      <c r="AK69" s="32">
        <v>0</v>
      </c>
      <c r="AL69" s="37" t="s">
        <v>683</v>
      </c>
      <c r="AM69" t="s">
        <v>139</v>
      </c>
      <c r="AN69" s="34">
        <v>4</v>
      </c>
      <c r="AX69"/>
      <c r="AY69"/>
    </row>
    <row r="70" spans="1:51" x14ac:dyDescent="0.25">
      <c r="A70" t="s">
        <v>546</v>
      </c>
      <c r="B70" t="s">
        <v>202</v>
      </c>
      <c r="C70" t="s">
        <v>389</v>
      </c>
      <c r="D70" t="s">
        <v>492</v>
      </c>
      <c r="E70" s="32">
        <v>68.511111111111106</v>
      </c>
      <c r="F70" s="32">
        <v>232.24166666666665</v>
      </c>
      <c r="G70" s="32">
        <v>0.32500000000000001</v>
      </c>
      <c r="H70" s="37">
        <v>1.3994043560945856E-3</v>
      </c>
      <c r="I70" s="32">
        <v>203.75277777777777</v>
      </c>
      <c r="J70" s="32">
        <v>0.32500000000000001</v>
      </c>
      <c r="K70" s="37">
        <v>1.5950702785238102E-3</v>
      </c>
      <c r="L70" s="32">
        <v>44.658333333333331</v>
      </c>
      <c r="M70" s="32">
        <v>0</v>
      </c>
      <c r="N70" s="37">
        <v>0</v>
      </c>
      <c r="O70" s="32">
        <v>23.202777777777779</v>
      </c>
      <c r="P70" s="32">
        <v>0</v>
      </c>
      <c r="Q70" s="37">
        <v>0</v>
      </c>
      <c r="R70" s="32">
        <v>17.100000000000001</v>
      </c>
      <c r="S70" s="32">
        <v>0</v>
      </c>
      <c r="T70" s="37">
        <v>0</v>
      </c>
      <c r="U70" s="32">
        <v>4.3555555555555552</v>
      </c>
      <c r="V70" s="32">
        <v>0</v>
      </c>
      <c r="W70" s="37">
        <v>0</v>
      </c>
      <c r="X70" s="32">
        <v>58.341666666666669</v>
      </c>
      <c r="Y70" s="32">
        <v>0</v>
      </c>
      <c r="Z70" s="37">
        <v>0</v>
      </c>
      <c r="AA70" s="32">
        <v>7.0333333333333332</v>
      </c>
      <c r="AB70" s="32">
        <v>0</v>
      </c>
      <c r="AC70" s="37">
        <v>0</v>
      </c>
      <c r="AD70" s="32">
        <v>118.425</v>
      </c>
      <c r="AE70" s="32">
        <v>0.32500000000000001</v>
      </c>
      <c r="AF70" s="37">
        <v>2.7443529660122444E-3</v>
      </c>
      <c r="AG70" s="32">
        <v>3.7833333333333332</v>
      </c>
      <c r="AH70" s="32">
        <v>0</v>
      </c>
      <c r="AI70" s="37">
        <v>0</v>
      </c>
      <c r="AJ70" s="32">
        <v>0</v>
      </c>
      <c r="AK70" s="32">
        <v>0</v>
      </c>
      <c r="AL70" s="37" t="s">
        <v>683</v>
      </c>
      <c r="AM70" t="s">
        <v>15</v>
      </c>
      <c r="AN70" s="34">
        <v>4</v>
      </c>
      <c r="AX70"/>
      <c r="AY70"/>
    </row>
    <row r="71" spans="1:51" x14ac:dyDescent="0.25">
      <c r="A71" t="s">
        <v>546</v>
      </c>
      <c r="B71" t="s">
        <v>190</v>
      </c>
      <c r="C71" t="s">
        <v>377</v>
      </c>
      <c r="D71" t="s">
        <v>487</v>
      </c>
      <c r="E71" s="32">
        <v>70.388888888888886</v>
      </c>
      <c r="F71" s="32">
        <v>262.58755555555553</v>
      </c>
      <c r="G71" s="32">
        <v>0</v>
      </c>
      <c r="H71" s="37">
        <v>0</v>
      </c>
      <c r="I71" s="32">
        <v>257.52088888888886</v>
      </c>
      <c r="J71" s="32">
        <v>0</v>
      </c>
      <c r="K71" s="37">
        <v>0</v>
      </c>
      <c r="L71" s="32">
        <v>54.111999999999995</v>
      </c>
      <c r="M71" s="32">
        <v>0</v>
      </c>
      <c r="N71" s="37">
        <v>0</v>
      </c>
      <c r="O71" s="32">
        <v>49.045333333333332</v>
      </c>
      <c r="P71" s="32">
        <v>0</v>
      </c>
      <c r="Q71" s="37">
        <v>0</v>
      </c>
      <c r="R71" s="32">
        <v>0</v>
      </c>
      <c r="S71" s="32">
        <v>0</v>
      </c>
      <c r="T71" s="37" t="s">
        <v>683</v>
      </c>
      <c r="U71" s="32">
        <v>5.0666666666666664</v>
      </c>
      <c r="V71" s="32">
        <v>0</v>
      </c>
      <c r="W71" s="37">
        <v>0</v>
      </c>
      <c r="X71" s="32">
        <v>63.834444444444451</v>
      </c>
      <c r="Y71" s="32">
        <v>0</v>
      </c>
      <c r="Z71" s="37">
        <v>0</v>
      </c>
      <c r="AA71" s="32">
        <v>0</v>
      </c>
      <c r="AB71" s="32">
        <v>0</v>
      </c>
      <c r="AC71" s="37" t="s">
        <v>683</v>
      </c>
      <c r="AD71" s="32">
        <v>144.64111111111109</v>
      </c>
      <c r="AE71" s="32">
        <v>0</v>
      </c>
      <c r="AF71" s="37">
        <v>0</v>
      </c>
      <c r="AG71" s="32">
        <v>0</v>
      </c>
      <c r="AH71" s="32">
        <v>0</v>
      </c>
      <c r="AI71" s="37" t="s">
        <v>683</v>
      </c>
      <c r="AJ71" s="32">
        <v>0</v>
      </c>
      <c r="AK71" s="32">
        <v>0</v>
      </c>
      <c r="AL71" s="37" t="s">
        <v>683</v>
      </c>
      <c r="AM71" t="s">
        <v>3</v>
      </c>
      <c r="AN71" s="34">
        <v>4</v>
      </c>
      <c r="AX71"/>
      <c r="AY71"/>
    </row>
    <row r="72" spans="1:51" x14ac:dyDescent="0.25">
      <c r="A72" t="s">
        <v>546</v>
      </c>
      <c r="B72" t="s">
        <v>334</v>
      </c>
      <c r="C72" t="s">
        <v>382</v>
      </c>
      <c r="D72" t="s">
        <v>491</v>
      </c>
      <c r="E72" s="32">
        <v>57.56666666666667</v>
      </c>
      <c r="F72" s="32">
        <v>236.00277777777777</v>
      </c>
      <c r="G72" s="32">
        <v>0</v>
      </c>
      <c r="H72" s="37">
        <v>0</v>
      </c>
      <c r="I72" s="32">
        <v>230.66944444444445</v>
      </c>
      <c r="J72" s="32">
        <v>0</v>
      </c>
      <c r="K72" s="37">
        <v>0</v>
      </c>
      <c r="L72" s="32">
        <v>33.536111111111111</v>
      </c>
      <c r="M72" s="32">
        <v>0</v>
      </c>
      <c r="N72" s="37">
        <v>0</v>
      </c>
      <c r="O72" s="32">
        <v>28.202777777777779</v>
      </c>
      <c r="P72" s="32">
        <v>0</v>
      </c>
      <c r="Q72" s="37">
        <v>0</v>
      </c>
      <c r="R72" s="32">
        <v>0</v>
      </c>
      <c r="S72" s="32">
        <v>0</v>
      </c>
      <c r="T72" s="37" t="s">
        <v>683</v>
      </c>
      <c r="U72" s="32">
        <v>5.333333333333333</v>
      </c>
      <c r="V72" s="32">
        <v>0</v>
      </c>
      <c r="W72" s="37">
        <v>0</v>
      </c>
      <c r="X72" s="32">
        <v>39.616666666666667</v>
      </c>
      <c r="Y72" s="32">
        <v>0</v>
      </c>
      <c r="Z72" s="37">
        <v>0</v>
      </c>
      <c r="AA72" s="32">
        <v>0</v>
      </c>
      <c r="AB72" s="32">
        <v>0</v>
      </c>
      <c r="AC72" s="37" t="s">
        <v>683</v>
      </c>
      <c r="AD72" s="32">
        <v>160.81666666666666</v>
      </c>
      <c r="AE72" s="32">
        <v>0</v>
      </c>
      <c r="AF72" s="37">
        <v>0</v>
      </c>
      <c r="AG72" s="32">
        <v>2.0333333333333332</v>
      </c>
      <c r="AH72" s="32">
        <v>0</v>
      </c>
      <c r="AI72" s="37">
        <v>0</v>
      </c>
      <c r="AJ72" s="32">
        <v>0</v>
      </c>
      <c r="AK72" s="32">
        <v>0</v>
      </c>
      <c r="AL72" s="37" t="s">
        <v>683</v>
      </c>
      <c r="AM72" t="s">
        <v>147</v>
      </c>
      <c r="AN72" s="34">
        <v>4</v>
      </c>
      <c r="AX72"/>
      <c r="AY72"/>
    </row>
    <row r="73" spans="1:51" x14ac:dyDescent="0.25">
      <c r="A73" t="s">
        <v>546</v>
      </c>
      <c r="B73" t="s">
        <v>213</v>
      </c>
      <c r="C73" t="s">
        <v>395</v>
      </c>
      <c r="D73" t="s">
        <v>500</v>
      </c>
      <c r="E73" s="32">
        <v>88.6</v>
      </c>
      <c r="F73" s="32">
        <v>260.30844444444443</v>
      </c>
      <c r="G73" s="32">
        <v>0</v>
      </c>
      <c r="H73" s="37">
        <v>0</v>
      </c>
      <c r="I73" s="32">
        <v>246.9263333333333</v>
      </c>
      <c r="J73" s="32">
        <v>0</v>
      </c>
      <c r="K73" s="37">
        <v>0</v>
      </c>
      <c r="L73" s="32">
        <v>47.181666666666658</v>
      </c>
      <c r="M73" s="32">
        <v>0</v>
      </c>
      <c r="N73" s="37">
        <v>0</v>
      </c>
      <c r="O73" s="32">
        <v>37.181666666666658</v>
      </c>
      <c r="P73" s="32">
        <v>0</v>
      </c>
      <c r="Q73" s="37">
        <v>0</v>
      </c>
      <c r="R73" s="32">
        <v>5.0666666666666664</v>
      </c>
      <c r="S73" s="32">
        <v>0</v>
      </c>
      <c r="T73" s="37">
        <v>0</v>
      </c>
      <c r="U73" s="32">
        <v>4.9333333333333336</v>
      </c>
      <c r="V73" s="32">
        <v>0</v>
      </c>
      <c r="W73" s="37">
        <v>0</v>
      </c>
      <c r="X73" s="32">
        <v>42.996666666666663</v>
      </c>
      <c r="Y73" s="32">
        <v>0</v>
      </c>
      <c r="Z73" s="37">
        <v>0</v>
      </c>
      <c r="AA73" s="32">
        <v>3.3821111111111102</v>
      </c>
      <c r="AB73" s="32">
        <v>0</v>
      </c>
      <c r="AC73" s="37">
        <v>0</v>
      </c>
      <c r="AD73" s="32">
        <v>139.16277777777776</v>
      </c>
      <c r="AE73" s="32">
        <v>0</v>
      </c>
      <c r="AF73" s="37">
        <v>0</v>
      </c>
      <c r="AG73" s="32">
        <v>27.585222222222225</v>
      </c>
      <c r="AH73" s="32">
        <v>0</v>
      </c>
      <c r="AI73" s="37">
        <v>0</v>
      </c>
      <c r="AJ73" s="32">
        <v>0</v>
      </c>
      <c r="AK73" s="32">
        <v>0</v>
      </c>
      <c r="AL73" s="37" t="s">
        <v>683</v>
      </c>
      <c r="AM73" t="s">
        <v>26</v>
      </c>
      <c r="AN73" s="34">
        <v>4</v>
      </c>
      <c r="AX73"/>
      <c r="AY73"/>
    </row>
    <row r="74" spans="1:51" x14ac:dyDescent="0.25">
      <c r="A74" t="s">
        <v>546</v>
      </c>
      <c r="B74" t="s">
        <v>365</v>
      </c>
      <c r="C74" t="s">
        <v>377</v>
      </c>
      <c r="D74" t="s">
        <v>487</v>
      </c>
      <c r="E74" s="32">
        <v>114.9</v>
      </c>
      <c r="F74" s="32">
        <v>283.83699999999999</v>
      </c>
      <c r="G74" s="32">
        <v>0</v>
      </c>
      <c r="H74" s="37">
        <v>0</v>
      </c>
      <c r="I74" s="32">
        <v>269.81477777777775</v>
      </c>
      <c r="J74" s="32">
        <v>0</v>
      </c>
      <c r="K74" s="37">
        <v>0</v>
      </c>
      <c r="L74" s="32">
        <v>31.230555555555554</v>
      </c>
      <c r="M74" s="32">
        <v>0</v>
      </c>
      <c r="N74" s="37">
        <v>0</v>
      </c>
      <c r="O74" s="32">
        <v>23.43611111111111</v>
      </c>
      <c r="P74" s="32">
        <v>0</v>
      </c>
      <c r="Q74" s="37">
        <v>0</v>
      </c>
      <c r="R74" s="32">
        <v>6.0333333333333332</v>
      </c>
      <c r="S74" s="32">
        <v>0</v>
      </c>
      <c r="T74" s="37">
        <v>0</v>
      </c>
      <c r="U74" s="32">
        <v>1.7611111111111111</v>
      </c>
      <c r="V74" s="32">
        <v>0</v>
      </c>
      <c r="W74" s="37">
        <v>0</v>
      </c>
      <c r="X74" s="32">
        <v>72.762555555555551</v>
      </c>
      <c r="Y74" s="32">
        <v>0</v>
      </c>
      <c r="Z74" s="37">
        <v>0</v>
      </c>
      <c r="AA74" s="32">
        <v>6.2277777777777779</v>
      </c>
      <c r="AB74" s="32">
        <v>0</v>
      </c>
      <c r="AC74" s="37">
        <v>0</v>
      </c>
      <c r="AD74" s="32">
        <v>172.41888888888889</v>
      </c>
      <c r="AE74" s="32">
        <v>0</v>
      </c>
      <c r="AF74" s="37">
        <v>0</v>
      </c>
      <c r="AG74" s="32">
        <v>7.4999999999999997E-2</v>
      </c>
      <c r="AH74" s="32">
        <v>0</v>
      </c>
      <c r="AI74" s="37">
        <v>0</v>
      </c>
      <c r="AJ74" s="32">
        <v>1.1222222222222222</v>
      </c>
      <c r="AK74" s="32">
        <v>0</v>
      </c>
      <c r="AL74" s="37">
        <v>0</v>
      </c>
      <c r="AM74" t="s">
        <v>178</v>
      </c>
      <c r="AN74" s="34">
        <v>4</v>
      </c>
      <c r="AX74"/>
      <c r="AY74"/>
    </row>
    <row r="75" spans="1:51" x14ac:dyDescent="0.25">
      <c r="A75" t="s">
        <v>546</v>
      </c>
      <c r="B75" t="s">
        <v>309</v>
      </c>
      <c r="C75" t="s">
        <v>461</v>
      </c>
      <c r="D75" t="s">
        <v>540</v>
      </c>
      <c r="E75" s="32">
        <v>76.144444444444446</v>
      </c>
      <c r="F75" s="32">
        <v>355.55000000000007</v>
      </c>
      <c r="G75" s="32">
        <v>21.202777777777779</v>
      </c>
      <c r="H75" s="37">
        <v>5.9633744277254326E-2</v>
      </c>
      <c r="I75" s="32">
        <v>335.57777777777784</v>
      </c>
      <c r="J75" s="32">
        <v>21.202777777777779</v>
      </c>
      <c r="K75" s="37">
        <v>6.3182901794583135E-2</v>
      </c>
      <c r="L75" s="32">
        <v>44.688888888888897</v>
      </c>
      <c r="M75" s="32">
        <v>0</v>
      </c>
      <c r="N75" s="37">
        <v>0</v>
      </c>
      <c r="O75" s="32">
        <v>34.111111111111114</v>
      </c>
      <c r="P75" s="32">
        <v>0</v>
      </c>
      <c r="Q75" s="37">
        <v>0</v>
      </c>
      <c r="R75" s="32">
        <v>5.4222222222222225</v>
      </c>
      <c r="S75" s="32">
        <v>0</v>
      </c>
      <c r="T75" s="37">
        <v>0</v>
      </c>
      <c r="U75" s="32">
        <v>5.1555555555555559</v>
      </c>
      <c r="V75" s="32">
        <v>0</v>
      </c>
      <c r="W75" s="37">
        <v>0</v>
      </c>
      <c r="X75" s="32">
        <v>103.56388888888888</v>
      </c>
      <c r="Y75" s="32">
        <v>13.433333333333334</v>
      </c>
      <c r="Z75" s="37">
        <v>0.12971059195880161</v>
      </c>
      <c r="AA75" s="32">
        <v>9.3944444444444439</v>
      </c>
      <c r="AB75" s="32">
        <v>0</v>
      </c>
      <c r="AC75" s="37">
        <v>0</v>
      </c>
      <c r="AD75" s="32">
        <v>197.90277777777783</v>
      </c>
      <c r="AE75" s="32">
        <v>7.7694444444444448</v>
      </c>
      <c r="AF75" s="37">
        <v>3.9258895361077961E-2</v>
      </c>
      <c r="AG75" s="32">
        <v>0</v>
      </c>
      <c r="AH75" s="32">
        <v>0</v>
      </c>
      <c r="AI75" s="37" t="s">
        <v>683</v>
      </c>
      <c r="AJ75" s="32">
        <v>0</v>
      </c>
      <c r="AK75" s="32">
        <v>0</v>
      </c>
      <c r="AL75" s="37" t="s">
        <v>683</v>
      </c>
      <c r="AM75" t="s">
        <v>122</v>
      </c>
      <c r="AN75" s="34">
        <v>4</v>
      </c>
      <c r="AX75"/>
      <c r="AY75"/>
    </row>
    <row r="76" spans="1:51" x14ac:dyDescent="0.25">
      <c r="A76" t="s">
        <v>546</v>
      </c>
      <c r="B76" t="s">
        <v>308</v>
      </c>
      <c r="C76" t="s">
        <v>460</v>
      </c>
      <c r="D76" t="s">
        <v>500</v>
      </c>
      <c r="E76" s="32">
        <v>128.1888888888889</v>
      </c>
      <c r="F76" s="32">
        <v>599.92911111111118</v>
      </c>
      <c r="G76" s="32">
        <v>0</v>
      </c>
      <c r="H76" s="37">
        <v>0</v>
      </c>
      <c r="I76" s="32">
        <v>562.52544444444459</v>
      </c>
      <c r="J76" s="32">
        <v>0</v>
      </c>
      <c r="K76" s="37">
        <v>0</v>
      </c>
      <c r="L76" s="32">
        <v>67.39544444444445</v>
      </c>
      <c r="M76" s="32">
        <v>0</v>
      </c>
      <c r="N76" s="37">
        <v>0</v>
      </c>
      <c r="O76" s="32">
        <v>51.024777777777786</v>
      </c>
      <c r="P76" s="32">
        <v>0</v>
      </c>
      <c r="Q76" s="37">
        <v>0</v>
      </c>
      <c r="R76" s="32">
        <v>10.681777777777775</v>
      </c>
      <c r="S76" s="32">
        <v>0</v>
      </c>
      <c r="T76" s="37">
        <v>0</v>
      </c>
      <c r="U76" s="32">
        <v>5.6888888888888891</v>
      </c>
      <c r="V76" s="32">
        <v>0</v>
      </c>
      <c r="W76" s="37">
        <v>0</v>
      </c>
      <c r="X76" s="32">
        <v>153.35966666666667</v>
      </c>
      <c r="Y76" s="32">
        <v>0</v>
      </c>
      <c r="Z76" s="37">
        <v>0</v>
      </c>
      <c r="AA76" s="32">
        <v>21.033000000000001</v>
      </c>
      <c r="AB76" s="32">
        <v>0</v>
      </c>
      <c r="AC76" s="37">
        <v>0</v>
      </c>
      <c r="AD76" s="32">
        <v>328.52822222222233</v>
      </c>
      <c r="AE76" s="32">
        <v>0</v>
      </c>
      <c r="AF76" s="37">
        <v>0</v>
      </c>
      <c r="AG76" s="32">
        <v>29.612777777777783</v>
      </c>
      <c r="AH76" s="32">
        <v>0</v>
      </c>
      <c r="AI76" s="37">
        <v>0</v>
      </c>
      <c r="AJ76" s="32">
        <v>0</v>
      </c>
      <c r="AK76" s="32">
        <v>0</v>
      </c>
      <c r="AL76" s="37" t="s">
        <v>683</v>
      </c>
      <c r="AM76" t="s">
        <v>121</v>
      </c>
      <c r="AN76" s="34">
        <v>4</v>
      </c>
      <c r="AX76"/>
      <c r="AY76"/>
    </row>
    <row r="77" spans="1:51" x14ac:dyDescent="0.25">
      <c r="A77" t="s">
        <v>546</v>
      </c>
      <c r="B77" t="s">
        <v>215</v>
      </c>
      <c r="C77" t="s">
        <v>397</v>
      </c>
      <c r="D77" t="s">
        <v>502</v>
      </c>
      <c r="E77" s="32">
        <v>54.077777777777776</v>
      </c>
      <c r="F77" s="32">
        <v>222.89155555555556</v>
      </c>
      <c r="G77" s="32">
        <v>3.9729999999999994</v>
      </c>
      <c r="H77" s="37">
        <v>1.7824811667258217E-2</v>
      </c>
      <c r="I77" s="32">
        <v>204.98877777777778</v>
      </c>
      <c r="J77" s="32">
        <v>3.9729999999999994</v>
      </c>
      <c r="K77" s="37">
        <v>1.938154880023242E-2</v>
      </c>
      <c r="L77" s="32">
        <v>29.68888888888889</v>
      </c>
      <c r="M77" s="32">
        <v>0</v>
      </c>
      <c r="N77" s="37">
        <v>0</v>
      </c>
      <c r="O77" s="32">
        <v>21.68888888888889</v>
      </c>
      <c r="P77" s="32">
        <v>0</v>
      </c>
      <c r="Q77" s="37">
        <v>0</v>
      </c>
      <c r="R77" s="32">
        <v>2.5777777777777779</v>
      </c>
      <c r="S77" s="32">
        <v>0</v>
      </c>
      <c r="T77" s="37">
        <v>0</v>
      </c>
      <c r="U77" s="32">
        <v>5.4222222222222225</v>
      </c>
      <c r="V77" s="32">
        <v>0</v>
      </c>
      <c r="W77" s="37">
        <v>0</v>
      </c>
      <c r="X77" s="32">
        <v>55.727666666666664</v>
      </c>
      <c r="Y77" s="32">
        <v>3.8896666666666659</v>
      </c>
      <c r="Z77" s="37">
        <v>6.9797766519323123E-2</v>
      </c>
      <c r="AA77" s="32">
        <v>9.9027777777777786</v>
      </c>
      <c r="AB77" s="32">
        <v>0</v>
      </c>
      <c r="AC77" s="37">
        <v>0</v>
      </c>
      <c r="AD77" s="32">
        <v>127.57222222222222</v>
      </c>
      <c r="AE77" s="32">
        <v>8.3333333333333329E-2</v>
      </c>
      <c r="AF77" s="37">
        <v>6.5322475286330175E-4</v>
      </c>
      <c r="AG77" s="32">
        <v>0</v>
      </c>
      <c r="AH77" s="32">
        <v>0</v>
      </c>
      <c r="AI77" s="37" t="s">
        <v>683</v>
      </c>
      <c r="AJ77" s="32">
        <v>0</v>
      </c>
      <c r="AK77" s="32">
        <v>0</v>
      </c>
      <c r="AL77" s="37" t="s">
        <v>683</v>
      </c>
      <c r="AM77" t="s">
        <v>28</v>
      </c>
      <c r="AN77" s="34">
        <v>4</v>
      </c>
      <c r="AX77"/>
      <c r="AY77"/>
    </row>
    <row r="78" spans="1:51" x14ac:dyDescent="0.25">
      <c r="A78" t="s">
        <v>546</v>
      </c>
      <c r="B78" t="s">
        <v>250</v>
      </c>
      <c r="C78" t="s">
        <v>421</v>
      </c>
      <c r="D78" t="s">
        <v>519</v>
      </c>
      <c r="E78" s="32">
        <v>125.85555555555555</v>
      </c>
      <c r="F78" s="32">
        <v>533.15277777777783</v>
      </c>
      <c r="G78" s="32">
        <v>0</v>
      </c>
      <c r="H78" s="37">
        <v>0</v>
      </c>
      <c r="I78" s="32">
        <v>487.60833333333335</v>
      </c>
      <c r="J78" s="32">
        <v>0</v>
      </c>
      <c r="K78" s="37">
        <v>0</v>
      </c>
      <c r="L78" s="32">
        <v>76.8</v>
      </c>
      <c r="M78" s="32">
        <v>0</v>
      </c>
      <c r="N78" s="37">
        <v>0</v>
      </c>
      <c r="O78" s="32">
        <v>55.513888888888886</v>
      </c>
      <c r="P78" s="32">
        <v>0</v>
      </c>
      <c r="Q78" s="37">
        <v>0</v>
      </c>
      <c r="R78" s="32">
        <v>15.597222222222221</v>
      </c>
      <c r="S78" s="32">
        <v>0</v>
      </c>
      <c r="T78" s="37">
        <v>0</v>
      </c>
      <c r="U78" s="32">
        <v>5.6888888888888891</v>
      </c>
      <c r="V78" s="32">
        <v>0</v>
      </c>
      <c r="W78" s="37">
        <v>0</v>
      </c>
      <c r="X78" s="32">
        <v>158.6861111111111</v>
      </c>
      <c r="Y78" s="32">
        <v>0</v>
      </c>
      <c r="Z78" s="37">
        <v>0</v>
      </c>
      <c r="AA78" s="32">
        <v>24.258333333333333</v>
      </c>
      <c r="AB78" s="32">
        <v>0</v>
      </c>
      <c r="AC78" s="37">
        <v>0</v>
      </c>
      <c r="AD78" s="32">
        <v>273.40833333333336</v>
      </c>
      <c r="AE78" s="32">
        <v>0</v>
      </c>
      <c r="AF78" s="37">
        <v>0</v>
      </c>
      <c r="AG78" s="32">
        <v>0</v>
      </c>
      <c r="AH78" s="32">
        <v>0</v>
      </c>
      <c r="AI78" s="37" t="s">
        <v>683</v>
      </c>
      <c r="AJ78" s="32">
        <v>0</v>
      </c>
      <c r="AK78" s="32">
        <v>0</v>
      </c>
      <c r="AL78" s="37" t="s">
        <v>683</v>
      </c>
      <c r="AM78" t="s">
        <v>63</v>
      </c>
      <c r="AN78" s="34">
        <v>4</v>
      </c>
      <c r="AX78"/>
      <c r="AY78"/>
    </row>
    <row r="79" spans="1:51" x14ac:dyDescent="0.25">
      <c r="A79" t="s">
        <v>546</v>
      </c>
      <c r="B79" t="s">
        <v>212</v>
      </c>
      <c r="C79" t="s">
        <v>377</v>
      </c>
      <c r="D79" t="s">
        <v>487</v>
      </c>
      <c r="E79" s="32">
        <v>222.1</v>
      </c>
      <c r="F79" s="32">
        <v>949.02499999999998</v>
      </c>
      <c r="G79" s="32">
        <v>181.60833333333332</v>
      </c>
      <c r="H79" s="37">
        <v>0.1913630656024165</v>
      </c>
      <c r="I79" s="32">
        <v>874.77499999999998</v>
      </c>
      <c r="J79" s="32">
        <v>181.60833333333332</v>
      </c>
      <c r="K79" s="37">
        <v>0.20760576529202746</v>
      </c>
      <c r="L79" s="32">
        <v>75.683333333333323</v>
      </c>
      <c r="M79" s="32">
        <v>12.247222222222222</v>
      </c>
      <c r="N79" s="37">
        <v>0.16182191881377084</v>
      </c>
      <c r="O79" s="32">
        <v>39.208333333333336</v>
      </c>
      <c r="P79" s="32">
        <v>12.247222222222222</v>
      </c>
      <c r="Q79" s="37">
        <v>0.31236273467941905</v>
      </c>
      <c r="R79" s="32">
        <v>28.819444444444443</v>
      </c>
      <c r="S79" s="32">
        <v>0</v>
      </c>
      <c r="T79" s="37">
        <v>0</v>
      </c>
      <c r="U79" s="32">
        <v>7.6555555555555559</v>
      </c>
      <c r="V79" s="32">
        <v>0</v>
      </c>
      <c r="W79" s="37">
        <v>0</v>
      </c>
      <c r="X79" s="32">
        <v>215.52500000000001</v>
      </c>
      <c r="Y79" s="32">
        <v>35.583333333333336</v>
      </c>
      <c r="Z79" s="37">
        <v>0.16510072304063722</v>
      </c>
      <c r="AA79" s="32">
        <v>37.774999999999999</v>
      </c>
      <c r="AB79" s="32">
        <v>0</v>
      </c>
      <c r="AC79" s="37">
        <v>0</v>
      </c>
      <c r="AD79" s="32">
        <v>572.75277777777774</v>
      </c>
      <c r="AE79" s="32">
        <v>133.77777777777777</v>
      </c>
      <c r="AF79" s="37">
        <v>0.23356984543457279</v>
      </c>
      <c r="AG79" s="32">
        <v>30.102777777777778</v>
      </c>
      <c r="AH79" s="32">
        <v>0</v>
      </c>
      <c r="AI79" s="37">
        <v>0</v>
      </c>
      <c r="AJ79" s="32">
        <v>17.18611111111111</v>
      </c>
      <c r="AK79" s="32">
        <v>0</v>
      </c>
      <c r="AL79" s="37">
        <v>0</v>
      </c>
      <c r="AM79" t="s">
        <v>25</v>
      </c>
      <c r="AN79" s="34">
        <v>4</v>
      </c>
      <c r="AX79"/>
      <c r="AY79"/>
    </row>
    <row r="80" spans="1:51" x14ac:dyDescent="0.25">
      <c r="A80" t="s">
        <v>546</v>
      </c>
      <c r="B80" t="s">
        <v>301</v>
      </c>
      <c r="C80" t="s">
        <v>457</v>
      </c>
      <c r="D80" t="s">
        <v>492</v>
      </c>
      <c r="E80" s="32">
        <v>55.522222222222226</v>
      </c>
      <c r="F80" s="32">
        <v>179.07777777777778</v>
      </c>
      <c r="G80" s="32">
        <v>0</v>
      </c>
      <c r="H80" s="37">
        <v>0</v>
      </c>
      <c r="I80" s="32">
        <v>160.63055555555556</v>
      </c>
      <c r="J80" s="32">
        <v>0</v>
      </c>
      <c r="K80" s="37">
        <v>0</v>
      </c>
      <c r="L80" s="32">
        <v>28.027777777777779</v>
      </c>
      <c r="M80" s="32">
        <v>0</v>
      </c>
      <c r="N80" s="37">
        <v>0</v>
      </c>
      <c r="O80" s="32">
        <v>9.8472222222222214</v>
      </c>
      <c r="P80" s="32">
        <v>0</v>
      </c>
      <c r="Q80" s="37">
        <v>0</v>
      </c>
      <c r="R80" s="32">
        <v>12.269444444444444</v>
      </c>
      <c r="S80" s="32">
        <v>0</v>
      </c>
      <c r="T80" s="37">
        <v>0</v>
      </c>
      <c r="U80" s="32">
        <v>5.9111111111111114</v>
      </c>
      <c r="V80" s="32">
        <v>0</v>
      </c>
      <c r="W80" s="37">
        <v>0</v>
      </c>
      <c r="X80" s="32">
        <v>54.397222222222226</v>
      </c>
      <c r="Y80" s="32">
        <v>0</v>
      </c>
      <c r="Z80" s="37">
        <v>0</v>
      </c>
      <c r="AA80" s="32">
        <v>0.26666666666666666</v>
      </c>
      <c r="AB80" s="32">
        <v>0</v>
      </c>
      <c r="AC80" s="37">
        <v>0</v>
      </c>
      <c r="AD80" s="32">
        <v>86.594444444444449</v>
      </c>
      <c r="AE80" s="32">
        <v>0</v>
      </c>
      <c r="AF80" s="37">
        <v>0</v>
      </c>
      <c r="AG80" s="32">
        <v>9.7916666666666661</v>
      </c>
      <c r="AH80" s="32">
        <v>0</v>
      </c>
      <c r="AI80" s="37">
        <v>0</v>
      </c>
      <c r="AJ80" s="32">
        <v>0</v>
      </c>
      <c r="AK80" s="32">
        <v>0</v>
      </c>
      <c r="AL80" s="37" t="s">
        <v>683</v>
      </c>
      <c r="AM80" t="s">
        <v>114</v>
      </c>
      <c r="AN80" s="34">
        <v>4</v>
      </c>
      <c r="AX80"/>
      <c r="AY80"/>
    </row>
    <row r="81" spans="1:51" x14ac:dyDescent="0.25">
      <c r="A81" t="s">
        <v>546</v>
      </c>
      <c r="B81" t="s">
        <v>364</v>
      </c>
      <c r="C81" t="s">
        <v>401</v>
      </c>
      <c r="D81" t="s">
        <v>506</v>
      </c>
      <c r="E81" s="32">
        <v>48.322222222222223</v>
      </c>
      <c r="F81" s="32">
        <v>221.93711111111111</v>
      </c>
      <c r="G81" s="32">
        <v>2.8977777777777773</v>
      </c>
      <c r="H81" s="37">
        <v>1.3056751812575533E-2</v>
      </c>
      <c r="I81" s="32">
        <v>197.98155555555556</v>
      </c>
      <c r="J81" s="32">
        <v>2.8977777777777773</v>
      </c>
      <c r="K81" s="37">
        <v>1.4636604756672056E-2</v>
      </c>
      <c r="L81" s="32">
        <v>43.275444444444439</v>
      </c>
      <c r="M81" s="32">
        <v>0</v>
      </c>
      <c r="N81" s="37">
        <v>0</v>
      </c>
      <c r="O81" s="32">
        <v>24.919888888888885</v>
      </c>
      <c r="P81" s="32">
        <v>0</v>
      </c>
      <c r="Q81" s="37">
        <v>0</v>
      </c>
      <c r="R81" s="32">
        <v>13.2</v>
      </c>
      <c r="S81" s="32">
        <v>0</v>
      </c>
      <c r="T81" s="37">
        <v>0</v>
      </c>
      <c r="U81" s="32">
        <v>5.1555555555555559</v>
      </c>
      <c r="V81" s="32">
        <v>0</v>
      </c>
      <c r="W81" s="37">
        <v>0</v>
      </c>
      <c r="X81" s="32">
        <v>39.56333333333334</v>
      </c>
      <c r="Y81" s="32">
        <v>0</v>
      </c>
      <c r="Z81" s="37">
        <v>0</v>
      </c>
      <c r="AA81" s="32">
        <v>5.6</v>
      </c>
      <c r="AB81" s="32">
        <v>0</v>
      </c>
      <c r="AC81" s="37">
        <v>0</v>
      </c>
      <c r="AD81" s="32">
        <v>133.49833333333333</v>
      </c>
      <c r="AE81" s="32">
        <v>2.8977777777777773</v>
      </c>
      <c r="AF81" s="37">
        <v>2.1706471574759564E-2</v>
      </c>
      <c r="AG81" s="32">
        <v>0</v>
      </c>
      <c r="AH81" s="32">
        <v>0</v>
      </c>
      <c r="AI81" s="37" t="s">
        <v>683</v>
      </c>
      <c r="AJ81" s="32">
        <v>0</v>
      </c>
      <c r="AK81" s="32">
        <v>0</v>
      </c>
      <c r="AL81" s="37" t="s">
        <v>683</v>
      </c>
      <c r="AM81" t="s">
        <v>177</v>
      </c>
      <c r="AN81" s="34">
        <v>4</v>
      </c>
      <c r="AX81"/>
      <c r="AY81"/>
    </row>
    <row r="82" spans="1:51" x14ac:dyDescent="0.25">
      <c r="A82" t="s">
        <v>546</v>
      </c>
      <c r="B82" t="s">
        <v>239</v>
      </c>
      <c r="C82" t="s">
        <v>394</v>
      </c>
      <c r="D82" t="s">
        <v>499</v>
      </c>
      <c r="E82" s="32">
        <v>77.044444444444451</v>
      </c>
      <c r="F82" s="32">
        <v>311.02833333333336</v>
      </c>
      <c r="G82" s="32">
        <v>0</v>
      </c>
      <c r="H82" s="37">
        <v>0</v>
      </c>
      <c r="I82" s="32">
        <v>266.81444444444446</v>
      </c>
      <c r="J82" s="32">
        <v>0</v>
      </c>
      <c r="K82" s="37">
        <v>0</v>
      </c>
      <c r="L82" s="32">
        <v>28.608333333333334</v>
      </c>
      <c r="M82" s="32">
        <v>0</v>
      </c>
      <c r="N82" s="37">
        <v>0</v>
      </c>
      <c r="O82" s="32">
        <v>7.3722222222222218</v>
      </c>
      <c r="P82" s="32">
        <v>0</v>
      </c>
      <c r="Q82" s="37">
        <v>0</v>
      </c>
      <c r="R82" s="32">
        <v>13.622222222222222</v>
      </c>
      <c r="S82" s="32">
        <v>0</v>
      </c>
      <c r="T82" s="37">
        <v>0</v>
      </c>
      <c r="U82" s="32">
        <v>7.6138888888888889</v>
      </c>
      <c r="V82" s="32">
        <v>0</v>
      </c>
      <c r="W82" s="37">
        <v>0</v>
      </c>
      <c r="X82" s="32">
        <v>74.882000000000005</v>
      </c>
      <c r="Y82" s="32">
        <v>0</v>
      </c>
      <c r="Z82" s="37">
        <v>0</v>
      </c>
      <c r="AA82" s="32">
        <v>22.977777777777778</v>
      </c>
      <c r="AB82" s="32">
        <v>0</v>
      </c>
      <c r="AC82" s="37">
        <v>0</v>
      </c>
      <c r="AD82" s="32">
        <v>167.3268888888889</v>
      </c>
      <c r="AE82" s="32">
        <v>0</v>
      </c>
      <c r="AF82" s="37">
        <v>0</v>
      </c>
      <c r="AG82" s="32">
        <v>5.1722222222222225</v>
      </c>
      <c r="AH82" s="32">
        <v>0</v>
      </c>
      <c r="AI82" s="37">
        <v>0</v>
      </c>
      <c r="AJ82" s="32">
        <v>12.061111111111112</v>
      </c>
      <c r="AK82" s="32">
        <v>0</v>
      </c>
      <c r="AL82" s="37">
        <v>0</v>
      </c>
      <c r="AM82" t="s">
        <v>52</v>
      </c>
      <c r="AN82" s="34">
        <v>4</v>
      </c>
      <c r="AX82"/>
      <c r="AY82"/>
    </row>
    <row r="83" spans="1:51" x14ac:dyDescent="0.25">
      <c r="A83" t="s">
        <v>546</v>
      </c>
      <c r="B83" t="s">
        <v>372</v>
      </c>
      <c r="C83" t="s">
        <v>385</v>
      </c>
      <c r="D83" t="s">
        <v>494</v>
      </c>
      <c r="E83" s="32">
        <v>45.422222222222224</v>
      </c>
      <c r="F83" s="32">
        <v>217.42088888888884</v>
      </c>
      <c r="G83" s="32">
        <v>0</v>
      </c>
      <c r="H83" s="37">
        <v>0</v>
      </c>
      <c r="I83" s="32">
        <v>212.67988888888885</v>
      </c>
      <c r="J83" s="32">
        <v>0</v>
      </c>
      <c r="K83" s="37">
        <v>0</v>
      </c>
      <c r="L83" s="32">
        <v>18.841222222222221</v>
      </c>
      <c r="M83" s="32">
        <v>0</v>
      </c>
      <c r="N83" s="37">
        <v>0</v>
      </c>
      <c r="O83" s="32">
        <v>14.10022222222222</v>
      </c>
      <c r="P83" s="32">
        <v>0</v>
      </c>
      <c r="Q83" s="37">
        <v>0</v>
      </c>
      <c r="R83" s="32">
        <v>0</v>
      </c>
      <c r="S83" s="32">
        <v>0</v>
      </c>
      <c r="T83" s="37" t="s">
        <v>683</v>
      </c>
      <c r="U83" s="32">
        <v>4.7410000000000014</v>
      </c>
      <c r="V83" s="32">
        <v>0</v>
      </c>
      <c r="W83" s="37">
        <v>0</v>
      </c>
      <c r="X83" s="32">
        <v>75.149666666666661</v>
      </c>
      <c r="Y83" s="32">
        <v>0</v>
      </c>
      <c r="Z83" s="37">
        <v>0</v>
      </c>
      <c r="AA83" s="32">
        <v>0</v>
      </c>
      <c r="AB83" s="32">
        <v>0</v>
      </c>
      <c r="AC83" s="37" t="s">
        <v>683</v>
      </c>
      <c r="AD83" s="32">
        <v>123.42999999999996</v>
      </c>
      <c r="AE83" s="32">
        <v>0</v>
      </c>
      <c r="AF83" s="37">
        <v>0</v>
      </c>
      <c r="AG83" s="32">
        <v>0</v>
      </c>
      <c r="AH83" s="32">
        <v>0</v>
      </c>
      <c r="AI83" s="37" t="s">
        <v>683</v>
      </c>
      <c r="AJ83" s="32">
        <v>0</v>
      </c>
      <c r="AK83" s="32">
        <v>0</v>
      </c>
      <c r="AL83" s="37" t="s">
        <v>683</v>
      </c>
      <c r="AM83" t="s">
        <v>185</v>
      </c>
      <c r="AN83" s="34">
        <v>4</v>
      </c>
      <c r="AX83"/>
      <c r="AY83"/>
    </row>
    <row r="84" spans="1:51" x14ac:dyDescent="0.25">
      <c r="A84" t="s">
        <v>546</v>
      </c>
      <c r="B84" t="s">
        <v>252</v>
      </c>
      <c r="C84" t="s">
        <v>422</v>
      </c>
      <c r="D84" t="s">
        <v>520</v>
      </c>
      <c r="E84" s="32">
        <v>90.24444444444444</v>
      </c>
      <c r="F84" s="32">
        <v>397.12944444444452</v>
      </c>
      <c r="G84" s="32">
        <v>0</v>
      </c>
      <c r="H84" s="37">
        <v>0</v>
      </c>
      <c r="I84" s="32">
        <v>391.61833333333334</v>
      </c>
      <c r="J84" s="32">
        <v>0</v>
      </c>
      <c r="K84" s="37">
        <v>0</v>
      </c>
      <c r="L84" s="32">
        <v>73.016666666666666</v>
      </c>
      <c r="M84" s="32">
        <v>0</v>
      </c>
      <c r="N84" s="37">
        <v>0</v>
      </c>
      <c r="O84" s="32">
        <v>67.50555555555556</v>
      </c>
      <c r="P84" s="32">
        <v>0</v>
      </c>
      <c r="Q84" s="37">
        <v>0</v>
      </c>
      <c r="R84" s="32">
        <v>0</v>
      </c>
      <c r="S84" s="32">
        <v>0</v>
      </c>
      <c r="T84" s="37" t="s">
        <v>683</v>
      </c>
      <c r="U84" s="32">
        <v>5.5111111111111111</v>
      </c>
      <c r="V84" s="32">
        <v>0</v>
      </c>
      <c r="W84" s="37">
        <v>0</v>
      </c>
      <c r="X84" s="32">
        <v>104.06366666666666</v>
      </c>
      <c r="Y84" s="32">
        <v>0</v>
      </c>
      <c r="Z84" s="37">
        <v>0</v>
      </c>
      <c r="AA84" s="32">
        <v>0</v>
      </c>
      <c r="AB84" s="32">
        <v>0</v>
      </c>
      <c r="AC84" s="37" t="s">
        <v>683</v>
      </c>
      <c r="AD84" s="32">
        <v>194.30522222222223</v>
      </c>
      <c r="AE84" s="32">
        <v>0</v>
      </c>
      <c r="AF84" s="37">
        <v>0</v>
      </c>
      <c r="AG84" s="32">
        <v>4.5772222222222219</v>
      </c>
      <c r="AH84" s="32">
        <v>0</v>
      </c>
      <c r="AI84" s="37">
        <v>0</v>
      </c>
      <c r="AJ84" s="32">
        <v>21.166666666666668</v>
      </c>
      <c r="AK84" s="32">
        <v>0</v>
      </c>
      <c r="AL84" s="37">
        <v>0</v>
      </c>
      <c r="AM84" t="s">
        <v>65</v>
      </c>
      <c r="AN84" s="34">
        <v>4</v>
      </c>
      <c r="AX84"/>
      <c r="AY84"/>
    </row>
    <row r="85" spans="1:51" x14ac:dyDescent="0.25">
      <c r="A85" t="s">
        <v>546</v>
      </c>
      <c r="B85" t="s">
        <v>265</v>
      </c>
      <c r="C85" t="s">
        <v>382</v>
      </c>
      <c r="D85" t="s">
        <v>491</v>
      </c>
      <c r="E85" s="32">
        <v>121.06666666666666</v>
      </c>
      <c r="F85" s="32">
        <v>314.75288888888883</v>
      </c>
      <c r="G85" s="32">
        <v>37.691555555555553</v>
      </c>
      <c r="H85" s="37">
        <v>0.11974967311216984</v>
      </c>
      <c r="I85" s="32">
        <v>296.23833333333329</v>
      </c>
      <c r="J85" s="32">
        <v>37.691555555555553</v>
      </c>
      <c r="K85" s="37">
        <v>0.12723389012975664</v>
      </c>
      <c r="L85" s="32">
        <v>65.587444444444472</v>
      </c>
      <c r="M85" s="32">
        <v>0</v>
      </c>
      <c r="N85" s="37">
        <v>0</v>
      </c>
      <c r="O85" s="32">
        <v>49.559555555555583</v>
      </c>
      <c r="P85" s="32">
        <v>0</v>
      </c>
      <c r="Q85" s="37">
        <v>0</v>
      </c>
      <c r="R85" s="32">
        <v>11.405666666666669</v>
      </c>
      <c r="S85" s="32">
        <v>0</v>
      </c>
      <c r="T85" s="37">
        <v>0</v>
      </c>
      <c r="U85" s="32">
        <v>4.6222222222222218</v>
      </c>
      <c r="V85" s="32">
        <v>0</v>
      </c>
      <c r="W85" s="37">
        <v>0</v>
      </c>
      <c r="X85" s="32">
        <v>69.07811111111107</v>
      </c>
      <c r="Y85" s="32">
        <v>16.493333333333336</v>
      </c>
      <c r="Z85" s="37">
        <v>0.23876352534892081</v>
      </c>
      <c r="AA85" s="32">
        <v>2.4866666666666664</v>
      </c>
      <c r="AB85" s="32">
        <v>0</v>
      </c>
      <c r="AC85" s="37">
        <v>0</v>
      </c>
      <c r="AD85" s="32">
        <v>133.51511111111111</v>
      </c>
      <c r="AE85" s="32">
        <v>21.198222222222213</v>
      </c>
      <c r="AF85" s="37">
        <v>0.15877020994710539</v>
      </c>
      <c r="AG85" s="32">
        <v>44.08555555555553</v>
      </c>
      <c r="AH85" s="32">
        <v>0</v>
      </c>
      <c r="AI85" s="37">
        <v>0</v>
      </c>
      <c r="AJ85" s="32">
        <v>0</v>
      </c>
      <c r="AK85" s="32">
        <v>0</v>
      </c>
      <c r="AL85" s="37" t="s">
        <v>683</v>
      </c>
      <c r="AM85" t="s">
        <v>78</v>
      </c>
      <c r="AN85" s="34">
        <v>4</v>
      </c>
      <c r="AX85"/>
      <c r="AY85"/>
    </row>
    <row r="86" spans="1:51" x14ac:dyDescent="0.25">
      <c r="A86" t="s">
        <v>546</v>
      </c>
      <c r="B86" t="s">
        <v>355</v>
      </c>
      <c r="C86" t="s">
        <v>388</v>
      </c>
      <c r="D86" t="s">
        <v>496</v>
      </c>
      <c r="E86" s="32">
        <v>78.222222222222229</v>
      </c>
      <c r="F86" s="32">
        <v>324.28633333333335</v>
      </c>
      <c r="G86" s="32">
        <v>1.8694444444444445</v>
      </c>
      <c r="H86" s="37">
        <v>5.7647956521277317E-3</v>
      </c>
      <c r="I86" s="32">
        <v>275.3776666666667</v>
      </c>
      <c r="J86" s="32">
        <v>0.14444444444444443</v>
      </c>
      <c r="K86" s="37">
        <v>5.2453216774215922E-4</v>
      </c>
      <c r="L86" s="32">
        <v>50.430555555555557</v>
      </c>
      <c r="M86" s="32">
        <v>1.8694444444444445</v>
      </c>
      <c r="N86" s="37">
        <v>3.7069677774717709E-2</v>
      </c>
      <c r="O86" s="32">
        <v>23.088888888888889</v>
      </c>
      <c r="P86" s="32">
        <v>0.14444444444444443</v>
      </c>
      <c r="Q86" s="37">
        <v>6.2560153994225213E-3</v>
      </c>
      <c r="R86" s="32">
        <v>21.93888888888889</v>
      </c>
      <c r="S86" s="32">
        <v>1.7250000000000001</v>
      </c>
      <c r="T86" s="37">
        <v>7.8627500633071667E-2</v>
      </c>
      <c r="U86" s="32">
        <v>5.4027777777777777</v>
      </c>
      <c r="V86" s="32">
        <v>0</v>
      </c>
      <c r="W86" s="37">
        <v>0</v>
      </c>
      <c r="X86" s="32">
        <v>51.280222222222228</v>
      </c>
      <c r="Y86" s="32">
        <v>0</v>
      </c>
      <c r="Z86" s="37">
        <v>0</v>
      </c>
      <c r="AA86" s="32">
        <v>21.567</v>
      </c>
      <c r="AB86" s="32">
        <v>0</v>
      </c>
      <c r="AC86" s="37">
        <v>0</v>
      </c>
      <c r="AD86" s="32">
        <v>162.09833333333333</v>
      </c>
      <c r="AE86" s="32">
        <v>0</v>
      </c>
      <c r="AF86" s="37">
        <v>0</v>
      </c>
      <c r="AG86" s="32">
        <v>0.72222222222222221</v>
      </c>
      <c r="AH86" s="32">
        <v>0</v>
      </c>
      <c r="AI86" s="37">
        <v>0</v>
      </c>
      <c r="AJ86" s="32">
        <v>38.188000000000002</v>
      </c>
      <c r="AK86" s="32">
        <v>0</v>
      </c>
      <c r="AL86" s="37">
        <v>0</v>
      </c>
      <c r="AM86" t="s">
        <v>168</v>
      </c>
      <c r="AN86" s="34">
        <v>4</v>
      </c>
      <c r="AX86"/>
      <c r="AY86"/>
    </row>
    <row r="87" spans="1:51" x14ac:dyDescent="0.25">
      <c r="A87" t="s">
        <v>546</v>
      </c>
      <c r="B87" t="s">
        <v>242</v>
      </c>
      <c r="C87" t="s">
        <v>416</v>
      </c>
      <c r="D87" t="s">
        <v>515</v>
      </c>
      <c r="E87" s="32">
        <v>158.53333333333333</v>
      </c>
      <c r="F87" s="32">
        <v>533.08611111111111</v>
      </c>
      <c r="G87" s="32">
        <v>215.22499999999999</v>
      </c>
      <c r="H87" s="37">
        <v>0.40373402254169899</v>
      </c>
      <c r="I87" s="32">
        <v>533.08611111111111</v>
      </c>
      <c r="J87" s="32">
        <v>215.22499999999999</v>
      </c>
      <c r="K87" s="37">
        <v>0.40373402254169899</v>
      </c>
      <c r="L87" s="32">
        <v>64.194444444444443</v>
      </c>
      <c r="M87" s="32">
        <v>20.074999999999999</v>
      </c>
      <c r="N87" s="37">
        <v>0.31272176546949371</v>
      </c>
      <c r="O87" s="32">
        <v>64.194444444444443</v>
      </c>
      <c r="P87" s="32">
        <v>20.074999999999999</v>
      </c>
      <c r="Q87" s="37">
        <v>0.31272176546949371</v>
      </c>
      <c r="R87" s="32">
        <v>0</v>
      </c>
      <c r="S87" s="32">
        <v>0</v>
      </c>
      <c r="T87" s="37" t="s">
        <v>683</v>
      </c>
      <c r="U87" s="32">
        <v>0</v>
      </c>
      <c r="V87" s="32">
        <v>0</v>
      </c>
      <c r="W87" s="37" t="s">
        <v>683</v>
      </c>
      <c r="X87" s="32">
        <v>140.1861111111111</v>
      </c>
      <c r="Y87" s="32">
        <v>79.408333333333331</v>
      </c>
      <c r="Z87" s="37">
        <v>0.56644936295004655</v>
      </c>
      <c r="AA87" s="32">
        <v>0</v>
      </c>
      <c r="AB87" s="32">
        <v>0</v>
      </c>
      <c r="AC87" s="37" t="s">
        <v>683</v>
      </c>
      <c r="AD87" s="32">
        <v>328.70555555555558</v>
      </c>
      <c r="AE87" s="32">
        <v>115.74166666666666</v>
      </c>
      <c r="AF87" s="37">
        <v>0.35211350921966633</v>
      </c>
      <c r="AG87" s="32">
        <v>0</v>
      </c>
      <c r="AH87" s="32">
        <v>0</v>
      </c>
      <c r="AI87" s="37" t="s">
        <v>683</v>
      </c>
      <c r="AJ87" s="32">
        <v>0</v>
      </c>
      <c r="AK87" s="32">
        <v>0</v>
      </c>
      <c r="AL87" s="37" t="s">
        <v>683</v>
      </c>
      <c r="AM87" t="s">
        <v>55</v>
      </c>
      <c r="AN87" s="34">
        <v>4</v>
      </c>
      <c r="AX87"/>
      <c r="AY87"/>
    </row>
    <row r="88" spans="1:51" x14ac:dyDescent="0.25">
      <c r="A88" t="s">
        <v>546</v>
      </c>
      <c r="B88" t="s">
        <v>271</v>
      </c>
      <c r="C88" t="s">
        <v>435</v>
      </c>
      <c r="D88" t="s">
        <v>504</v>
      </c>
      <c r="E88" s="32">
        <v>104.07777777777778</v>
      </c>
      <c r="F88" s="32">
        <v>356.42499999999995</v>
      </c>
      <c r="G88" s="32">
        <v>0</v>
      </c>
      <c r="H88" s="37">
        <v>0</v>
      </c>
      <c r="I88" s="32">
        <v>332.17499999999995</v>
      </c>
      <c r="J88" s="32">
        <v>0</v>
      </c>
      <c r="K88" s="37">
        <v>0</v>
      </c>
      <c r="L88" s="32">
        <v>57.411111111111111</v>
      </c>
      <c r="M88" s="32">
        <v>0</v>
      </c>
      <c r="N88" s="37">
        <v>0</v>
      </c>
      <c r="O88" s="32">
        <v>44.99722222222222</v>
      </c>
      <c r="P88" s="32">
        <v>0</v>
      </c>
      <c r="Q88" s="37">
        <v>0</v>
      </c>
      <c r="R88" s="32">
        <v>6.7249999999999996</v>
      </c>
      <c r="S88" s="32">
        <v>0</v>
      </c>
      <c r="T88" s="37">
        <v>0</v>
      </c>
      <c r="U88" s="32">
        <v>5.6888888888888891</v>
      </c>
      <c r="V88" s="32">
        <v>0</v>
      </c>
      <c r="W88" s="37">
        <v>0</v>
      </c>
      <c r="X88" s="32">
        <v>126.44444444444444</v>
      </c>
      <c r="Y88" s="32">
        <v>0</v>
      </c>
      <c r="Z88" s="37">
        <v>0</v>
      </c>
      <c r="AA88" s="32">
        <v>11.83611111111111</v>
      </c>
      <c r="AB88" s="32">
        <v>0</v>
      </c>
      <c r="AC88" s="37">
        <v>0</v>
      </c>
      <c r="AD88" s="32">
        <v>160.73333333333332</v>
      </c>
      <c r="AE88" s="32">
        <v>0</v>
      </c>
      <c r="AF88" s="37">
        <v>0</v>
      </c>
      <c r="AG88" s="32">
        <v>0</v>
      </c>
      <c r="AH88" s="32">
        <v>0</v>
      </c>
      <c r="AI88" s="37" t="s">
        <v>683</v>
      </c>
      <c r="AJ88" s="32">
        <v>0</v>
      </c>
      <c r="AK88" s="32">
        <v>0</v>
      </c>
      <c r="AL88" s="37" t="s">
        <v>683</v>
      </c>
      <c r="AM88" t="s">
        <v>84</v>
      </c>
      <c r="AN88" s="34">
        <v>4</v>
      </c>
      <c r="AX88"/>
      <c r="AY88"/>
    </row>
    <row r="89" spans="1:51" x14ac:dyDescent="0.25">
      <c r="A89" t="s">
        <v>546</v>
      </c>
      <c r="B89" t="s">
        <v>368</v>
      </c>
      <c r="C89" t="s">
        <v>377</v>
      </c>
      <c r="D89" t="s">
        <v>487</v>
      </c>
      <c r="E89" s="32">
        <v>26.788888888888888</v>
      </c>
      <c r="F89" s="32">
        <v>118.33344444444447</v>
      </c>
      <c r="G89" s="32">
        <v>3.3827777777777781</v>
      </c>
      <c r="H89" s="37">
        <v>2.8586827618002235E-2</v>
      </c>
      <c r="I89" s="32">
        <v>101.31177777777779</v>
      </c>
      <c r="J89" s="32">
        <v>3.3827777777777781</v>
      </c>
      <c r="K89" s="37">
        <v>3.3389778088760105E-2</v>
      </c>
      <c r="L89" s="32">
        <v>22.345888888888894</v>
      </c>
      <c r="M89" s="32">
        <v>1.0983333333333334</v>
      </c>
      <c r="N89" s="37">
        <v>4.9151472057997241E-2</v>
      </c>
      <c r="O89" s="32">
        <v>5.3242222222222226</v>
      </c>
      <c r="P89" s="32">
        <v>1.0983333333333334</v>
      </c>
      <c r="Q89" s="37">
        <v>0.20628991193288534</v>
      </c>
      <c r="R89" s="32">
        <v>5.643888888888891</v>
      </c>
      <c r="S89" s="32">
        <v>0</v>
      </c>
      <c r="T89" s="37">
        <v>0</v>
      </c>
      <c r="U89" s="32">
        <v>11.377777777777778</v>
      </c>
      <c r="V89" s="32">
        <v>0</v>
      </c>
      <c r="W89" s="37">
        <v>0</v>
      </c>
      <c r="X89" s="32">
        <v>31.68677777777777</v>
      </c>
      <c r="Y89" s="32">
        <v>0.35666666666666669</v>
      </c>
      <c r="Z89" s="37">
        <v>1.1256009341435794E-2</v>
      </c>
      <c r="AA89" s="32">
        <v>0</v>
      </c>
      <c r="AB89" s="32">
        <v>0</v>
      </c>
      <c r="AC89" s="37" t="s">
        <v>683</v>
      </c>
      <c r="AD89" s="32">
        <v>64.300777777777796</v>
      </c>
      <c r="AE89" s="32">
        <v>1.9277777777777778</v>
      </c>
      <c r="AF89" s="37">
        <v>2.9980629230335894E-2</v>
      </c>
      <c r="AG89" s="32">
        <v>0</v>
      </c>
      <c r="AH89" s="32">
        <v>0</v>
      </c>
      <c r="AI89" s="37" t="s">
        <v>683</v>
      </c>
      <c r="AJ89" s="32">
        <v>0</v>
      </c>
      <c r="AK89" s="32">
        <v>0</v>
      </c>
      <c r="AL89" s="37" t="s">
        <v>683</v>
      </c>
      <c r="AM89" t="s">
        <v>181</v>
      </c>
      <c r="AN89" s="34">
        <v>4</v>
      </c>
      <c r="AX89"/>
      <c r="AY89"/>
    </row>
    <row r="90" spans="1:51" x14ac:dyDescent="0.25">
      <c r="A90" t="s">
        <v>546</v>
      </c>
      <c r="B90" t="s">
        <v>285</v>
      </c>
      <c r="C90" t="s">
        <v>447</v>
      </c>
      <c r="D90" t="s">
        <v>484</v>
      </c>
      <c r="E90" s="32">
        <v>51.333333333333336</v>
      </c>
      <c r="F90" s="32">
        <v>152.62711111111111</v>
      </c>
      <c r="G90" s="32">
        <v>0</v>
      </c>
      <c r="H90" s="37">
        <v>0</v>
      </c>
      <c r="I90" s="32">
        <v>139.67122222222221</v>
      </c>
      <c r="J90" s="32">
        <v>0</v>
      </c>
      <c r="K90" s="37">
        <v>0</v>
      </c>
      <c r="L90" s="32">
        <v>40.028111111111123</v>
      </c>
      <c r="M90" s="32">
        <v>0</v>
      </c>
      <c r="N90" s="37">
        <v>0</v>
      </c>
      <c r="O90" s="32">
        <v>27.952000000000009</v>
      </c>
      <c r="P90" s="32">
        <v>0</v>
      </c>
      <c r="Q90" s="37">
        <v>0</v>
      </c>
      <c r="R90" s="32">
        <v>6.8316666666666643</v>
      </c>
      <c r="S90" s="32">
        <v>0</v>
      </c>
      <c r="T90" s="37">
        <v>0</v>
      </c>
      <c r="U90" s="32">
        <v>5.2444444444444445</v>
      </c>
      <c r="V90" s="32">
        <v>0</v>
      </c>
      <c r="W90" s="37">
        <v>0</v>
      </c>
      <c r="X90" s="32">
        <v>39.175333333333334</v>
      </c>
      <c r="Y90" s="32">
        <v>0</v>
      </c>
      <c r="Z90" s="37">
        <v>0</v>
      </c>
      <c r="AA90" s="32">
        <v>0.87977777777777766</v>
      </c>
      <c r="AB90" s="32">
        <v>0</v>
      </c>
      <c r="AC90" s="37">
        <v>0</v>
      </c>
      <c r="AD90" s="32">
        <v>64.922555555555547</v>
      </c>
      <c r="AE90" s="32">
        <v>0</v>
      </c>
      <c r="AF90" s="37">
        <v>0</v>
      </c>
      <c r="AG90" s="32">
        <v>7.6213333333333333</v>
      </c>
      <c r="AH90" s="32">
        <v>0</v>
      </c>
      <c r="AI90" s="37">
        <v>0</v>
      </c>
      <c r="AJ90" s="32">
        <v>0</v>
      </c>
      <c r="AK90" s="32">
        <v>0</v>
      </c>
      <c r="AL90" s="37" t="s">
        <v>683</v>
      </c>
      <c r="AM90" t="s">
        <v>98</v>
      </c>
      <c r="AN90" s="34">
        <v>4</v>
      </c>
      <c r="AX90"/>
      <c r="AY90"/>
    </row>
    <row r="91" spans="1:51" x14ac:dyDescent="0.25">
      <c r="A91" t="s">
        <v>546</v>
      </c>
      <c r="B91" t="s">
        <v>304</v>
      </c>
      <c r="C91" t="s">
        <v>459</v>
      </c>
      <c r="D91" t="s">
        <v>539</v>
      </c>
      <c r="E91" s="32">
        <v>94.055555555555557</v>
      </c>
      <c r="F91" s="32">
        <v>365.78111111111122</v>
      </c>
      <c r="G91" s="32">
        <v>0</v>
      </c>
      <c r="H91" s="37">
        <v>0</v>
      </c>
      <c r="I91" s="32">
        <v>339.09233333333339</v>
      </c>
      <c r="J91" s="32">
        <v>0</v>
      </c>
      <c r="K91" s="37">
        <v>0</v>
      </c>
      <c r="L91" s="32">
        <v>76.993666666666698</v>
      </c>
      <c r="M91" s="32">
        <v>0</v>
      </c>
      <c r="N91" s="37">
        <v>0</v>
      </c>
      <c r="O91" s="32">
        <v>58.738777777777798</v>
      </c>
      <c r="P91" s="32">
        <v>0</v>
      </c>
      <c r="Q91" s="37">
        <v>0</v>
      </c>
      <c r="R91" s="32">
        <v>15.232666666666667</v>
      </c>
      <c r="S91" s="32">
        <v>0</v>
      </c>
      <c r="T91" s="37">
        <v>0</v>
      </c>
      <c r="U91" s="32">
        <v>3.0222222222222221</v>
      </c>
      <c r="V91" s="32">
        <v>0</v>
      </c>
      <c r="W91" s="37">
        <v>0</v>
      </c>
      <c r="X91" s="32">
        <v>61.76455555555556</v>
      </c>
      <c r="Y91" s="32">
        <v>0</v>
      </c>
      <c r="Z91" s="37">
        <v>0</v>
      </c>
      <c r="AA91" s="32">
        <v>8.4338888888888892</v>
      </c>
      <c r="AB91" s="32">
        <v>0</v>
      </c>
      <c r="AC91" s="37">
        <v>0</v>
      </c>
      <c r="AD91" s="32">
        <v>216.72988888888892</v>
      </c>
      <c r="AE91" s="32">
        <v>0</v>
      </c>
      <c r="AF91" s="37">
        <v>0</v>
      </c>
      <c r="AG91" s="32">
        <v>1.8591111111111109</v>
      </c>
      <c r="AH91" s="32">
        <v>0</v>
      </c>
      <c r="AI91" s="37">
        <v>0</v>
      </c>
      <c r="AJ91" s="32">
        <v>0</v>
      </c>
      <c r="AK91" s="32">
        <v>0</v>
      </c>
      <c r="AL91" s="37" t="s">
        <v>683</v>
      </c>
      <c r="AM91" t="s">
        <v>117</v>
      </c>
      <c r="AN91" s="34">
        <v>4</v>
      </c>
      <c r="AX91"/>
      <c r="AY91"/>
    </row>
    <row r="92" spans="1:51" x14ac:dyDescent="0.25">
      <c r="A92" t="s">
        <v>546</v>
      </c>
      <c r="B92" t="s">
        <v>245</v>
      </c>
      <c r="C92" t="s">
        <v>382</v>
      </c>
      <c r="D92" t="s">
        <v>491</v>
      </c>
      <c r="E92" s="32">
        <v>105.63333333333334</v>
      </c>
      <c r="F92" s="32">
        <v>331.01622222222221</v>
      </c>
      <c r="G92" s="32">
        <v>28.199888888888896</v>
      </c>
      <c r="H92" s="37">
        <v>8.5191863708593024E-2</v>
      </c>
      <c r="I92" s="32">
        <v>307.87199999999996</v>
      </c>
      <c r="J92" s="32">
        <v>28.199888888888896</v>
      </c>
      <c r="K92" s="37">
        <v>9.1596146739193238E-2</v>
      </c>
      <c r="L92" s="32">
        <v>79.697444444444415</v>
      </c>
      <c r="M92" s="32">
        <v>0</v>
      </c>
      <c r="N92" s="37">
        <v>0</v>
      </c>
      <c r="O92" s="32">
        <v>62.256555555555536</v>
      </c>
      <c r="P92" s="32">
        <v>0</v>
      </c>
      <c r="Q92" s="37">
        <v>0</v>
      </c>
      <c r="R92" s="32">
        <v>13.463111111111109</v>
      </c>
      <c r="S92" s="32">
        <v>0</v>
      </c>
      <c r="T92" s="37">
        <v>0</v>
      </c>
      <c r="U92" s="32">
        <v>3.9777777777777779</v>
      </c>
      <c r="V92" s="32">
        <v>0</v>
      </c>
      <c r="W92" s="37">
        <v>0</v>
      </c>
      <c r="X92" s="32">
        <v>54.483333333333341</v>
      </c>
      <c r="Y92" s="32">
        <v>6.3113333333333346</v>
      </c>
      <c r="Z92" s="37">
        <v>0.11583970633221169</v>
      </c>
      <c r="AA92" s="32">
        <v>5.7033333333333331</v>
      </c>
      <c r="AB92" s="32">
        <v>0</v>
      </c>
      <c r="AC92" s="37">
        <v>0</v>
      </c>
      <c r="AD92" s="32">
        <v>181.56599999999997</v>
      </c>
      <c r="AE92" s="32">
        <v>21.888555555555563</v>
      </c>
      <c r="AF92" s="37">
        <v>0.12055426432016768</v>
      </c>
      <c r="AG92" s="32">
        <v>9.5661111111111072</v>
      </c>
      <c r="AH92" s="32">
        <v>0</v>
      </c>
      <c r="AI92" s="37">
        <v>0</v>
      </c>
      <c r="AJ92" s="32">
        <v>0</v>
      </c>
      <c r="AK92" s="32">
        <v>0</v>
      </c>
      <c r="AL92" s="37" t="s">
        <v>683</v>
      </c>
      <c r="AM92" t="s">
        <v>58</v>
      </c>
      <c r="AN92" s="34">
        <v>4</v>
      </c>
      <c r="AX92"/>
      <c r="AY92"/>
    </row>
    <row r="93" spans="1:51" x14ac:dyDescent="0.25">
      <c r="A93" t="s">
        <v>546</v>
      </c>
      <c r="B93" t="s">
        <v>288</v>
      </c>
      <c r="C93" t="s">
        <v>449</v>
      </c>
      <c r="D93" t="s">
        <v>535</v>
      </c>
      <c r="E93" s="32">
        <v>54.488888888888887</v>
      </c>
      <c r="F93" s="32">
        <v>195.12222222222223</v>
      </c>
      <c r="G93" s="32">
        <v>11.097222222222221</v>
      </c>
      <c r="H93" s="37">
        <v>5.6873184898354301E-2</v>
      </c>
      <c r="I93" s="32">
        <v>187.24444444444444</v>
      </c>
      <c r="J93" s="32">
        <v>11.097222222222221</v>
      </c>
      <c r="K93" s="37">
        <v>5.926596249703299E-2</v>
      </c>
      <c r="L93" s="32">
        <v>28.086111111111109</v>
      </c>
      <c r="M93" s="32">
        <v>1.7444444444444445</v>
      </c>
      <c r="N93" s="37">
        <v>6.211057264365543E-2</v>
      </c>
      <c r="O93" s="32">
        <v>20.208333333333332</v>
      </c>
      <c r="P93" s="32">
        <v>1.7444444444444445</v>
      </c>
      <c r="Q93" s="37">
        <v>8.6323024054982822E-2</v>
      </c>
      <c r="R93" s="32">
        <v>2.5444444444444443</v>
      </c>
      <c r="S93" s="32">
        <v>0</v>
      </c>
      <c r="T93" s="37">
        <v>0</v>
      </c>
      <c r="U93" s="32">
        <v>5.333333333333333</v>
      </c>
      <c r="V93" s="32">
        <v>0</v>
      </c>
      <c r="W93" s="37">
        <v>0</v>
      </c>
      <c r="X93" s="32">
        <v>49.211111111111109</v>
      </c>
      <c r="Y93" s="32">
        <v>9.3527777777777779</v>
      </c>
      <c r="Z93" s="37">
        <v>0.19005418830435766</v>
      </c>
      <c r="AA93" s="32">
        <v>0</v>
      </c>
      <c r="AB93" s="32">
        <v>0</v>
      </c>
      <c r="AC93" s="37" t="s">
        <v>683</v>
      </c>
      <c r="AD93" s="32">
        <v>116.61666666666666</v>
      </c>
      <c r="AE93" s="32">
        <v>0</v>
      </c>
      <c r="AF93" s="37">
        <v>0</v>
      </c>
      <c r="AG93" s="32">
        <v>0</v>
      </c>
      <c r="AH93" s="32">
        <v>0</v>
      </c>
      <c r="AI93" s="37" t="s">
        <v>683</v>
      </c>
      <c r="AJ93" s="32">
        <v>1.2083333333333333</v>
      </c>
      <c r="AK93" s="32">
        <v>0</v>
      </c>
      <c r="AL93" s="37">
        <v>0</v>
      </c>
      <c r="AM93" t="s">
        <v>101</v>
      </c>
      <c r="AN93" s="34">
        <v>4</v>
      </c>
      <c r="AX93"/>
      <c r="AY93"/>
    </row>
    <row r="94" spans="1:51" x14ac:dyDescent="0.25">
      <c r="A94" t="s">
        <v>546</v>
      </c>
      <c r="B94" t="s">
        <v>336</v>
      </c>
      <c r="C94" t="s">
        <v>471</v>
      </c>
      <c r="D94" t="s">
        <v>503</v>
      </c>
      <c r="E94" s="32">
        <v>62.155555555555559</v>
      </c>
      <c r="F94" s="32">
        <v>207.62555555555554</v>
      </c>
      <c r="G94" s="32">
        <v>0</v>
      </c>
      <c r="H94" s="37">
        <v>0</v>
      </c>
      <c r="I94" s="32">
        <v>196.84499999999997</v>
      </c>
      <c r="J94" s="32">
        <v>0</v>
      </c>
      <c r="K94" s="37">
        <v>0</v>
      </c>
      <c r="L94" s="32">
        <v>14.633333333333333</v>
      </c>
      <c r="M94" s="32">
        <v>0</v>
      </c>
      <c r="N94" s="37">
        <v>0</v>
      </c>
      <c r="O94" s="32">
        <v>10.21111111111111</v>
      </c>
      <c r="P94" s="32">
        <v>0</v>
      </c>
      <c r="Q94" s="37">
        <v>0</v>
      </c>
      <c r="R94" s="32">
        <v>0</v>
      </c>
      <c r="S94" s="32">
        <v>0</v>
      </c>
      <c r="T94" s="37" t="s">
        <v>683</v>
      </c>
      <c r="U94" s="32">
        <v>4.4222222222222225</v>
      </c>
      <c r="V94" s="32">
        <v>0</v>
      </c>
      <c r="W94" s="37">
        <v>0</v>
      </c>
      <c r="X94" s="32">
        <v>48.650333333333329</v>
      </c>
      <c r="Y94" s="32">
        <v>0</v>
      </c>
      <c r="Z94" s="37">
        <v>0</v>
      </c>
      <c r="AA94" s="32">
        <v>6.3583333333333334</v>
      </c>
      <c r="AB94" s="32">
        <v>0</v>
      </c>
      <c r="AC94" s="37">
        <v>0</v>
      </c>
      <c r="AD94" s="32">
        <v>137.98355555555554</v>
      </c>
      <c r="AE94" s="32">
        <v>0</v>
      </c>
      <c r="AF94" s="37">
        <v>0</v>
      </c>
      <c r="AG94" s="32">
        <v>0</v>
      </c>
      <c r="AH94" s="32">
        <v>0</v>
      </c>
      <c r="AI94" s="37" t="s">
        <v>683</v>
      </c>
      <c r="AJ94" s="32">
        <v>0</v>
      </c>
      <c r="AK94" s="32">
        <v>0</v>
      </c>
      <c r="AL94" s="37" t="s">
        <v>683</v>
      </c>
      <c r="AM94" t="s">
        <v>149</v>
      </c>
      <c r="AN94" s="34">
        <v>4</v>
      </c>
      <c r="AX94"/>
      <c r="AY94"/>
    </row>
    <row r="95" spans="1:51" x14ac:dyDescent="0.25">
      <c r="A95" t="s">
        <v>546</v>
      </c>
      <c r="B95" t="s">
        <v>359</v>
      </c>
      <c r="C95" t="s">
        <v>377</v>
      </c>
      <c r="D95" t="s">
        <v>487</v>
      </c>
      <c r="E95" s="32">
        <v>82.555555555555557</v>
      </c>
      <c r="F95" s="32">
        <v>261.70833333333337</v>
      </c>
      <c r="G95" s="32">
        <v>0</v>
      </c>
      <c r="H95" s="37">
        <v>0</v>
      </c>
      <c r="I95" s="32">
        <v>216.12222222222221</v>
      </c>
      <c r="J95" s="32">
        <v>0</v>
      </c>
      <c r="K95" s="37">
        <v>0</v>
      </c>
      <c r="L95" s="32">
        <v>50.763888888888893</v>
      </c>
      <c r="M95" s="32">
        <v>0</v>
      </c>
      <c r="N95" s="37">
        <v>0</v>
      </c>
      <c r="O95" s="32">
        <v>5.177777777777778</v>
      </c>
      <c r="P95" s="32">
        <v>0</v>
      </c>
      <c r="Q95" s="37">
        <v>0</v>
      </c>
      <c r="R95" s="32">
        <v>29.941666666666666</v>
      </c>
      <c r="S95" s="32">
        <v>0</v>
      </c>
      <c r="T95" s="37">
        <v>0</v>
      </c>
      <c r="U95" s="32">
        <v>15.644444444444444</v>
      </c>
      <c r="V95" s="32">
        <v>0</v>
      </c>
      <c r="W95" s="37">
        <v>0</v>
      </c>
      <c r="X95" s="32">
        <v>66.613888888888894</v>
      </c>
      <c r="Y95" s="32">
        <v>0</v>
      </c>
      <c r="Z95" s="37">
        <v>0</v>
      </c>
      <c r="AA95" s="32">
        <v>0</v>
      </c>
      <c r="AB95" s="32">
        <v>0</v>
      </c>
      <c r="AC95" s="37" t="s">
        <v>683</v>
      </c>
      <c r="AD95" s="32">
        <v>142.11944444444444</v>
      </c>
      <c r="AE95" s="32">
        <v>0</v>
      </c>
      <c r="AF95" s="37">
        <v>0</v>
      </c>
      <c r="AG95" s="32">
        <v>2.2111111111111112</v>
      </c>
      <c r="AH95" s="32">
        <v>0</v>
      </c>
      <c r="AI95" s="37">
        <v>0</v>
      </c>
      <c r="AJ95" s="32">
        <v>0</v>
      </c>
      <c r="AK95" s="32">
        <v>0</v>
      </c>
      <c r="AL95" s="37" t="s">
        <v>683</v>
      </c>
      <c r="AM95" t="s">
        <v>172</v>
      </c>
      <c r="AN95" s="34">
        <v>4</v>
      </c>
      <c r="AX95"/>
      <c r="AY95"/>
    </row>
    <row r="96" spans="1:51" x14ac:dyDescent="0.25">
      <c r="A96" t="s">
        <v>546</v>
      </c>
      <c r="B96" t="s">
        <v>255</v>
      </c>
      <c r="C96" t="s">
        <v>424</v>
      </c>
      <c r="D96" t="s">
        <v>522</v>
      </c>
      <c r="E96" s="32">
        <v>38.733333333333334</v>
      </c>
      <c r="F96" s="32">
        <v>171.98888888888888</v>
      </c>
      <c r="G96" s="32">
        <v>4.6055555555555552</v>
      </c>
      <c r="H96" s="37">
        <v>2.677821564700562E-2</v>
      </c>
      <c r="I96" s="32">
        <v>141.67777777777778</v>
      </c>
      <c r="J96" s="32">
        <v>0</v>
      </c>
      <c r="K96" s="37">
        <v>0</v>
      </c>
      <c r="L96" s="32">
        <v>24.486111111111111</v>
      </c>
      <c r="M96" s="32">
        <v>4.6055555555555552</v>
      </c>
      <c r="N96" s="37">
        <v>0.18808848553601815</v>
      </c>
      <c r="O96" s="32">
        <v>10.013888888888889</v>
      </c>
      <c r="P96" s="32">
        <v>0</v>
      </c>
      <c r="Q96" s="37">
        <v>0</v>
      </c>
      <c r="R96" s="32">
        <v>4.5666666666666664</v>
      </c>
      <c r="S96" s="32">
        <v>0</v>
      </c>
      <c r="T96" s="37">
        <v>0</v>
      </c>
      <c r="U96" s="32">
        <v>9.905555555555555</v>
      </c>
      <c r="V96" s="32">
        <v>4.6055555555555552</v>
      </c>
      <c r="W96" s="37">
        <v>0.46494671901289958</v>
      </c>
      <c r="X96" s="32">
        <v>46.291666666666664</v>
      </c>
      <c r="Y96" s="32">
        <v>0</v>
      </c>
      <c r="Z96" s="37">
        <v>0</v>
      </c>
      <c r="AA96" s="32">
        <v>15.838888888888889</v>
      </c>
      <c r="AB96" s="32">
        <v>0</v>
      </c>
      <c r="AC96" s="37">
        <v>0</v>
      </c>
      <c r="AD96" s="32">
        <v>85.37222222222222</v>
      </c>
      <c r="AE96" s="32">
        <v>0</v>
      </c>
      <c r="AF96" s="37">
        <v>0</v>
      </c>
      <c r="AG96" s="32">
        <v>0</v>
      </c>
      <c r="AH96" s="32">
        <v>0</v>
      </c>
      <c r="AI96" s="37" t="s">
        <v>683</v>
      </c>
      <c r="AJ96" s="32">
        <v>0</v>
      </c>
      <c r="AK96" s="32">
        <v>0</v>
      </c>
      <c r="AL96" s="37" t="s">
        <v>683</v>
      </c>
      <c r="AM96" t="s">
        <v>68</v>
      </c>
      <c r="AN96" s="34">
        <v>4</v>
      </c>
      <c r="AX96"/>
      <c r="AY96"/>
    </row>
    <row r="97" spans="1:51" x14ac:dyDescent="0.25">
      <c r="A97" t="s">
        <v>546</v>
      </c>
      <c r="B97" t="s">
        <v>210</v>
      </c>
      <c r="C97" t="s">
        <v>393</v>
      </c>
      <c r="D97" t="s">
        <v>496</v>
      </c>
      <c r="E97" s="32">
        <v>192.38888888888889</v>
      </c>
      <c r="F97" s="32">
        <v>743.75555555555547</v>
      </c>
      <c r="G97" s="32">
        <v>0</v>
      </c>
      <c r="H97" s="37">
        <v>0</v>
      </c>
      <c r="I97" s="32">
        <v>671.60555555555561</v>
      </c>
      <c r="J97" s="32">
        <v>0</v>
      </c>
      <c r="K97" s="37">
        <v>0</v>
      </c>
      <c r="L97" s="32">
        <v>101.89722222222223</v>
      </c>
      <c r="M97" s="32">
        <v>0</v>
      </c>
      <c r="N97" s="37">
        <v>0</v>
      </c>
      <c r="O97" s="32">
        <v>68.147222222222226</v>
      </c>
      <c r="P97" s="32">
        <v>0</v>
      </c>
      <c r="Q97" s="37">
        <v>0</v>
      </c>
      <c r="R97" s="32">
        <v>28.95</v>
      </c>
      <c r="S97" s="32">
        <v>0</v>
      </c>
      <c r="T97" s="37">
        <v>0</v>
      </c>
      <c r="U97" s="32">
        <v>4.8</v>
      </c>
      <c r="V97" s="32">
        <v>0</v>
      </c>
      <c r="W97" s="37">
        <v>0</v>
      </c>
      <c r="X97" s="32">
        <v>142.42777777777778</v>
      </c>
      <c r="Y97" s="32">
        <v>0</v>
      </c>
      <c r="Z97" s="37">
        <v>0</v>
      </c>
      <c r="AA97" s="32">
        <v>38.4</v>
      </c>
      <c r="AB97" s="32">
        <v>0</v>
      </c>
      <c r="AC97" s="37">
        <v>0</v>
      </c>
      <c r="AD97" s="32">
        <v>461.03055555555557</v>
      </c>
      <c r="AE97" s="32">
        <v>0</v>
      </c>
      <c r="AF97" s="37">
        <v>0</v>
      </c>
      <c r="AG97" s="32">
        <v>0</v>
      </c>
      <c r="AH97" s="32">
        <v>0</v>
      </c>
      <c r="AI97" s="37" t="s">
        <v>683</v>
      </c>
      <c r="AJ97" s="32">
        <v>0</v>
      </c>
      <c r="AK97" s="32">
        <v>0</v>
      </c>
      <c r="AL97" s="37" t="s">
        <v>683</v>
      </c>
      <c r="AM97" t="s">
        <v>23</v>
      </c>
      <c r="AN97" s="34">
        <v>4</v>
      </c>
      <c r="AX97"/>
      <c r="AY97"/>
    </row>
    <row r="98" spans="1:51" x14ac:dyDescent="0.25">
      <c r="A98" t="s">
        <v>546</v>
      </c>
      <c r="B98" t="s">
        <v>344</v>
      </c>
      <c r="C98" t="s">
        <v>476</v>
      </c>
      <c r="D98" t="s">
        <v>518</v>
      </c>
      <c r="E98" s="32">
        <v>77.911111111111111</v>
      </c>
      <c r="F98" s="32">
        <v>217.91855555555557</v>
      </c>
      <c r="G98" s="32">
        <v>0.26666666666666666</v>
      </c>
      <c r="H98" s="37">
        <v>1.2236987620757398E-3</v>
      </c>
      <c r="I98" s="32">
        <v>197.29900000000001</v>
      </c>
      <c r="J98" s="32">
        <v>0</v>
      </c>
      <c r="K98" s="37">
        <v>0</v>
      </c>
      <c r="L98" s="32">
        <v>42.119444444444454</v>
      </c>
      <c r="M98" s="32">
        <v>0.26666666666666666</v>
      </c>
      <c r="N98" s="37">
        <v>6.3312009496801413E-3</v>
      </c>
      <c r="O98" s="32">
        <v>21.499888888888893</v>
      </c>
      <c r="P98" s="32">
        <v>0</v>
      </c>
      <c r="Q98" s="37">
        <v>0</v>
      </c>
      <c r="R98" s="32">
        <v>14.930666666666669</v>
      </c>
      <c r="S98" s="32">
        <v>0.26666666666666666</v>
      </c>
      <c r="T98" s="37">
        <v>1.7860332202178957E-2</v>
      </c>
      <c r="U98" s="32">
        <v>5.6888888888888891</v>
      </c>
      <c r="V98" s="32">
        <v>0</v>
      </c>
      <c r="W98" s="37">
        <v>0</v>
      </c>
      <c r="X98" s="32">
        <v>53.992666666666686</v>
      </c>
      <c r="Y98" s="32">
        <v>0</v>
      </c>
      <c r="Z98" s="37">
        <v>0</v>
      </c>
      <c r="AA98" s="32">
        <v>0</v>
      </c>
      <c r="AB98" s="32">
        <v>0</v>
      </c>
      <c r="AC98" s="37" t="s">
        <v>683</v>
      </c>
      <c r="AD98" s="32">
        <v>111.59166666666664</v>
      </c>
      <c r="AE98" s="32">
        <v>0</v>
      </c>
      <c r="AF98" s="37">
        <v>0</v>
      </c>
      <c r="AG98" s="32">
        <v>9.0607777777777798</v>
      </c>
      <c r="AH98" s="32">
        <v>0</v>
      </c>
      <c r="AI98" s="37">
        <v>0</v>
      </c>
      <c r="AJ98" s="32">
        <v>1.1539999999999999</v>
      </c>
      <c r="AK98" s="32">
        <v>0</v>
      </c>
      <c r="AL98" s="37">
        <v>0</v>
      </c>
      <c r="AM98" t="s">
        <v>157</v>
      </c>
      <c r="AN98" s="34">
        <v>4</v>
      </c>
      <c r="AX98"/>
      <c r="AY98"/>
    </row>
    <row r="99" spans="1:51" x14ac:dyDescent="0.25">
      <c r="A99" t="s">
        <v>546</v>
      </c>
      <c r="B99" t="s">
        <v>193</v>
      </c>
      <c r="C99" t="s">
        <v>380</v>
      </c>
      <c r="D99" t="s">
        <v>489</v>
      </c>
      <c r="E99" s="32">
        <v>91.344444444444449</v>
      </c>
      <c r="F99" s="32">
        <v>333.16944444444442</v>
      </c>
      <c r="G99" s="32">
        <v>0</v>
      </c>
      <c r="H99" s="37">
        <v>0</v>
      </c>
      <c r="I99" s="32">
        <v>321.63055555555553</v>
      </c>
      <c r="J99" s="32">
        <v>0</v>
      </c>
      <c r="K99" s="37">
        <v>0</v>
      </c>
      <c r="L99" s="32">
        <v>89.144444444444446</v>
      </c>
      <c r="M99" s="32">
        <v>0</v>
      </c>
      <c r="N99" s="37">
        <v>0</v>
      </c>
      <c r="O99" s="32">
        <v>77.605555555555554</v>
      </c>
      <c r="P99" s="32">
        <v>0</v>
      </c>
      <c r="Q99" s="37">
        <v>0</v>
      </c>
      <c r="R99" s="32">
        <v>5.5444444444444443</v>
      </c>
      <c r="S99" s="32">
        <v>0</v>
      </c>
      <c r="T99" s="37">
        <v>0</v>
      </c>
      <c r="U99" s="32">
        <v>5.9944444444444445</v>
      </c>
      <c r="V99" s="32">
        <v>0</v>
      </c>
      <c r="W99" s="37">
        <v>0</v>
      </c>
      <c r="X99" s="32">
        <v>78.447222222222223</v>
      </c>
      <c r="Y99" s="32">
        <v>0</v>
      </c>
      <c r="Z99" s="37">
        <v>0</v>
      </c>
      <c r="AA99" s="32">
        <v>0</v>
      </c>
      <c r="AB99" s="32">
        <v>0</v>
      </c>
      <c r="AC99" s="37" t="s">
        <v>683</v>
      </c>
      <c r="AD99" s="32">
        <v>150.35833333333332</v>
      </c>
      <c r="AE99" s="32">
        <v>0</v>
      </c>
      <c r="AF99" s="37">
        <v>0</v>
      </c>
      <c r="AG99" s="32">
        <v>15.219444444444445</v>
      </c>
      <c r="AH99" s="32">
        <v>0</v>
      </c>
      <c r="AI99" s="37">
        <v>0</v>
      </c>
      <c r="AJ99" s="32">
        <v>0</v>
      </c>
      <c r="AK99" s="32">
        <v>0</v>
      </c>
      <c r="AL99" s="37" t="s">
        <v>683</v>
      </c>
      <c r="AM99" t="s">
        <v>6</v>
      </c>
      <c r="AN99" s="34">
        <v>4</v>
      </c>
      <c r="AX99"/>
      <c r="AY99"/>
    </row>
    <row r="100" spans="1:51" x14ac:dyDescent="0.25">
      <c r="A100" t="s">
        <v>546</v>
      </c>
      <c r="B100" t="s">
        <v>337</v>
      </c>
      <c r="C100" t="s">
        <v>472</v>
      </c>
      <c r="D100" t="s">
        <v>530</v>
      </c>
      <c r="E100" s="32">
        <v>44.466666666666669</v>
      </c>
      <c r="F100" s="32">
        <v>36.687777777777782</v>
      </c>
      <c r="G100" s="32">
        <v>1.0666666666666667</v>
      </c>
      <c r="H100" s="37">
        <v>2.9074169417608039E-2</v>
      </c>
      <c r="I100" s="32">
        <v>36.687777777777782</v>
      </c>
      <c r="J100" s="32">
        <v>1.0666666666666667</v>
      </c>
      <c r="K100" s="37">
        <v>2.9074169417608039E-2</v>
      </c>
      <c r="L100" s="32">
        <v>1.2277777777777779</v>
      </c>
      <c r="M100" s="32">
        <v>0</v>
      </c>
      <c r="N100" s="37">
        <v>0</v>
      </c>
      <c r="O100" s="32">
        <v>1.2277777777777779</v>
      </c>
      <c r="P100" s="32">
        <v>0</v>
      </c>
      <c r="Q100" s="37">
        <v>0</v>
      </c>
      <c r="R100" s="32">
        <v>0</v>
      </c>
      <c r="S100" s="32">
        <v>0</v>
      </c>
      <c r="T100" s="37" t="s">
        <v>683</v>
      </c>
      <c r="U100" s="32">
        <v>0</v>
      </c>
      <c r="V100" s="32">
        <v>0</v>
      </c>
      <c r="W100" s="37" t="s">
        <v>683</v>
      </c>
      <c r="X100" s="32">
        <v>7.5250000000000004</v>
      </c>
      <c r="Y100" s="32">
        <v>1.0666666666666667</v>
      </c>
      <c r="Z100" s="37">
        <v>0.14174972314507198</v>
      </c>
      <c r="AA100" s="32">
        <v>0</v>
      </c>
      <c r="AB100" s="32">
        <v>0</v>
      </c>
      <c r="AC100" s="37" t="s">
        <v>683</v>
      </c>
      <c r="AD100" s="32">
        <v>27.935000000000002</v>
      </c>
      <c r="AE100" s="32">
        <v>0</v>
      </c>
      <c r="AF100" s="37">
        <v>0</v>
      </c>
      <c r="AG100" s="32">
        <v>0</v>
      </c>
      <c r="AH100" s="32">
        <v>0</v>
      </c>
      <c r="AI100" s="37" t="s">
        <v>683</v>
      </c>
      <c r="AJ100" s="32">
        <v>0</v>
      </c>
      <c r="AK100" s="32">
        <v>0</v>
      </c>
      <c r="AL100" s="37" t="s">
        <v>683</v>
      </c>
      <c r="AM100" t="s">
        <v>150</v>
      </c>
      <c r="AN100" s="34">
        <v>4</v>
      </c>
      <c r="AX100"/>
      <c r="AY100"/>
    </row>
    <row r="101" spans="1:51" x14ac:dyDescent="0.25">
      <c r="A101" t="s">
        <v>546</v>
      </c>
      <c r="B101" t="s">
        <v>316</v>
      </c>
      <c r="C101" t="s">
        <v>465</v>
      </c>
      <c r="D101" t="s">
        <v>541</v>
      </c>
      <c r="E101" s="32">
        <v>67.3</v>
      </c>
      <c r="F101" s="32">
        <v>380.8388888888889</v>
      </c>
      <c r="G101" s="32">
        <v>7.1722222222222225</v>
      </c>
      <c r="H101" s="37">
        <v>1.8832693906726379E-2</v>
      </c>
      <c r="I101" s="32">
        <v>357.9638888888889</v>
      </c>
      <c r="J101" s="32">
        <v>7.1722222222222225</v>
      </c>
      <c r="K101" s="37">
        <v>2.0036161313602398E-2</v>
      </c>
      <c r="L101" s="32">
        <v>52.366666666666667</v>
      </c>
      <c r="M101" s="32">
        <v>0</v>
      </c>
      <c r="N101" s="37">
        <v>0</v>
      </c>
      <c r="O101" s="32">
        <v>31.958333333333332</v>
      </c>
      <c r="P101" s="32">
        <v>0</v>
      </c>
      <c r="Q101" s="37">
        <v>0</v>
      </c>
      <c r="R101" s="32">
        <v>14.808333333333334</v>
      </c>
      <c r="S101" s="32">
        <v>0</v>
      </c>
      <c r="T101" s="37">
        <v>0</v>
      </c>
      <c r="U101" s="32">
        <v>5.6</v>
      </c>
      <c r="V101" s="32">
        <v>0</v>
      </c>
      <c r="W101" s="37">
        <v>0</v>
      </c>
      <c r="X101" s="32">
        <v>95.24444444444444</v>
      </c>
      <c r="Y101" s="32">
        <v>7.1722222222222225</v>
      </c>
      <c r="Z101" s="37">
        <v>7.5303313112459178E-2</v>
      </c>
      <c r="AA101" s="32">
        <v>2.4666666666666668</v>
      </c>
      <c r="AB101" s="32">
        <v>0</v>
      </c>
      <c r="AC101" s="37">
        <v>0</v>
      </c>
      <c r="AD101" s="32">
        <v>230.76111111111112</v>
      </c>
      <c r="AE101" s="32">
        <v>0</v>
      </c>
      <c r="AF101" s="37">
        <v>0</v>
      </c>
      <c r="AG101" s="32">
        <v>0</v>
      </c>
      <c r="AH101" s="32">
        <v>0</v>
      </c>
      <c r="AI101" s="37" t="s">
        <v>683</v>
      </c>
      <c r="AJ101" s="32">
        <v>0</v>
      </c>
      <c r="AK101" s="32">
        <v>0</v>
      </c>
      <c r="AL101" s="37" t="s">
        <v>683</v>
      </c>
      <c r="AM101" t="s">
        <v>129</v>
      </c>
      <c r="AN101" s="34">
        <v>4</v>
      </c>
      <c r="AX101"/>
      <c r="AY101"/>
    </row>
    <row r="102" spans="1:51" x14ac:dyDescent="0.25">
      <c r="A102" t="s">
        <v>546</v>
      </c>
      <c r="B102" t="s">
        <v>314</v>
      </c>
      <c r="C102" t="s">
        <v>464</v>
      </c>
      <c r="D102" t="s">
        <v>515</v>
      </c>
      <c r="E102" s="32">
        <v>119.16666666666667</v>
      </c>
      <c r="F102" s="32">
        <v>474.50277777777774</v>
      </c>
      <c r="G102" s="32">
        <v>0</v>
      </c>
      <c r="H102" s="37">
        <v>0</v>
      </c>
      <c r="I102" s="32">
        <v>432.97777777777776</v>
      </c>
      <c r="J102" s="32">
        <v>0</v>
      </c>
      <c r="K102" s="37">
        <v>0</v>
      </c>
      <c r="L102" s="32">
        <v>63.727777777777781</v>
      </c>
      <c r="M102" s="32">
        <v>0</v>
      </c>
      <c r="N102" s="37">
        <v>0</v>
      </c>
      <c r="O102" s="32">
        <v>32.072222222222223</v>
      </c>
      <c r="P102" s="32">
        <v>0</v>
      </c>
      <c r="Q102" s="37">
        <v>0</v>
      </c>
      <c r="R102" s="32">
        <v>25.327777777777779</v>
      </c>
      <c r="S102" s="32">
        <v>0</v>
      </c>
      <c r="T102" s="37">
        <v>0</v>
      </c>
      <c r="U102" s="32">
        <v>6.3277777777777775</v>
      </c>
      <c r="V102" s="32">
        <v>0</v>
      </c>
      <c r="W102" s="37">
        <v>0</v>
      </c>
      <c r="X102" s="32">
        <v>104.28333333333333</v>
      </c>
      <c r="Y102" s="32">
        <v>0</v>
      </c>
      <c r="Z102" s="37">
        <v>0</v>
      </c>
      <c r="AA102" s="32">
        <v>9.8694444444444436</v>
      </c>
      <c r="AB102" s="32">
        <v>0</v>
      </c>
      <c r="AC102" s="37">
        <v>0</v>
      </c>
      <c r="AD102" s="32">
        <v>278.67500000000001</v>
      </c>
      <c r="AE102" s="32">
        <v>0</v>
      </c>
      <c r="AF102" s="37">
        <v>0</v>
      </c>
      <c r="AG102" s="32">
        <v>17.947222222222223</v>
      </c>
      <c r="AH102" s="32">
        <v>0</v>
      </c>
      <c r="AI102" s="37">
        <v>0</v>
      </c>
      <c r="AJ102" s="32">
        <v>0</v>
      </c>
      <c r="AK102" s="32">
        <v>0</v>
      </c>
      <c r="AL102" s="37" t="s">
        <v>683</v>
      </c>
      <c r="AM102" t="s">
        <v>127</v>
      </c>
      <c r="AN102" s="34">
        <v>4</v>
      </c>
      <c r="AX102"/>
      <c r="AY102"/>
    </row>
    <row r="103" spans="1:51" x14ac:dyDescent="0.25">
      <c r="A103" t="s">
        <v>546</v>
      </c>
      <c r="B103" t="s">
        <v>189</v>
      </c>
      <c r="C103" t="s">
        <v>376</v>
      </c>
      <c r="D103" t="s">
        <v>486</v>
      </c>
      <c r="E103" s="32">
        <v>34.588888888888889</v>
      </c>
      <c r="F103" s="32">
        <v>171.87222222222221</v>
      </c>
      <c r="G103" s="32">
        <v>6.6166666666666663</v>
      </c>
      <c r="H103" s="37">
        <v>3.8497591880272811E-2</v>
      </c>
      <c r="I103" s="32">
        <v>138.8581111111111</v>
      </c>
      <c r="J103" s="32">
        <v>6.6166666666666663</v>
      </c>
      <c r="K103" s="37">
        <v>4.7650559363955056E-2</v>
      </c>
      <c r="L103" s="32">
        <v>43.542555555555566</v>
      </c>
      <c r="M103" s="32">
        <v>0</v>
      </c>
      <c r="N103" s="37">
        <v>0</v>
      </c>
      <c r="O103" s="32">
        <v>16.162333333333336</v>
      </c>
      <c r="P103" s="32">
        <v>0</v>
      </c>
      <c r="Q103" s="37">
        <v>0</v>
      </c>
      <c r="R103" s="32">
        <v>23.485777777777781</v>
      </c>
      <c r="S103" s="32">
        <v>0</v>
      </c>
      <c r="T103" s="37">
        <v>0</v>
      </c>
      <c r="U103" s="32">
        <v>3.8944444444444444</v>
      </c>
      <c r="V103" s="32">
        <v>0</v>
      </c>
      <c r="W103" s="37">
        <v>0</v>
      </c>
      <c r="X103" s="32">
        <v>24.559222222222225</v>
      </c>
      <c r="Y103" s="32">
        <v>6.6166666666666663</v>
      </c>
      <c r="Z103" s="37">
        <v>0.26941678391914325</v>
      </c>
      <c r="AA103" s="32">
        <v>5.6338888888888894</v>
      </c>
      <c r="AB103" s="32">
        <v>0</v>
      </c>
      <c r="AC103" s="37">
        <v>0</v>
      </c>
      <c r="AD103" s="32">
        <v>86.031111111111102</v>
      </c>
      <c r="AE103" s="32">
        <v>0</v>
      </c>
      <c r="AF103" s="37">
        <v>0</v>
      </c>
      <c r="AG103" s="32">
        <v>12.105444444444439</v>
      </c>
      <c r="AH103" s="32">
        <v>0</v>
      </c>
      <c r="AI103" s="37">
        <v>0</v>
      </c>
      <c r="AJ103" s="32">
        <v>0</v>
      </c>
      <c r="AK103" s="32">
        <v>0</v>
      </c>
      <c r="AL103" s="37" t="s">
        <v>683</v>
      </c>
      <c r="AM103" t="s">
        <v>2</v>
      </c>
      <c r="AN103" s="34">
        <v>4</v>
      </c>
      <c r="AX103"/>
      <c r="AY103"/>
    </row>
    <row r="104" spans="1:51" x14ac:dyDescent="0.25">
      <c r="A104" t="s">
        <v>546</v>
      </c>
      <c r="B104" t="s">
        <v>354</v>
      </c>
      <c r="C104" t="s">
        <v>385</v>
      </c>
      <c r="D104" t="s">
        <v>494</v>
      </c>
      <c r="E104" s="32">
        <v>139.26666666666668</v>
      </c>
      <c r="F104" s="32">
        <v>583.89744444444443</v>
      </c>
      <c r="G104" s="32">
        <v>0</v>
      </c>
      <c r="H104" s="37">
        <v>0</v>
      </c>
      <c r="I104" s="32">
        <v>551.68744444444451</v>
      </c>
      <c r="J104" s="32">
        <v>0</v>
      </c>
      <c r="K104" s="37">
        <v>0</v>
      </c>
      <c r="L104" s="32">
        <v>62.52433333333331</v>
      </c>
      <c r="M104" s="32">
        <v>0</v>
      </c>
      <c r="N104" s="37">
        <v>0</v>
      </c>
      <c r="O104" s="32">
        <v>39.695444444444433</v>
      </c>
      <c r="P104" s="32">
        <v>0</v>
      </c>
      <c r="Q104" s="37">
        <v>0</v>
      </c>
      <c r="R104" s="32">
        <v>22.828888888888876</v>
      </c>
      <c r="S104" s="32">
        <v>0</v>
      </c>
      <c r="T104" s="37">
        <v>0</v>
      </c>
      <c r="U104" s="32">
        <v>0</v>
      </c>
      <c r="V104" s="32">
        <v>0</v>
      </c>
      <c r="W104" s="37" t="s">
        <v>683</v>
      </c>
      <c r="X104" s="32">
        <v>150.86400000000006</v>
      </c>
      <c r="Y104" s="32">
        <v>0</v>
      </c>
      <c r="Z104" s="37">
        <v>0</v>
      </c>
      <c r="AA104" s="32">
        <v>9.3811111111111103</v>
      </c>
      <c r="AB104" s="32">
        <v>0</v>
      </c>
      <c r="AC104" s="37">
        <v>0</v>
      </c>
      <c r="AD104" s="32">
        <v>319.78255555555546</v>
      </c>
      <c r="AE104" s="32">
        <v>0</v>
      </c>
      <c r="AF104" s="37">
        <v>0</v>
      </c>
      <c r="AG104" s="32">
        <v>32.560999999999993</v>
      </c>
      <c r="AH104" s="32">
        <v>0</v>
      </c>
      <c r="AI104" s="37">
        <v>0</v>
      </c>
      <c r="AJ104" s="32">
        <v>8.7844444444444463</v>
      </c>
      <c r="AK104" s="32">
        <v>0</v>
      </c>
      <c r="AL104" s="37">
        <v>0</v>
      </c>
      <c r="AM104" t="s">
        <v>167</v>
      </c>
      <c r="AN104" s="34">
        <v>4</v>
      </c>
      <c r="AX104"/>
      <c r="AY104"/>
    </row>
    <row r="105" spans="1:51" x14ac:dyDescent="0.25">
      <c r="A105" t="s">
        <v>546</v>
      </c>
      <c r="B105" t="s">
        <v>274</v>
      </c>
      <c r="C105" t="s">
        <v>437</v>
      </c>
      <c r="D105" t="s">
        <v>529</v>
      </c>
      <c r="E105" s="32">
        <v>79.155555555555551</v>
      </c>
      <c r="F105" s="32">
        <v>332.15177777777774</v>
      </c>
      <c r="G105" s="32">
        <v>48.024999999999999</v>
      </c>
      <c r="H105" s="37">
        <v>0.14458751454321753</v>
      </c>
      <c r="I105" s="32">
        <v>292.7767777777778</v>
      </c>
      <c r="J105" s="32">
        <v>48.024999999999999</v>
      </c>
      <c r="K105" s="37">
        <v>0.16403281832841174</v>
      </c>
      <c r="L105" s="32">
        <v>48.891666666666673</v>
      </c>
      <c r="M105" s="32">
        <v>0</v>
      </c>
      <c r="N105" s="37">
        <v>0</v>
      </c>
      <c r="O105" s="32">
        <v>21.808333333333334</v>
      </c>
      <c r="P105" s="32">
        <v>0</v>
      </c>
      <c r="Q105" s="37">
        <v>0</v>
      </c>
      <c r="R105" s="32">
        <v>21.483333333333334</v>
      </c>
      <c r="S105" s="32">
        <v>0</v>
      </c>
      <c r="T105" s="37">
        <v>0</v>
      </c>
      <c r="U105" s="32">
        <v>5.6</v>
      </c>
      <c r="V105" s="32">
        <v>0</v>
      </c>
      <c r="W105" s="37">
        <v>0</v>
      </c>
      <c r="X105" s="32">
        <v>80.469444444444449</v>
      </c>
      <c r="Y105" s="32">
        <v>5.8833333333333337</v>
      </c>
      <c r="Z105" s="37">
        <v>7.3112637647140044E-2</v>
      </c>
      <c r="AA105" s="32">
        <v>12.291666666666666</v>
      </c>
      <c r="AB105" s="32">
        <v>0</v>
      </c>
      <c r="AC105" s="37">
        <v>0</v>
      </c>
      <c r="AD105" s="32">
        <v>169.94344444444445</v>
      </c>
      <c r="AE105" s="32">
        <v>42.141666666666666</v>
      </c>
      <c r="AF105" s="37">
        <v>0.24797465300547697</v>
      </c>
      <c r="AG105" s="32">
        <v>20.555555555555557</v>
      </c>
      <c r="AH105" s="32">
        <v>0</v>
      </c>
      <c r="AI105" s="37">
        <v>0</v>
      </c>
      <c r="AJ105" s="32">
        <v>0</v>
      </c>
      <c r="AK105" s="32">
        <v>0</v>
      </c>
      <c r="AL105" s="37" t="s">
        <v>683</v>
      </c>
      <c r="AM105" t="s">
        <v>87</v>
      </c>
      <c r="AN105" s="34">
        <v>4</v>
      </c>
      <c r="AX105"/>
      <c r="AY105"/>
    </row>
    <row r="106" spans="1:51" x14ac:dyDescent="0.25">
      <c r="A106" t="s">
        <v>546</v>
      </c>
      <c r="B106" t="s">
        <v>238</v>
      </c>
      <c r="C106" t="s">
        <v>385</v>
      </c>
      <c r="D106" t="s">
        <v>494</v>
      </c>
      <c r="E106" s="32">
        <v>45.633333333333333</v>
      </c>
      <c r="F106" s="32">
        <v>208.0638888888889</v>
      </c>
      <c r="G106" s="32">
        <v>0</v>
      </c>
      <c r="H106" s="37">
        <v>0</v>
      </c>
      <c r="I106" s="32">
        <v>195.65555555555554</v>
      </c>
      <c r="J106" s="32">
        <v>0</v>
      </c>
      <c r="K106" s="37">
        <v>0</v>
      </c>
      <c r="L106" s="32">
        <v>26.705555555555556</v>
      </c>
      <c r="M106" s="32">
        <v>0</v>
      </c>
      <c r="N106" s="37">
        <v>0</v>
      </c>
      <c r="O106" s="32">
        <v>14.297222222222222</v>
      </c>
      <c r="P106" s="32">
        <v>0</v>
      </c>
      <c r="Q106" s="37">
        <v>0</v>
      </c>
      <c r="R106" s="32">
        <v>6.7194444444444441</v>
      </c>
      <c r="S106" s="32">
        <v>0</v>
      </c>
      <c r="T106" s="37">
        <v>0</v>
      </c>
      <c r="U106" s="32">
        <v>5.6888888888888891</v>
      </c>
      <c r="V106" s="32">
        <v>0</v>
      </c>
      <c r="W106" s="37">
        <v>0</v>
      </c>
      <c r="X106" s="32">
        <v>52.166666666666664</v>
      </c>
      <c r="Y106" s="32">
        <v>0</v>
      </c>
      <c r="Z106" s="37">
        <v>0</v>
      </c>
      <c r="AA106" s="32">
        <v>0</v>
      </c>
      <c r="AB106" s="32">
        <v>0</v>
      </c>
      <c r="AC106" s="37" t="s">
        <v>683</v>
      </c>
      <c r="AD106" s="32">
        <v>128.79166666666666</v>
      </c>
      <c r="AE106" s="32">
        <v>0</v>
      </c>
      <c r="AF106" s="37">
        <v>0</v>
      </c>
      <c r="AG106" s="32">
        <v>0</v>
      </c>
      <c r="AH106" s="32">
        <v>0</v>
      </c>
      <c r="AI106" s="37" t="s">
        <v>683</v>
      </c>
      <c r="AJ106" s="32">
        <v>0.4</v>
      </c>
      <c r="AK106" s="32">
        <v>0</v>
      </c>
      <c r="AL106" s="37">
        <v>0</v>
      </c>
      <c r="AM106" t="s">
        <v>51</v>
      </c>
      <c r="AN106" s="34">
        <v>4</v>
      </c>
      <c r="AX106"/>
      <c r="AY106"/>
    </row>
    <row r="107" spans="1:51" x14ac:dyDescent="0.25">
      <c r="A107" t="s">
        <v>546</v>
      </c>
      <c r="B107" t="s">
        <v>194</v>
      </c>
      <c r="C107" t="s">
        <v>381</v>
      </c>
      <c r="D107" t="s">
        <v>490</v>
      </c>
      <c r="E107" s="32">
        <v>64.733333333333334</v>
      </c>
      <c r="F107" s="32">
        <v>227.61066666666676</v>
      </c>
      <c r="G107" s="32">
        <v>1.8394444444444447</v>
      </c>
      <c r="H107" s="37">
        <v>8.0815388460607172E-3</v>
      </c>
      <c r="I107" s="32">
        <v>205.36855555555564</v>
      </c>
      <c r="J107" s="32">
        <v>1.8394444444444447</v>
      </c>
      <c r="K107" s="37">
        <v>8.956796913083629E-3</v>
      </c>
      <c r="L107" s="32">
        <v>67.354777777777798</v>
      </c>
      <c r="M107" s="32">
        <v>0</v>
      </c>
      <c r="N107" s="37">
        <v>0</v>
      </c>
      <c r="O107" s="32">
        <v>45.112666666666684</v>
      </c>
      <c r="P107" s="32">
        <v>0</v>
      </c>
      <c r="Q107" s="37">
        <v>0</v>
      </c>
      <c r="R107" s="32">
        <v>17.464333333333336</v>
      </c>
      <c r="S107" s="32">
        <v>0</v>
      </c>
      <c r="T107" s="37">
        <v>0</v>
      </c>
      <c r="U107" s="32">
        <v>4.7777777777777777</v>
      </c>
      <c r="V107" s="32">
        <v>0</v>
      </c>
      <c r="W107" s="37">
        <v>0</v>
      </c>
      <c r="X107" s="32">
        <v>45.187888888888885</v>
      </c>
      <c r="Y107" s="32">
        <v>0</v>
      </c>
      <c r="Z107" s="37">
        <v>0</v>
      </c>
      <c r="AA107" s="32">
        <v>0</v>
      </c>
      <c r="AB107" s="32">
        <v>0</v>
      </c>
      <c r="AC107" s="37" t="s">
        <v>683</v>
      </c>
      <c r="AD107" s="32">
        <v>111.10411111111117</v>
      </c>
      <c r="AE107" s="32">
        <v>1.8394444444444447</v>
      </c>
      <c r="AF107" s="37">
        <v>1.655604303071093E-2</v>
      </c>
      <c r="AG107" s="32">
        <v>3.963888888888889</v>
      </c>
      <c r="AH107" s="32">
        <v>0</v>
      </c>
      <c r="AI107" s="37">
        <v>0</v>
      </c>
      <c r="AJ107" s="32">
        <v>0</v>
      </c>
      <c r="AK107" s="32">
        <v>0</v>
      </c>
      <c r="AL107" s="37" t="s">
        <v>683</v>
      </c>
      <c r="AM107" t="s">
        <v>7</v>
      </c>
      <c r="AN107" s="34">
        <v>4</v>
      </c>
      <c r="AX107"/>
      <c r="AY107"/>
    </row>
    <row r="108" spans="1:51" x14ac:dyDescent="0.25">
      <c r="A108" t="s">
        <v>546</v>
      </c>
      <c r="B108" t="s">
        <v>351</v>
      </c>
      <c r="C108" t="s">
        <v>398</v>
      </c>
      <c r="D108" t="s">
        <v>503</v>
      </c>
      <c r="E108" s="32">
        <v>107.04444444444445</v>
      </c>
      <c r="F108" s="32">
        <v>231.79011111111117</v>
      </c>
      <c r="G108" s="32">
        <v>0</v>
      </c>
      <c r="H108" s="37">
        <v>0</v>
      </c>
      <c r="I108" s="32">
        <v>214.99011111111116</v>
      </c>
      <c r="J108" s="32">
        <v>0</v>
      </c>
      <c r="K108" s="37">
        <v>0</v>
      </c>
      <c r="L108" s="32">
        <v>23.48533333333333</v>
      </c>
      <c r="M108" s="32">
        <v>0</v>
      </c>
      <c r="N108" s="37">
        <v>0</v>
      </c>
      <c r="O108" s="32">
        <v>14.240888888888888</v>
      </c>
      <c r="P108" s="32">
        <v>0</v>
      </c>
      <c r="Q108" s="37">
        <v>0</v>
      </c>
      <c r="R108" s="32">
        <v>7.0222222222222221</v>
      </c>
      <c r="S108" s="32">
        <v>0</v>
      </c>
      <c r="T108" s="37">
        <v>0</v>
      </c>
      <c r="U108" s="32">
        <v>2.2222222222222223</v>
      </c>
      <c r="V108" s="32">
        <v>0</v>
      </c>
      <c r="W108" s="37">
        <v>0</v>
      </c>
      <c r="X108" s="32">
        <v>70.497333333333358</v>
      </c>
      <c r="Y108" s="32">
        <v>0</v>
      </c>
      <c r="Z108" s="37">
        <v>0</v>
      </c>
      <c r="AA108" s="32">
        <v>7.5555555555555554</v>
      </c>
      <c r="AB108" s="32">
        <v>0</v>
      </c>
      <c r="AC108" s="37">
        <v>0</v>
      </c>
      <c r="AD108" s="32">
        <v>130.25188888888891</v>
      </c>
      <c r="AE108" s="32">
        <v>0</v>
      </c>
      <c r="AF108" s="37">
        <v>0</v>
      </c>
      <c r="AG108" s="32">
        <v>0</v>
      </c>
      <c r="AH108" s="32">
        <v>0</v>
      </c>
      <c r="AI108" s="37" t="s">
        <v>683</v>
      </c>
      <c r="AJ108" s="32">
        <v>0</v>
      </c>
      <c r="AK108" s="32">
        <v>0</v>
      </c>
      <c r="AL108" s="37" t="s">
        <v>683</v>
      </c>
      <c r="AM108" t="s">
        <v>164</v>
      </c>
      <c r="AN108" s="34">
        <v>4</v>
      </c>
      <c r="AX108"/>
      <c r="AY108"/>
    </row>
    <row r="109" spans="1:51" x14ac:dyDescent="0.25">
      <c r="A109" t="s">
        <v>546</v>
      </c>
      <c r="B109" t="s">
        <v>366</v>
      </c>
      <c r="C109" t="s">
        <v>377</v>
      </c>
      <c r="D109" t="s">
        <v>487</v>
      </c>
      <c r="E109" s="32">
        <v>41.988888888888887</v>
      </c>
      <c r="F109" s="32">
        <v>185.21322222222221</v>
      </c>
      <c r="G109" s="32">
        <v>18.536111111111111</v>
      </c>
      <c r="H109" s="37">
        <v>0.10007984791102628</v>
      </c>
      <c r="I109" s="32">
        <v>158.26977777777776</v>
      </c>
      <c r="J109" s="32">
        <v>18.536111111111111</v>
      </c>
      <c r="K109" s="37">
        <v>0.11711718668827067</v>
      </c>
      <c r="L109" s="32">
        <v>22.921111111111113</v>
      </c>
      <c r="M109" s="32">
        <v>0</v>
      </c>
      <c r="N109" s="37">
        <v>0</v>
      </c>
      <c r="O109" s="32">
        <v>11.713444444444445</v>
      </c>
      <c r="P109" s="32">
        <v>0</v>
      </c>
      <c r="Q109" s="37">
        <v>0</v>
      </c>
      <c r="R109" s="32">
        <v>5.9632222222222238</v>
      </c>
      <c r="S109" s="32">
        <v>0</v>
      </c>
      <c r="T109" s="37">
        <v>0</v>
      </c>
      <c r="U109" s="32">
        <v>5.2444444444444445</v>
      </c>
      <c r="V109" s="32">
        <v>0</v>
      </c>
      <c r="W109" s="37">
        <v>0</v>
      </c>
      <c r="X109" s="32">
        <v>34.260444444444438</v>
      </c>
      <c r="Y109" s="32">
        <v>0</v>
      </c>
      <c r="Z109" s="37">
        <v>0</v>
      </c>
      <c r="AA109" s="32">
        <v>15.735777777777773</v>
      </c>
      <c r="AB109" s="32">
        <v>0</v>
      </c>
      <c r="AC109" s="37">
        <v>0</v>
      </c>
      <c r="AD109" s="32">
        <v>112.29588888888888</v>
      </c>
      <c r="AE109" s="32">
        <v>18.536111111111111</v>
      </c>
      <c r="AF109" s="37">
        <v>0.1650649128344463</v>
      </c>
      <c r="AG109" s="32">
        <v>0</v>
      </c>
      <c r="AH109" s="32">
        <v>0</v>
      </c>
      <c r="AI109" s="37" t="s">
        <v>683</v>
      </c>
      <c r="AJ109" s="32">
        <v>0</v>
      </c>
      <c r="AK109" s="32">
        <v>0</v>
      </c>
      <c r="AL109" s="37" t="s">
        <v>683</v>
      </c>
      <c r="AM109" t="s">
        <v>179</v>
      </c>
      <c r="AN109" s="34">
        <v>4</v>
      </c>
      <c r="AX109"/>
      <c r="AY109"/>
    </row>
    <row r="110" spans="1:51" x14ac:dyDescent="0.25">
      <c r="A110" t="s">
        <v>546</v>
      </c>
      <c r="B110" t="s">
        <v>370</v>
      </c>
      <c r="C110" t="s">
        <v>398</v>
      </c>
      <c r="D110" t="s">
        <v>503</v>
      </c>
      <c r="E110" s="32">
        <v>49</v>
      </c>
      <c r="F110" s="32">
        <v>218.8242222222222</v>
      </c>
      <c r="G110" s="32">
        <v>19.780888888888885</v>
      </c>
      <c r="H110" s="37">
        <v>9.0396249044133847E-2</v>
      </c>
      <c r="I110" s="32">
        <v>190.5721111111111</v>
      </c>
      <c r="J110" s="32">
        <v>19.780888888888885</v>
      </c>
      <c r="K110" s="37">
        <v>0.10379739602798356</v>
      </c>
      <c r="L110" s="32">
        <v>24.553111111111107</v>
      </c>
      <c r="M110" s="32">
        <v>0.20277777777777778</v>
      </c>
      <c r="N110" s="37">
        <v>8.2587406891183757E-3</v>
      </c>
      <c r="O110" s="32">
        <v>13.425444444444441</v>
      </c>
      <c r="P110" s="32">
        <v>0.20277777777777778</v>
      </c>
      <c r="Q110" s="37">
        <v>1.5103989936190819E-2</v>
      </c>
      <c r="R110" s="32">
        <v>5.4387777777777782</v>
      </c>
      <c r="S110" s="32">
        <v>0</v>
      </c>
      <c r="T110" s="37">
        <v>0</v>
      </c>
      <c r="U110" s="32">
        <v>5.6888888888888891</v>
      </c>
      <c r="V110" s="32">
        <v>0</v>
      </c>
      <c r="W110" s="37">
        <v>0</v>
      </c>
      <c r="X110" s="32">
        <v>47.104333333333329</v>
      </c>
      <c r="Y110" s="32">
        <v>17.119777777777774</v>
      </c>
      <c r="Z110" s="37">
        <v>0.36344379733876803</v>
      </c>
      <c r="AA110" s="32">
        <v>17.124444444444446</v>
      </c>
      <c r="AB110" s="32">
        <v>0</v>
      </c>
      <c r="AC110" s="37">
        <v>0</v>
      </c>
      <c r="AD110" s="32">
        <v>130.04233333333332</v>
      </c>
      <c r="AE110" s="32">
        <v>2.4583333333333335</v>
      </c>
      <c r="AF110" s="37">
        <v>1.8904100459593929E-2</v>
      </c>
      <c r="AG110" s="32">
        <v>0</v>
      </c>
      <c r="AH110" s="32">
        <v>0</v>
      </c>
      <c r="AI110" s="37" t="s">
        <v>683</v>
      </c>
      <c r="AJ110" s="32">
        <v>0</v>
      </c>
      <c r="AK110" s="32">
        <v>0</v>
      </c>
      <c r="AL110" s="37" t="s">
        <v>683</v>
      </c>
      <c r="AM110" t="s">
        <v>183</v>
      </c>
      <c r="AN110" s="34">
        <v>4</v>
      </c>
      <c r="AX110"/>
      <c r="AY110"/>
    </row>
    <row r="111" spans="1:51" x14ac:dyDescent="0.25">
      <c r="A111" t="s">
        <v>546</v>
      </c>
      <c r="B111" t="s">
        <v>282</v>
      </c>
      <c r="C111" t="s">
        <v>444</v>
      </c>
      <c r="D111" t="s">
        <v>495</v>
      </c>
      <c r="E111" s="32">
        <v>56.488888888888887</v>
      </c>
      <c r="F111" s="32">
        <v>192.73055555555558</v>
      </c>
      <c r="G111" s="32">
        <v>2.4444444444444446</v>
      </c>
      <c r="H111" s="37">
        <v>1.2683222114927287E-2</v>
      </c>
      <c r="I111" s="32">
        <v>188.84166666666667</v>
      </c>
      <c r="J111" s="32">
        <v>2.4444444444444446</v>
      </c>
      <c r="K111" s="37">
        <v>1.2944412573731669E-2</v>
      </c>
      <c r="L111" s="32">
        <v>26.669444444444444</v>
      </c>
      <c r="M111" s="32">
        <v>0</v>
      </c>
      <c r="N111" s="37">
        <v>0</v>
      </c>
      <c r="O111" s="32">
        <v>22.780555555555555</v>
      </c>
      <c r="P111" s="32">
        <v>0</v>
      </c>
      <c r="Q111" s="37">
        <v>0</v>
      </c>
      <c r="R111" s="32">
        <v>1.6666666666666667</v>
      </c>
      <c r="S111" s="32">
        <v>0</v>
      </c>
      <c r="T111" s="37">
        <v>0</v>
      </c>
      <c r="U111" s="32">
        <v>2.2222222222222223</v>
      </c>
      <c r="V111" s="32">
        <v>0</v>
      </c>
      <c r="W111" s="37">
        <v>0</v>
      </c>
      <c r="X111" s="32">
        <v>27.155555555555555</v>
      </c>
      <c r="Y111" s="32">
        <v>2.4444444444444446</v>
      </c>
      <c r="Z111" s="37">
        <v>9.0016366612111307E-2</v>
      </c>
      <c r="AA111" s="32">
        <v>0</v>
      </c>
      <c r="AB111" s="32">
        <v>0</v>
      </c>
      <c r="AC111" s="37" t="s">
        <v>683</v>
      </c>
      <c r="AD111" s="32">
        <v>133.69722222222222</v>
      </c>
      <c r="AE111" s="32">
        <v>0</v>
      </c>
      <c r="AF111" s="37">
        <v>0</v>
      </c>
      <c r="AG111" s="32">
        <v>5.208333333333333</v>
      </c>
      <c r="AH111" s="32">
        <v>0</v>
      </c>
      <c r="AI111" s="37">
        <v>0</v>
      </c>
      <c r="AJ111" s="32">
        <v>0</v>
      </c>
      <c r="AK111" s="32">
        <v>0</v>
      </c>
      <c r="AL111" s="37" t="s">
        <v>683</v>
      </c>
      <c r="AM111" t="s">
        <v>95</v>
      </c>
      <c r="AN111" s="34">
        <v>4</v>
      </c>
      <c r="AX111"/>
      <c r="AY111"/>
    </row>
    <row r="112" spans="1:51" x14ac:dyDescent="0.25">
      <c r="A112" t="s">
        <v>546</v>
      </c>
      <c r="B112" t="s">
        <v>341</v>
      </c>
      <c r="C112" t="s">
        <v>444</v>
      </c>
      <c r="D112" t="s">
        <v>495</v>
      </c>
      <c r="E112" s="32">
        <v>50.977777777777774</v>
      </c>
      <c r="F112" s="32">
        <v>112.84466666666665</v>
      </c>
      <c r="G112" s="32">
        <v>0</v>
      </c>
      <c r="H112" s="37">
        <v>0</v>
      </c>
      <c r="I112" s="32">
        <v>112.84466666666665</v>
      </c>
      <c r="J112" s="32">
        <v>0</v>
      </c>
      <c r="K112" s="37">
        <v>0</v>
      </c>
      <c r="L112" s="32">
        <v>24.300888888888888</v>
      </c>
      <c r="M112" s="32">
        <v>0</v>
      </c>
      <c r="N112" s="37">
        <v>0</v>
      </c>
      <c r="O112" s="32">
        <v>24.300888888888888</v>
      </c>
      <c r="P112" s="32">
        <v>0</v>
      </c>
      <c r="Q112" s="37">
        <v>0</v>
      </c>
      <c r="R112" s="32">
        <v>0</v>
      </c>
      <c r="S112" s="32">
        <v>0</v>
      </c>
      <c r="T112" s="37" t="s">
        <v>683</v>
      </c>
      <c r="U112" s="32">
        <v>0</v>
      </c>
      <c r="V112" s="32">
        <v>0</v>
      </c>
      <c r="W112" s="37" t="s">
        <v>683</v>
      </c>
      <c r="X112" s="32">
        <v>43.112666666666662</v>
      </c>
      <c r="Y112" s="32">
        <v>0</v>
      </c>
      <c r="Z112" s="37">
        <v>0</v>
      </c>
      <c r="AA112" s="32">
        <v>0</v>
      </c>
      <c r="AB112" s="32">
        <v>0</v>
      </c>
      <c r="AC112" s="37" t="s">
        <v>683</v>
      </c>
      <c r="AD112" s="32">
        <v>45.4311111111111</v>
      </c>
      <c r="AE112" s="32">
        <v>0</v>
      </c>
      <c r="AF112" s="37">
        <v>0</v>
      </c>
      <c r="AG112" s="32">
        <v>0</v>
      </c>
      <c r="AH112" s="32">
        <v>0</v>
      </c>
      <c r="AI112" s="37" t="s">
        <v>683</v>
      </c>
      <c r="AJ112" s="32">
        <v>0</v>
      </c>
      <c r="AK112" s="32">
        <v>0</v>
      </c>
      <c r="AL112" s="37" t="s">
        <v>683</v>
      </c>
      <c r="AM112" t="s">
        <v>154</v>
      </c>
      <c r="AN112" s="34">
        <v>4</v>
      </c>
      <c r="AX112"/>
      <c r="AY112"/>
    </row>
    <row r="113" spans="1:51" x14ac:dyDescent="0.25">
      <c r="A113" t="s">
        <v>546</v>
      </c>
      <c r="B113" t="s">
        <v>312</v>
      </c>
      <c r="C113" t="s">
        <v>463</v>
      </c>
      <c r="D113" t="s">
        <v>491</v>
      </c>
      <c r="E113" s="32">
        <v>56.888888888888886</v>
      </c>
      <c r="F113" s="32">
        <v>227.61433333333335</v>
      </c>
      <c r="G113" s="32">
        <v>0</v>
      </c>
      <c r="H113" s="37">
        <v>0</v>
      </c>
      <c r="I113" s="32">
        <v>216.41433333333333</v>
      </c>
      <c r="J113" s="32">
        <v>0</v>
      </c>
      <c r="K113" s="37">
        <v>0</v>
      </c>
      <c r="L113" s="32">
        <v>33.697666666666663</v>
      </c>
      <c r="M113" s="32">
        <v>0</v>
      </c>
      <c r="N113" s="37">
        <v>0</v>
      </c>
      <c r="O113" s="32">
        <v>22.497666666666664</v>
      </c>
      <c r="P113" s="32">
        <v>0</v>
      </c>
      <c r="Q113" s="37">
        <v>0</v>
      </c>
      <c r="R113" s="32">
        <v>5.6</v>
      </c>
      <c r="S113" s="32">
        <v>0</v>
      </c>
      <c r="T113" s="37">
        <v>0</v>
      </c>
      <c r="U113" s="32">
        <v>5.6</v>
      </c>
      <c r="V113" s="32">
        <v>0</v>
      </c>
      <c r="W113" s="37">
        <v>0</v>
      </c>
      <c r="X113" s="32">
        <v>53.036444444444463</v>
      </c>
      <c r="Y113" s="32">
        <v>0</v>
      </c>
      <c r="Z113" s="37">
        <v>0</v>
      </c>
      <c r="AA113" s="32">
        <v>0</v>
      </c>
      <c r="AB113" s="32">
        <v>0</v>
      </c>
      <c r="AC113" s="37" t="s">
        <v>683</v>
      </c>
      <c r="AD113" s="32">
        <v>140.88022222222222</v>
      </c>
      <c r="AE113" s="32">
        <v>0</v>
      </c>
      <c r="AF113" s="37">
        <v>0</v>
      </c>
      <c r="AG113" s="32">
        <v>0</v>
      </c>
      <c r="AH113" s="32">
        <v>0</v>
      </c>
      <c r="AI113" s="37" t="s">
        <v>683</v>
      </c>
      <c r="AJ113" s="32">
        <v>0</v>
      </c>
      <c r="AK113" s="32">
        <v>0</v>
      </c>
      <c r="AL113" s="37" t="s">
        <v>683</v>
      </c>
      <c r="AM113" t="s">
        <v>125</v>
      </c>
      <c r="AN113" s="34">
        <v>4</v>
      </c>
      <c r="AX113"/>
      <c r="AY113"/>
    </row>
    <row r="114" spans="1:51" x14ac:dyDescent="0.25">
      <c r="A114" t="s">
        <v>546</v>
      </c>
      <c r="B114" t="s">
        <v>264</v>
      </c>
      <c r="C114" t="s">
        <v>398</v>
      </c>
      <c r="D114" t="s">
        <v>503</v>
      </c>
      <c r="E114" s="32">
        <v>48.31111111111111</v>
      </c>
      <c r="F114" s="32">
        <v>262.30777777777769</v>
      </c>
      <c r="G114" s="32">
        <v>0</v>
      </c>
      <c r="H114" s="37">
        <v>0</v>
      </c>
      <c r="I114" s="32">
        <v>242.72999999999993</v>
      </c>
      <c r="J114" s="32">
        <v>0</v>
      </c>
      <c r="K114" s="37">
        <v>0</v>
      </c>
      <c r="L114" s="32">
        <v>39.143444444444441</v>
      </c>
      <c r="M114" s="32">
        <v>0</v>
      </c>
      <c r="N114" s="37">
        <v>0</v>
      </c>
      <c r="O114" s="32">
        <v>19.643444444444444</v>
      </c>
      <c r="P114" s="32">
        <v>0</v>
      </c>
      <c r="Q114" s="37">
        <v>0</v>
      </c>
      <c r="R114" s="32">
        <v>14.75</v>
      </c>
      <c r="S114" s="32">
        <v>0</v>
      </c>
      <c r="T114" s="37">
        <v>0</v>
      </c>
      <c r="U114" s="32">
        <v>4.75</v>
      </c>
      <c r="V114" s="32">
        <v>0</v>
      </c>
      <c r="W114" s="37">
        <v>0</v>
      </c>
      <c r="X114" s="32">
        <v>39.549333333333323</v>
      </c>
      <c r="Y114" s="32">
        <v>0</v>
      </c>
      <c r="Z114" s="37">
        <v>0</v>
      </c>
      <c r="AA114" s="32">
        <v>7.7777777777777779E-2</v>
      </c>
      <c r="AB114" s="32">
        <v>0</v>
      </c>
      <c r="AC114" s="37">
        <v>0</v>
      </c>
      <c r="AD114" s="32">
        <v>183.53722222222217</v>
      </c>
      <c r="AE114" s="32">
        <v>0</v>
      </c>
      <c r="AF114" s="37">
        <v>0</v>
      </c>
      <c r="AG114" s="32">
        <v>0</v>
      </c>
      <c r="AH114" s="32">
        <v>0</v>
      </c>
      <c r="AI114" s="37" t="s">
        <v>683</v>
      </c>
      <c r="AJ114" s="32">
        <v>0</v>
      </c>
      <c r="AK114" s="32">
        <v>0</v>
      </c>
      <c r="AL114" s="37" t="s">
        <v>683</v>
      </c>
      <c r="AM114" t="s">
        <v>77</v>
      </c>
      <c r="AN114" s="34">
        <v>4</v>
      </c>
      <c r="AX114"/>
      <c r="AY114"/>
    </row>
    <row r="115" spans="1:51" x14ac:dyDescent="0.25">
      <c r="A115" t="s">
        <v>546</v>
      </c>
      <c r="B115" t="s">
        <v>352</v>
      </c>
      <c r="C115" t="s">
        <v>398</v>
      </c>
      <c r="D115" t="s">
        <v>503</v>
      </c>
      <c r="E115" s="32">
        <v>107.33333333333333</v>
      </c>
      <c r="F115" s="32">
        <v>301.3393333333334</v>
      </c>
      <c r="G115" s="32">
        <v>1.8305555555555555</v>
      </c>
      <c r="H115" s="37">
        <v>6.0747315503304859E-3</v>
      </c>
      <c r="I115" s="32">
        <v>270.16088888888896</v>
      </c>
      <c r="J115" s="32">
        <v>0.76388888888888884</v>
      </c>
      <c r="K115" s="37">
        <v>2.8275332230012725E-3</v>
      </c>
      <c r="L115" s="32">
        <v>41.472222222222221</v>
      </c>
      <c r="M115" s="32">
        <v>1.0666666666666667</v>
      </c>
      <c r="N115" s="37">
        <v>2.5720026791694574E-2</v>
      </c>
      <c r="O115" s="32">
        <v>15.705444444444447</v>
      </c>
      <c r="P115" s="32">
        <v>0</v>
      </c>
      <c r="Q115" s="37">
        <v>0</v>
      </c>
      <c r="R115" s="32">
        <v>20.077888888888886</v>
      </c>
      <c r="S115" s="32">
        <v>1.0666666666666667</v>
      </c>
      <c r="T115" s="37">
        <v>5.3126435382205975E-2</v>
      </c>
      <c r="U115" s="32">
        <v>5.6888888888888891</v>
      </c>
      <c r="V115" s="32">
        <v>0</v>
      </c>
      <c r="W115" s="37">
        <v>0</v>
      </c>
      <c r="X115" s="32">
        <v>75.672555555555519</v>
      </c>
      <c r="Y115" s="32">
        <v>0</v>
      </c>
      <c r="Z115" s="37">
        <v>0</v>
      </c>
      <c r="AA115" s="32">
        <v>5.4116666666666671</v>
      </c>
      <c r="AB115" s="32">
        <v>0</v>
      </c>
      <c r="AC115" s="37">
        <v>0</v>
      </c>
      <c r="AD115" s="32">
        <v>172.24388888888896</v>
      </c>
      <c r="AE115" s="32">
        <v>0.76388888888888884</v>
      </c>
      <c r="AF115" s="37">
        <v>4.4349259286734872E-3</v>
      </c>
      <c r="AG115" s="32">
        <v>2.5097777777777779</v>
      </c>
      <c r="AH115" s="32">
        <v>0</v>
      </c>
      <c r="AI115" s="37">
        <v>0</v>
      </c>
      <c r="AJ115" s="32">
        <v>4.0292222222222218</v>
      </c>
      <c r="AK115" s="32">
        <v>0</v>
      </c>
      <c r="AL115" s="37">
        <v>0</v>
      </c>
      <c r="AM115" t="s">
        <v>165</v>
      </c>
      <c r="AN115" s="34">
        <v>4</v>
      </c>
      <c r="AX115"/>
      <c r="AY115"/>
    </row>
    <row r="116" spans="1:51" x14ac:dyDescent="0.25">
      <c r="A116" t="s">
        <v>546</v>
      </c>
      <c r="B116" t="s">
        <v>295</v>
      </c>
      <c r="C116" t="s">
        <v>453</v>
      </c>
      <c r="D116" t="s">
        <v>506</v>
      </c>
      <c r="E116" s="32">
        <v>68.933333333333337</v>
      </c>
      <c r="F116" s="32">
        <v>261.32588888888887</v>
      </c>
      <c r="G116" s="32">
        <v>0.36666666666666664</v>
      </c>
      <c r="H116" s="37">
        <v>1.4031011937840066E-3</v>
      </c>
      <c r="I116" s="32">
        <v>228.05088888888889</v>
      </c>
      <c r="J116" s="32">
        <v>0.36666666666666664</v>
      </c>
      <c r="K116" s="37">
        <v>1.6078282722472273E-3</v>
      </c>
      <c r="L116" s="32">
        <v>34.080555555555556</v>
      </c>
      <c r="M116" s="32">
        <v>0</v>
      </c>
      <c r="N116" s="37">
        <v>0</v>
      </c>
      <c r="O116" s="32">
        <v>11.044444444444446</v>
      </c>
      <c r="P116" s="32">
        <v>0</v>
      </c>
      <c r="Q116" s="37">
        <v>0</v>
      </c>
      <c r="R116" s="32">
        <v>17.480555555555554</v>
      </c>
      <c r="S116" s="32">
        <v>0</v>
      </c>
      <c r="T116" s="37">
        <v>0</v>
      </c>
      <c r="U116" s="32">
        <v>5.5555555555555554</v>
      </c>
      <c r="V116" s="32">
        <v>0</v>
      </c>
      <c r="W116" s="37">
        <v>0</v>
      </c>
      <c r="X116" s="32">
        <v>62.089777777777776</v>
      </c>
      <c r="Y116" s="32">
        <v>0</v>
      </c>
      <c r="Z116" s="37">
        <v>0</v>
      </c>
      <c r="AA116" s="32">
        <v>10.238888888888889</v>
      </c>
      <c r="AB116" s="32">
        <v>0</v>
      </c>
      <c r="AC116" s="37">
        <v>0</v>
      </c>
      <c r="AD116" s="32">
        <v>154.91666666666666</v>
      </c>
      <c r="AE116" s="32">
        <v>0.36666666666666664</v>
      </c>
      <c r="AF116" s="37">
        <v>2.3668639053254438E-3</v>
      </c>
      <c r="AG116" s="32">
        <v>0</v>
      </c>
      <c r="AH116" s="32">
        <v>0</v>
      </c>
      <c r="AI116" s="37" t="s">
        <v>683</v>
      </c>
      <c r="AJ116" s="32">
        <v>0</v>
      </c>
      <c r="AK116" s="32">
        <v>0</v>
      </c>
      <c r="AL116" s="37" t="s">
        <v>683</v>
      </c>
      <c r="AM116" t="s">
        <v>108</v>
      </c>
      <c r="AN116" s="34">
        <v>4</v>
      </c>
      <c r="AX116"/>
      <c r="AY116"/>
    </row>
    <row r="117" spans="1:51" x14ac:dyDescent="0.25">
      <c r="A117" t="s">
        <v>546</v>
      </c>
      <c r="B117" t="s">
        <v>222</v>
      </c>
      <c r="C117" t="s">
        <v>402</v>
      </c>
      <c r="D117" t="s">
        <v>507</v>
      </c>
      <c r="E117" s="32">
        <v>75.077777777777783</v>
      </c>
      <c r="F117" s="32">
        <v>227.47733333333332</v>
      </c>
      <c r="G117" s="32">
        <v>0</v>
      </c>
      <c r="H117" s="37">
        <v>0</v>
      </c>
      <c r="I117" s="32">
        <v>221.69955555555555</v>
      </c>
      <c r="J117" s="32">
        <v>0</v>
      </c>
      <c r="K117" s="37">
        <v>0</v>
      </c>
      <c r="L117" s="32">
        <v>33.595777777777784</v>
      </c>
      <c r="M117" s="32">
        <v>0</v>
      </c>
      <c r="N117" s="37">
        <v>0</v>
      </c>
      <c r="O117" s="32">
        <v>27.818000000000005</v>
      </c>
      <c r="P117" s="32">
        <v>0</v>
      </c>
      <c r="Q117" s="37">
        <v>0</v>
      </c>
      <c r="R117" s="32">
        <v>0</v>
      </c>
      <c r="S117" s="32">
        <v>0</v>
      </c>
      <c r="T117" s="37" t="s">
        <v>683</v>
      </c>
      <c r="U117" s="32">
        <v>5.7777777777777777</v>
      </c>
      <c r="V117" s="32">
        <v>0</v>
      </c>
      <c r="W117" s="37">
        <v>0</v>
      </c>
      <c r="X117" s="32">
        <v>62.745444444444445</v>
      </c>
      <c r="Y117" s="32">
        <v>0</v>
      </c>
      <c r="Z117" s="37">
        <v>0</v>
      </c>
      <c r="AA117" s="32">
        <v>0</v>
      </c>
      <c r="AB117" s="32">
        <v>0</v>
      </c>
      <c r="AC117" s="37" t="s">
        <v>683</v>
      </c>
      <c r="AD117" s="32">
        <v>131.13611111111109</v>
      </c>
      <c r="AE117" s="32">
        <v>0</v>
      </c>
      <c r="AF117" s="37">
        <v>0</v>
      </c>
      <c r="AG117" s="32">
        <v>0</v>
      </c>
      <c r="AH117" s="32">
        <v>0</v>
      </c>
      <c r="AI117" s="37" t="s">
        <v>683</v>
      </c>
      <c r="AJ117" s="32">
        <v>0</v>
      </c>
      <c r="AK117" s="32">
        <v>0</v>
      </c>
      <c r="AL117" s="37" t="s">
        <v>683</v>
      </c>
      <c r="AM117" t="s">
        <v>35</v>
      </c>
      <c r="AN117" s="34">
        <v>4</v>
      </c>
      <c r="AX117"/>
      <c r="AY117"/>
    </row>
    <row r="118" spans="1:51" x14ac:dyDescent="0.25">
      <c r="A118" t="s">
        <v>546</v>
      </c>
      <c r="B118" t="s">
        <v>236</v>
      </c>
      <c r="C118" t="s">
        <v>413</v>
      </c>
      <c r="D118" t="s">
        <v>487</v>
      </c>
      <c r="E118" s="32">
        <v>126.86666666666666</v>
      </c>
      <c r="F118" s="32">
        <v>402.47599999999989</v>
      </c>
      <c r="G118" s="32">
        <v>51.303444444444466</v>
      </c>
      <c r="H118" s="37">
        <v>0.12746957444529483</v>
      </c>
      <c r="I118" s="32">
        <v>382.60499999999985</v>
      </c>
      <c r="J118" s="32">
        <v>51.303444444444466</v>
      </c>
      <c r="K118" s="37">
        <v>0.13408984316578321</v>
      </c>
      <c r="L118" s="32">
        <v>31.701111111111111</v>
      </c>
      <c r="M118" s="32">
        <v>0.97255555555555562</v>
      </c>
      <c r="N118" s="37">
        <v>3.0678910658581898E-2</v>
      </c>
      <c r="O118" s="32">
        <v>20.841999999999995</v>
      </c>
      <c r="P118" s="32">
        <v>0.97255555555555562</v>
      </c>
      <c r="Q118" s="37">
        <v>4.6663254752689565E-2</v>
      </c>
      <c r="R118" s="32">
        <v>4.6960000000000006</v>
      </c>
      <c r="S118" s="32">
        <v>0</v>
      </c>
      <c r="T118" s="37">
        <v>0</v>
      </c>
      <c r="U118" s="32">
        <v>6.1631111111111121</v>
      </c>
      <c r="V118" s="32">
        <v>0</v>
      </c>
      <c r="W118" s="37">
        <v>0</v>
      </c>
      <c r="X118" s="32">
        <v>123.5923333333333</v>
      </c>
      <c r="Y118" s="32">
        <v>23.671777777777784</v>
      </c>
      <c r="Z118" s="37">
        <v>0.19153111798556374</v>
      </c>
      <c r="AA118" s="32">
        <v>9.0118888888888922</v>
      </c>
      <c r="AB118" s="32">
        <v>0</v>
      </c>
      <c r="AC118" s="37">
        <v>0</v>
      </c>
      <c r="AD118" s="32">
        <v>238.05955555555548</v>
      </c>
      <c r="AE118" s="32">
        <v>26.659111111111123</v>
      </c>
      <c r="AF118" s="37">
        <v>0.11198504949275073</v>
      </c>
      <c r="AG118" s="32">
        <v>0.1111111111111111</v>
      </c>
      <c r="AH118" s="32">
        <v>0</v>
      </c>
      <c r="AI118" s="37">
        <v>0</v>
      </c>
      <c r="AJ118" s="32">
        <v>0</v>
      </c>
      <c r="AK118" s="32">
        <v>0</v>
      </c>
      <c r="AL118" s="37" t="s">
        <v>683</v>
      </c>
      <c r="AM118" t="s">
        <v>49</v>
      </c>
      <c r="AN118" s="34">
        <v>4</v>
      </c>
      <c r="AX118"/>
      <c r="AY118"/>
    </row>
    <row r="119" spans="1:51" x14ac:dyDescent="0.25">
      <c r="A119" t="s">
        <v>546</v>
      </c>
      <c r="B119" t="s">
        <v>310</v>
      </c>
      <c r="C119" t="s">
        <v>462</v>
      </c>
      <c r="D119" t="s">
        <v>527</v>
      </c>
      <c r="E119" s="32">
        <v>51.988888888888887</v>
      </c>
      <c r="F119" s="32">
        <v>270.14444444444445</v>
      </c>
      <c r="G119" s="32">
        <v>0</v>
      </c>
      <c r="H119" s="37">
        <v>0</v>
      </c>
      <c r="I119" s="32">
        <v>252.52500000000001</v>
      </c>
      <c r="J119" s="32">
        <v>0</v>
      </c>
      <c r="K119" s="37">
        <v>0</v>
      </c>
      <c r="L119" s="32">
        <v>47.663888888888884</v>
      </c>
      <c r="M119" s="32">
        <v>0</v>
      </c>
      <c r="N119" s="37">
        <v>0</v>
      </c>
      <c r="O119" s="32">
        <v>30.044444444444444</v>
      </c>
      <c r="P119" s="32">
        <v>0</v>
      </c>
      <c r="Q119" s="37">
        <v>0</v>
      </c>
      <c r="R119" s="32">
        <v>11.908333333333333</v>
      </c>
      <c r="S119" s="32">
        <v>0</v>
      </c>
      <c r="T119" s="37">
        <v>0</v>
      </c>
      <c r="U119" s="32">
        <v>5.7111111111111112</v>
      </c>
      <c r="V119" s="32">
        <v>0</v>
      </c>
      <c r="W119" s="37">
        <v>0</v>
      </c>
      <c r="X119" s="32">
        <v>41.733333333333334</v>
      </c>
      <c r="Y119" s="32">
        <v>0</v>
      </c>
      <c r="Z119" s="37">
        <v>0</v>
      </c>
      <c r="AA119" s="32">
        <v>0</v>
      </c>
      <c r="AB119" s="32">
        <v>0</v>
      </c>
      <c r="AC119" s="37" t="s">
        <v>683</v>
      </c>
      <c r="AD119" s="32">
        <v>180.74722222222223</v>
      </c>
      <c r="AE119" s="32">
        <v>0</v>
      </c>
      <c r="AF119" s="37">
        <v>0</v>
      </c>
      <c r="AG119" s="32">
        <v>0</v>
      </c>
      <c r="AH119" s="32">
        <v>0</v>
      </c>
      <c r="AI119" s="37" t="s">
        <v>683</v>
      </c>
      <c r="AJ119" s="32">
        <v>0</v>
      </c>
      <c r="AK119" s="32">
        <v>0</v>
      </c>
      <c r="AL119" s="37" t="s">
        <v>683</v>
      </c>
      <c r="AM119" t="s">
        <v>123</v>
      </c>
      <c r="AN119" s="34">
        <v>4</v>
      </c>
      <c r="AX119"/>
      <c r="AY119"/>
    </row>
    <row r="120" spans="1:51" x14ac:dyDescent="0.25">
      <c r="A120" t="s">
        <v>546</v>
      </c>
      <c r="B120" t="s">
        <v>263</v>
      </c>
      <c r="C120" t="s">
        <v>430</v>
      </c>
      <c r="D120" t="s">
        <v>517</v>
      </c>
      <c r="E120" s="32">
        <v>60.677777777777777</v>
      </c>
      <c r="F120" s="32">
        <v>223.23300000000003</v>
      </c>
      <c r="G120" s="32">
        <v>0</v>
      </c>
      <c r="H120" s="37">
        <v>0</v>
      </c>
      <c r="I120" s="32">
        <v>214.61355555555556</v>
      </c>
      <c r="J120" s="32">
        <v>0</v>
      </c>
      <c r="K120" s="37">
        <v>0</v>
      </c>
      <c r="L120" s="32">
        <v>40.472000000000001</v>
      </c>
      <c r="M120" s="32">
        <v>0</v>
      </c>
      <c r="N120" s="37">
        <v>0</v>
      </c>
      <c r="O120" s="32">
        <v>35.227555555555554</v>
      </c>
      <c r="P120" s="32">
        <v>0</v>
      </c>
      <c r="Q120" s="37">
        <v>0</v>
      </c>
      <c r="R120" s="32">
        <v>0</v>
      </c>
      <c r="S120" s="32">
        <v>0</v>
      </c>
      <c r="T120" s="37" t="s">
        <v>683</v>
      </c>
      <c r="U120" s="32">
        <v>5.2444444444444445</v>
      </c>
      <c r="V120" s="32">
        <v>0</v>
      </c>
      <c r="W120" s="37">
        <v>0</v>
      </c>
      <c r="X120" s="32">
        <v>54.231111111111112</v>
      </c>
      <c r="Y120" s="32">
        <v>0</v>
      </c>
      <c r="Z120" s="37">
        <v>0</v>
      </c>
      <c r="AA120" s="32">
        <v>3.375</v>
      </c>
      <c r="AB120" s="32">
        <v>0</v>
      </c>
      <c r="AC120" s="37">
        <v>0</v>
      </c>
      <c r="AD120" s="32">
        <v>119.27433333333336</v>
      </c>
      <c r="AE120" s="32">
        <v>0</v>
      </c>
      <c r="AF120" s="37">
        <v>0</v>
      </c>
      <c r="AG120" s="32">
        <v>5.8805555555555555</v>
      </c>
      <c r="AH120" s="32">
        <v>0</v>
      </c>
      <c r="AI120" s="37">
        <v>0</v>
      </c>
      <c r="AJ120" s="32">
        <v>0</v>
      </c>
      <c r="AK120" s="32">
        <v>0</v>
      </c>
      <c r="AL120" s="37" t="s">
        <v>683</v>
      </c>
      <c r="AM120" t="s">
        <v>76</v>
      </c>
      <c r="AN120" s="34">
        <v>4</v>
      </c>
      <c r="AX120"/>
      <c r="AY120"/>
    </row>
    <row r="121" spans="1:51" x14ac:dyDescent="0.25">
      <c r="A121" t="s">
        <v>546</v>
      </c>
      <c r="B121" t="s">
        <v>320</v>
      </c>
      <c r="C121" t="s">
        <v>458</v>
      </c>
      <c r="D121" t="s">
        <v>498</v>
      </c>
      <c r="E121" s="32">
        <v>74.344444444444449</v>
      </c>
      <c r="F121" s="32">
        <v>291.03211111111108</v>
      </c>
      <c r="G121" s="32">
        <v>7.7777777777777779E-2</v>
      </c>
      <c r="H121" s="37">
        <v>2.6724809671632265E-4</v>
      </c>
      <c r="I121" s="32">
        <v>285.44322222222218</v>
      </c>
      <c r="J121" s="32">
        <v>0</v>
      </c>
      <c r="K121" s="37">
        <v>0</v>
      </c>
      <c r="L121" s="32">
        <v>26.980222222222224</v>
      </c>
      <c r="M121" s="32">
        <v>7.7777777777777779E-2</v>
      </c>
      <c r="N121" s="37">
        <v>2.8827700949666832E-3</v>
      </c>
      <c r="O121" s="32">
        <v>21.391333333333332</v>
      </c>
      <c r="P121" s="32">
        <v>0</v>
      </c>
      <c r="Q121" s="37">
        <v>0</v>
      </c>
      <c r="R121" s="32">
        <v>7.7777777777777779E-2</v>
      </c>
      <c r="S121" s="32">
        <v>7.7777777777777779E-2</v>
      </c>
      <c r="T121" s="37">
        <v>1</v>
      </c>
      <c r="U121" s="32">
        <v>5.5111111111111111</v>
      </c>
      <c r="V121" s="32">
        <v>0</v>
      </c>
      <c r="W121" s="37">
        <v>0</v>
      </c>
      <c r="X121" s="32">
        <v>65.49166666666666</v>
      </c>
      <c r="Y121" s="32">
        <v>0</v>
      </c>
      <c r="Z121" s="37">
        <v>0</v>
      </c>
      <c r="AA121" s="32">
        <v>0</v>
      </c>
      <c r="AB121" s="32">
        <v>0</v>
      </c>
      <c r="AC121" s="37" t="s">
        <v>683</v>
      </c>
      <c r="AD121" s="32">
        <v>177.18799999999999</v>
      </c>
      <c r="AE121" s="32">
        <v>0</v>
      </c>
      <c r="AF121" s="37">
        <v>0</v>
      </c>
      <c r="AG121" s="32">
        <v>0</v>
      </c>
      <c r="AH121" s="32">
        <v>0</v>
      </c>
      <c r="AI121" s="37" t="s">
        <v>683</v>
      </c>
      <c r="AJ121" s="32">
        <v>21.372222222222224</v>
      </c>
      <c r="AK121" s="32">
        <v>0</v>
      </c>
      <c r="AL121" s="37">
        <v>0</v>
      </c>
      <c r="AM121" t="s">
        <v>133</v>
      </c>
      <c r="AN121" s="34">
        <v>4</v>
      </c>
      <c r="AX121"/>
      <c r="AY121"/>
    </row>
    <row r="122" spans="1:51" x14ac:dyDescent="0.25">
      <c r="A122" t="s">
        <v>546</v>
      </c>
      <c r="B122" t="s">
        <v>286</v>
      </c>
      <c r="C122" t="s">
        <v>435</v>
      </c>
      <c r="D122" t="s">
        <v>504</v>
      </c>
      <c r="E122" s="32">
        <v>142.5</v>
      </c>
      <c r="F122" s="32">
        <v>551.16944444444448</v>
      </c>
      <c r="G122" s="32">
        <v>0</v>
      </c>
      <c r="H122" s="37">
        <v>0</v>
      </c>
      <c r="I122" s="32">
        <v>490.20833333333337</v>
      </c>
      <c r="J122" s="32">
        <v>0</v>
      </c>
      <c r="K122" s="37">
        <v>0</v>
      </c>
      <c r="L122" s="32">
        <v>41.87777777777778</v>
      </c>
      <c r="M122" s="32">
        <v>0</v>
      </c>
      <c r="N122" s="37">
        <v>0</v>
      </c>
      <c r="O122" s="32">
        <v>14.475</v>
      </c>
      <c r="P122" s="32">
        <v>0</v>
      </c>
      <c r="Q122" s="37">
        <v>0</v>
      </c>
      <c r="R122" s="32">
        <v>21.677777777777777</v>
      </c>
      <c r="S122" s="32">
        <v>0</v>
      </c>
      <c r="T122" s="37">
        <v>0</v>
      </c>
      <c r="U122" s="32">
        <v>5.7249999999999996</v>
      </c>
      <c r="V122" s="32">
        <v>0</v>
      </c>
      <c r="W122" s="37">
        <v>0</v>
      </c>
      <c r="X122" s="32">
        <v>93.558333333333337</v>
      </c>
      <c r="Y122" s="32">
        <v>0</v>
      </c>
      <c r="Z122" s="37">
        <v>0</v>
      </c>
      <c r="AA122" s="32">
        <v>33.55833333333333</v>
      </c>
      <c r="AB122" s="32">
        <v>0</v>
      </c>
      <c r="AC122" s="37">
        <v>0</v>
      </c>
      <c r="AD122" s="32">
        <v>297.33333333333331</v>
      </c>
      <c r="AE122" s="32">
        <v>0</v>
      </c>
      <c r="AF122" s="37">
        <v>0</v>
      </c>
      <c r="AG122" s="32">
        <v>84.841666666666669</v>
      </c>
      <c r="AH122" s="32">
        <v>0</v>
      </c>
      <c r="AI122" s="37">
        <v>0</v>
      </c>
      <c r="AJ122" s="32">
        <v>0</v>
      </c>
      <c r="AK122" s="32">
        <v>0</v>
      </c>
      <c r="AL122" s="37" t="s">
        <v>683</v>
      </c>
      <c r="AM122" t="s">
        <v>99</v>
      </c>
      <c r="AN122" s="34">
        <v>4</v>
      </c>
      <c r="AX122"/>
      <c r="AY122"/>
    </row>
    <row r="123" spans="1:51" x14ac:dyDescent="0.25">
      <c r="A123" t="s">
        <v>546</v>
      </c>
      <c r="B123" t="s">
        <v>333</v>
      </c>
      <c r="C123" t="s">
        <v>438</v>
      </c>
      <c r="D123" t="s">
        <v>530</v>
      </c>
      <c r="E123" s="32">
        <v>56.288888888888891</v>
      </c>
      <c r="F123" s="32">
        <v>201.44444444444446</v>
      </c>
      <c r="G123" s="32">
        <v>0</v>
      </c>
      <c r="H123" s="37">
        <v>0</v>
      </c>
      <c r="I123" s="32">
        <v>189.00833333333333</v>
      </c>
      <c r="J123" s="32">
        <v>0</v>
      </c>
      <c r="K123" s="37">
        <v>0</v>
      </c>
      <c r="L123" s="32">
        <v>27.636111111111113</v>
      </c>
      <c r="M123" s="32">
        <v>0</v>
      </c>
      <c r="N123" s="37">
        <v>0</v>
      </c>
      <c r="O123" s="32">
        <v>16.280555555555555</v>
      </c>
      <c r="P123" s="32">
        <v>0</v>
      </c>
      <c r="Q123" s="37">
        <v>0</v>
      </c>
      <c r="R123" s="32">
        <v>5.5333333333333332</v>
      </c>
      <c r="S123" s="32">
        <v>0</v>
      </c>
      <c r="T123" s="37">
        <v>0</v>
      </c>
      <c r="U123" s="32">
        <v>5.822222222222222</v>
      </c>
      <c r="V123" s="32">
        <v>0</v>
      </c>
      <c r="W123" s="37">
        <v>0</v>
      </c>
      <c r="X123" s="32">
        <v>52.088888888888889</v>
      </c>
      <c r="Y123" s="32">
        <v>0</v>
      </c>
      <c r="Z123" s="37">
        <v>0</v>
      </c>
      <c r="AA123" s="32">
        <v>1.0805555555555555</v>
      </c>
      <c r="AB123" s="32">
        <v>0</v>
      </c>
      <c r="AC123" s="37">
        <v>0</v>
      </c>
      <c r="AD123" s="32">
        <v>105.64722222222223</v>
      </c>
      <c r="AE123" s="32">
        <v>0</v>
      </c>
      <c r="AF123" s="37">
        <v>0</v>
      </c>
      <c r="AG123" s="32">
        <v>14.991666666666667</v>
      </c>
      <c r="AH123" s="32">
        <v>0</v>
      </c>
      <c r="AI123" s="37">
        <v>0</v>
      </c>
      <c r="AJ123" s="32">
        <v>0</v>
      </c>
      <c r="AK123" s="32">
        <v>0</v>
      </c>
      <c r="AL123" s="37" t="s">
        <v>683</v>
      </c>
      <c r="AM123" t="s">
        <v>146</v>
      </c>
      <c r="AN123" s="34">
        <v>4</v>
      </c>
      <c r="AX123"/>
      <c r="AY123"/>
    </row>
    <row r="124" spans="1:51" x14ac:dyDescent="0.25">
      <c r="A124" t="s">
        <v>546</v>
      </c>
      <c r="B124" t="s">
        <v>192</v>
      </c>
      <c r="C124" t="s">
        <v>379</v>
      </c>
      <c r="D124" t="s">
        <v>488</v>
      </c>
      <c r="E124" s="32">
        <v>90.577777777777783</v>
      </c>
      <c r="F124" s="32">
        <v>301.89699999999999</v>
      </c>
      <c r="G124" s="32">
        <v>22.543111111111109</v>
      </c>
      <c r="H124" s="37">
        <v>7.4671530724422938E-2</v>
      </c>
      <c r="I124" s="32">
        <v>278.03177777777779</v>
      </c>
      <c r="J124" s="32">
        <v>22.543111111111109</v>
      </c>
      <c r="K124" s="37">
        <v>8.1081059479212195E-2</v>
      </c>
      <c r="L124" s="32">
        <v>43.015666666666668</v>
      </c>
      <c r="M124" s="32">
        <v>0</v>
      </c>
      <c r="N124" s="37">
        <v>0</v>
      </c>
      <c r="O124" s="32">
        <v>21.548888888888886</v>
      </c>
      <c r="P124" s="32">
        <v>0</v>
      </c>
      <c r="Q124" s="37">
        <v>0</v>
      </c>
      <c r="R124" s="32">
        <v>15.976111111111113</v>
      </c>
      <c r="S124" s="32">
        <v>0</v>
      </c>
      <c r="T124" s="37">
        <v>0</v>
      </c>
      <c r="U124" s="32">
        <v>5.4906666666666668</v>
      </c>
      <c r="V124" s="32">
        <v>0</v>
      </c>
      <c r="W124" s="37">
        <v>0</v>
      </c>
      <c r="X124" s="32">
        <v>50.018555555555544</v>
      </c>
      <c r="Y124" s="32">
        <v>8.1752222222222226</v>
      </c>
      <c r="Z124" s="37">
        <v>0.16344378863843867</v>
      </c>
      <c r="AA124" s="32">
        <v>2.3984444444444444</v>
      </c>
      <c r="AB124" s="32">
        <v>0</v>
      </c>
      <c r="AC124" s="37">
        <v>0</v>
      </c>
      <c r="AD124" s="32">
        <v>175.57744444444444</v>
      </c>
      <c r="AE124" s="32">
        <v>14.367888888888888</v>
      </c>
      <c r="AF124" s="37">
        <v>8.1832201934315785E-2</v>
      </c>
      <c r="AG124" s="32">
        <v>0</v>
      </c>
      <c r="AH124" s="32">
        <v>0</v>
      </c>
      <c r="AI124" s="37" t="s">
        <v>683</v>
      </c>
      <c r="AJ124" s="32">
        <v>30.886888888888901</v>
      </c>
      <c r="AK124" s="32">
        <v>0</v>
      </c>
      <c r="AL124" s="37">
        <v>0</v>
      </c>
      <c r="AM124" t="s">
        <v>5</v>
      </c>
      <c r="AN124" s="34">
        <v>4</v>
      </c>
      <c r="AX124"/>
      <c r="AY124"/>
    </row>
    <row r="125" spans="1:51" x14ac:dyDescent="0.25">
      <c r="A125" t="s">
        <v>546</v>
      </c>
      <c r="B125" t="s">
        <v>195</v>
      </c>
      <c r="C125" t="s">
        <v>382</v>
      </c>
      <c r="D125" t="s">
        <v>491</v>
      </c>
      <c r="E125" s="32">
        <v>163.6888888888889</v>
      </c>
      <c r="F125" s="32">
        <v>543.82499999999993</v>
      </c>
      <c r="G125" s="32">
        <v>0</v>
      </c>
      <c r="H125" s="37">
        <v>0</v>
      </c>
      <c r="I125" s="32">
        <v>507.69722222222219</v>
      </c>
      <c r="J125" s="32">
        <v>0</v>
      </c>
      <c r="K125" s="37">
        <v>0</v>
      </c>
      <c r="L125" s="32">
        <v>118.71666666666665</v>
      </c>
      <c r="M125" s="32">
        <v>0</v>
      </c>
      <c r="N125" s="37">
        <v>0</v>
      </c>
      <c r="O125" s="32">
        <v>82.588888888888889</v>
      </c>
      <c r="P125" s="32">
        <v>0</v>
      </c>
      <c r="Q125" s="37">
        <v>0</v>
      </c>
      <c r="R125" s="32">
        <v>30.616666666666667</v>
      </c>
      <c r="S125" s="32">
        <v>0</v>
      </c>
      <c r="T125" s="37">
        <v>0</v>
      </c>
      <c r="U125" s="32">
        <v>5.5111111111111111</v>
      </c>
      <c r="V125" s="32">
        <v>0</v>
      </c>
      <c r="W125" s="37">
        <v>0</v>
      </c>
      <c r="X125" s="32">
        <v>165.0361111111111</v>
      </c>
      <c r="Y125" s="32">
        <v>0</v>
      </c>
      <c r="Z125" s="37">
        <v>0</v>
      </c>
      <c r="AA125" s="32">
        <v>0</v>
      </c>
      <c r="AB125" s="32">
        <v>0</v>
      </c>
      <c r="AC125" s="37" t="s">
        <v>683</v>
      </c>
      <c r="AD125" s="32">
        <v>260.07222222222219</v>
      </c>
      <c r="AE125" s="32">
        <v>0</v>
      </c>
      <c r="AF125" s="37">
        <v>0</v>
      </c>
      <c r="AG125" s="32">
        <v>0</v>
      </c>
      <c r="AH125" s="32">
        <v>0</v>
      </c>
      <c r="AI125" s="37" t="s">
        <v>683</v>
      </c>
      <c r="AJ125" s="32">
        <v>0</v>
      </c>
      <c r="AK125" s="32">
        <v>0</v>
      </c>
      <c r="AL125" s="37" t="s">
        <v>683</v>
      </c>
      <c r="AM125" t="s">
        <v>8</v>
      </c>
      <c r="AN125" s="34">
        <v>4</v>
      </c>
      <c r="AX125"/>
      <c r="AY125"/>
    </row>
    <row r="126" spans="1:51" x14ac:dyDescent="0.25">
      <c r="A126" t="s">
        <v>546</v>
      </c>
      <c r="B126" t="s">
        <v>321</v>
      </c>
      <c r="C126" t="s">
        <v>398</v>
      </c>
      <c r="D126" t="s">
        <v>503</v>
      </c>
      <c r="E126" s="32">
        <v>90.155555555555551</v>
      </c>
      <c r="F126" s="32">
        <v>273.08944444444444</v>
      </c>
      <c r="G126" s="32">
        <v>27.360666666666663</v>
      </c>
      <c r="H126" s="37">
        <v>0.10018939663642965</v>
      </c>
      <c r="I126" s="32">
        <v>256.71266666666668</v>
      </c>
      <c r="J126" s="32">
        <v>27.360666666666663</v>
      </c>
      <c r="K126" s="37">
        <v>0.10658089848832285</v>
      </c>
      <c r="L126" s="32">
        <v>23.770888888888884</v>
      </c>
      <c r="M126" s="32">
        <v>0</v>
      </c>
      <c r="N126" s="37">
        <v>0</v>
      </c>
      <c r="O126" s="32">
        <v>16.535666666666664</v>
      </c>
      <c r="P126" s="32">
        <v>0</v>
      </c>
      <c r="Q126" s="37">
        <v>0</v>
      </c>
      <c r="R126" s="32">
        <v>0.89766666666666661</v>
      </c>
      <c r="S126" s="32">
        <v>0</v>
      </c>
      <c r="T126" s="37">
        <v>0</v>
      </c>
      <c r="U126" s="32">
        <v>6.3375555555555545</v>
      </c>
      <c r="V126" s="32">
        <v>0</v>
      </c>
      <c r="W126" s="37">
        <v>0</v>
      </c>
      <c r="X126" s="32">
        <v>83.967444444444425</v>
      </c>
      <c r="Y126" s="32">
        <v>2.0369999999999999</v>
      </c>
      <c r="Z126" s="37">
        <v>2.4259402122780393E-2</v>
      </c>
      <c r="AA126" s="32">
        <v>9.1415555555555557</v>
      </c>
      <c r="AB126" s="32">
        <v>0</v>
      </c>
      <c r="AC126" s="37">
        <v>0</v>
      </c>
      <c r="AD126" s="32">
        <v>156.2095555555556</v>
      </c>
      <c r="AE126" s="32">
        <v>25.323666666666664</v>
      </c>
      <c r="AF126" s="37">
        <v>0.16211342882708835</v>
      </c>
      <c r="AG126" s="32">
        <v>0</v>
      </c>
      <c r="AH126" s="32">
        <v>0</v>
      </c>
      <c r="AI126" s="37" t="s">
        <v>683</v>
      </c>
      <c r="AJ126" s="32">
        <v>0</v>
      </c>
      <c r="AK126" s="32">
        <v>0</v>
      </c>
      <c r="AL126" s="37" t="s">
        <v>683</v>
      </c>
      <c r="AM126" t="s">
        <v>134</v>
      </c>
      <c r="AN126" s="34">
        <v>4</v>
      </c>
      <c r="AX126"/>
      <c r="AY126"/>
    </row>
    <row r="127" spans="1:51" x14ac:dyDescent="0.25">
      <c r="A127" t="s">
        <v>546</v>
      </c>
      <c r="B127" t="s">
        <v>332</v>
      </c>
      <c r="C127" t="s">
        <v>461</v>
      </c>
      <c r="D127" t="s">
        <v>540</v>
      </c>
      <c r="E127" s="32">
        <v>60.144444444444446</v>
      </c>
      <c r="F127" s="32">
        <v>288.58122222222215</v>
      </c>
      <c r="G127" s="32">
        <v>0</v>
      </c>
      <c r="H127" s="37">
        <v>0</v>
      </c>
      <c r="I127" s="32">
        <v>278.53677777777773</v>
      </c>
      <c r="J127" s="32">
        <v>0</v>
      </c>
      <c r="K127" s="37">
        <v>0</v>
      </c>
      <c r="L127" s="32">
        <v>50.13922222222223</v>
      </c>
      <c r="M127" s="32">
        <v>0</v>
      </c>
      <c r="N127" s="37">
        <v>0</v>
      </c>
      <c r="O127" s="32">
        <v>40.094777777777786</v>
      </c>
      <c r="P127" s="32">
        <v>0</v>
      </c>
      <c r="Q127" s="37">
        <v>0</v>
      </c>
      <c r="R127" s="32">
        <v>4.8</v>
      </c>
      <c r="S127" s="32">
        <v>0</v>
      </c>
      <c r="T127" s="37">
        <v>0</v>
      </c>
      <c r="U127" s="32">
        <v>5.2444444444444445</v>
      </c>
      <c r="V127" s="32">
        <v>0</v>
      </c>
      <c r="W127" s="37">
        <v>0</v>
      </c>
      <c r="X127" s="32">
        <v>89.395666666666656</v>
      </c>
      <c r="Y127" s="32">
        <v>0</v>
      </c>
      <c r="Z127" s="37">
        <v>0</v>
      </c>
      <c r="AA127" s="32">
        <v>0</v>
      </c>
      <c r="AB127" s="32">
        <v>0</v>
      </c>
      <c r="AC127" s="37" t="s">
        <v>683</v>
      </c>
      <c r="AD127" s="32">
        <v>149.04633333333328</v>
      </c>
      <c r="AE127" s="32">
        <v>0</v>
      </c>
      <c r="AF127" s="37">
        <v>0</v>
      </c>
      <c r="AG127" s="32">
        <v>0</v>
      </c>
      <c r="AH127" s="32">
        <v>0</v>
      </c>
      <c r="AI127" s="37" t="s">
        <v>683</v>
      </c>
      <c r="AJ127" s="32">
        <v>0</v>
      </c>
      <c r="AK127" s="32">
        <v>0</v>
      </c>
      <c r="AL127" s="37" t="s">
        <v>683</v>
      </c>
      <c r="AM127" t="s">
        <v>145</v>
      </c>
      <c r="AN127" s="34">
        <v>4</v>
      </c>
      <c r="AX127"/>
      <c r="AY127"/>
    </row>
    <row r="128" spans="1:51" x14ac:dyDescent="0.25">
      <c r="A128" t="s">
        <v>546</v>
      </c>
      <c r="B128" t="s">
        <v>373</v>
      </c>
      <c r="C128" t="s">
        <v>385</v>
      </c>
      <c r="D128" t="s">
        <v>494</v>
      </c>
      <c r="E128" s="32">
        <v>38.322222222222223</v>
      </c>
      <c r="F128" s="32">
        <v>103.22777777777777</v>
      </c>
      <c r="G128" s="32">
        <v>0.3611111111111111</v>
      </c>
      <c r="H128" s="37">
        <v>3.4981970830418171E-3</v>
      </c>
      <c r="I128" s="32">
        <v>98.772222222222211</v>
      </c>
      <c r="J128" s="32">
        <v>0.3611111111111111</v>
      </c>
      <c r="K128" s="37">
        <v>3.6559986500928066E-3</v>
      </c>
      <c r="L128" s="32">
        <v>19.725000000000001</v>
      </c>
      <c r="M128" s="32">
        <v>0.1111111111111111</v>
      </c>
      <c r="N128" s="37">
        <v>5.633009435290803E-3</v>
      </c>
      <c r="O128" s="32">
        <v>15.269444444444444</v>
      </c>
      <c r="P128" s="32">
        <v>0.1111111111111111</v>
      </c>
      <c r="Q128" s="37">
        <v>7.2766963798435507E-3</v>
      </c>
      <c r="R128" s="32">
        <v>0</v>
      </c>
      <c r="S128" s="32">
        <v>0</v>
      </c>
      <c r="T128" s="37" t="s">
        <v>683</v>
      </c>
      <c r="U128" s="32">
        <v>4.4555555555555557</v>
      </c>
      <c r="V128" s="32">
        <v>0</v>
      </c>
      <c r="W128" s="37">
        <v>0</v>
      </c>
      <c r="X128" s="32">
        <v>29.791666666666668</v>
      </c>
      <c r="Y128" s="32">
        <v>0</v>
      </c>
      <c r="Z128" s="37">
        <v>0</v>
      </c>
      <c r="AA128" s="32">
        <v>0</v>
      </c>
      <c r="AB128" s="32">
        <v>0</v>
      </c>
      <c r="AC128" s="37" t="s">
        <v>683</v>
      </c>
      <c r="AD128" s="32">
        <v>53.711111111111109</v>
      </c>
      <c r="AE128" s="32">
        <v>0.25</v>
      </c>
      <c r="AF128" s="37">
        <v>4.6545304095986766E-3</v>
      </c>
      <c r="AG128" s="32">
        <v>0</v>
      </c>
      <c r="AH128" s="32">
        <v>0</v>
      </c>
      <c r="AI128" s="37" t="s">
        <v>683</v>
      </c>
      <c r="AJ128" s="32">
        <v>0</v>
      </c>
      <c r="AK128" s="32">
        <v>0</v>
      </c>
      <c r="AL128" s="37" t="s">
        <v>683</v>
      </c>
      <c r="AM128" t="s">
        <v>186</v>
      </c>
      <c r="AN128" s="34">
        <v>4</v>
      </c>
      <c r="AX128"/>
      <c r="AY128"/>
    </row>
    <row r="129" spans="1:51" x14ac:dyDescent="0.25">
      <c r="A129" t="s">
        <v>546</v>
      </c>
      <c r="B129" t="s">
        <v>305</v>
      </c>
      <c r="C129" t="s">
        <v>385</v>
      </c>
      <c r="D129" t="s">
        <v>494</v>
      </c>
      <c r="E129" s="32">
        <v>112.51111111111111</v>
      </c>
      <c r="F129" s="32">
        <v>300.92255555555556</v>
      </c>
      <c r="G129" s="32">
        <v>4.6944444444444446</v>
      </c>
      <c r="H129" s="37">
        <v>1.5600174721956886E-2</v>
      </c>
      <c r="I129" s="32">
        <v>295.3225555555556</v>
      </c>
      <c r="J129" s="32">
        <v>4.6944444444444446</v>
      </c>
      <c r="K129" s="37">
        <v>1.5895990184743386E-2</v>
      </c>
      <c r="L129" s="32">
        <v>47.074444444444445</v>
      </c>
      <c r="M129" s="32">
        <v>2.3805555555555555</v>
      </c>
      <c r="N129" s="37">
        <v>5.0570019118653671E-2</v>
      </c>
      <c r="O129" s="32">
        <v>41.474444444444444</v>
      </c>
      <c r="P129" s="32">
        <v>2.3805555555555555</v>
      </c>
      <c r="Q129" s="37">
        <v>5.7398130039917485E-2</v>
      </c>
      <c r="R129" s="32">
        <v>0</v>
      </c>
      <c r="S129" s="32">
        <v>0</v>
      </c>
      <c r="T129" s="37" t="s">
        <v>683</v>
      </c>
      <c r="U129" s="32">
        <v>5.6</v>
      </c>
      <c r="V129" s="32">
        <v>0</v>
      </c>
      <c r="W129" s="37">
        <v>0</v>
      </c>
      <c r="X129" s="32">
        <v>42.722222222222221</v>
      </c>
      <c r="Y129" s="32">
        <v>2.3138888888888891</v>
      </c>
      <c r="Z129" s="37">
        <v>5.4161248374512361E-2</v>
      </c>
      <c r="AA129" s="32">
        <v>0</v>
      </c>
      <c r="AB129" s="32">
        <v>0</v>
      </c>
      <c r="AC129" s="37" t="s">
        <v>683</v>
      </c>
      <c r="AD129" s="32">
        <v>211.12588888888891</v>
      </c>
      <c r="AE129" s="32">
        <v>0</v>
      </c>
      <c r="AF129" s="37">
        <v>0</v>
      </c>
      <c r="AG129" s="32">
        <v>0</v>
      </c>
      <c r="AH129" s="32">
        <v>0</v>
      </c>
      <c r="AI129" s="37" t="s">
        <v>683</v>
      </c>
      <c r="AJ129" s="32">
        <v>0</v>
      </c>
      <c r="AK129" s="32">
        <v>0</v>
      </c>
      <c r="AL129" s="37" t="s">
        <v>683</v>
      </c>
      <c r="AM129" t="s">
        <v>118</v>
      </c>
      <c r="AN129" s="34">
        <v>4</v>
      </c>
      <c r="AX129"/>
      <c r="AY129"/>
    </row>
    <row r="130" spans="1:51" x14ac:dyDescent="0.25">
      <c r="A130" t="s">
        <v>546</v>
      </c>
      <c r="B130" t="s">
        <v>360</v>
      </c>
      <c r="C130" t="s">
        <v>457</v>
      </c>
      <c r="D130" t="s">
        <v>492</v>
      </c>
      <c r="E130" s="32">
        <v>62.044444444444444</v>
      </c>
      <c r="F130" s="32">
        <v>173.86944444444447</v>
      </c>
      <c r="G130" s="32">
        <v>0</v>
      </c>
      <c r="H130" s="37">
        <v>0</v>
      </c>
      <c r="I130" s="32">
        <v>163.61388888888888</v>
      </c>
      <c r="J130" s="32">
        <v>0</v>
      </c>
      <c r="K130" s="37">
        <v>0</v>
      </c>
      <c r="L130" s="32">
        <v>37.06388888888889</v>
      </c>
      <c r="M130" s="32">
        <v>0</v>
      </c>
      <c r="N130" s="37">
        <v>0</v>
      </c>
      <c r="O130" s="32">
        <v>26.808333333333334</v>
      </c>
      <c r="P130" s="32">
        <v>0</v>
      </c>
      <c r="Q130" s="37">
        <v>0</v>
      </c>
      <c r="R130" s="32">
        <v>0</v>
      </c>
      <c r="S130" s="32">
        <v>0</v>
      </c>
      <c r="T130" s="37" t="s">
        <v>683</v>
      </c>
      <c r="U130" s="32">
        <v>10.255555555555556</v>
      </c>
      <c r="V130" s="32">
        <v>0</v>
      </c>
      <c r="W130" s="37">
        <v>0</v>
      </c>
      <c r="X130" s="32">
        <v>52.869444444444447</v>
      </c>
      <c r="Y130" s="32">
        <v>0</v>
      </c>
      <c r="Z130" s="37">
        <v>0</v>
      </c>
      <c r="AA130" s="32">
        <v>0</v>
      </c>
      <c r="AB130" s="32">
        <v>0</v>
      </c>
      <c r="AC130" s="37" t="s">
        <v>683</v>
      </c>
      <c r="AD130" s="32">
        <v>83.936111111111117</v>
      </c>
      <c r="AE130" s="32">
        <v>0</v>
      </c>
      <c r="AF130" s="37">
        <v>0</v>
      </c>
      <c r="AG130" s="32">
        <v>0</v>
      </c>
      <c r="AH130" s="32">
        <v>0</v>
      </c>
      <c r="AI130" s="37" t="s">
        <v>683</v>
      </c>
      <c r="AJ130" s="32">
        <v>0</v>
      </c>
      <c r="AK130" s="32">
        <v>0</v>
      </c>
      <c r="AL130" s="37" t="s">
        <v>683</v>
      </c>
      <c r="AM130" t="s">
        <v>173</v>
      </c>
      <c r="AN130" s="34">
        <v>4</v>
      </c>
      <c r="AX130"/>
      <c r="AY130"/>
    </row>
    <row r="131" spans="1:51" x14ac:dyDescent="0.25">
      <c r="A131" t="s">
        <v>546</v>
      </c>
      <c r="B131" t="s">
        <v>227</v>
      </c>
      <c r="C131" t="s">
        <v>405</v>
      </c>
      <c r="D131" t="s">
        <v>509</v>
      </c>
      <c r="E131" s="32">
        <v>120.73333333333333</v>
      </c>
      <c r="F131" s="32">
        <v>530.3225555555556</v>
      </c>
      <c r="G131" s="32">
        <v>68.162888888888887</v>
      </c>
      <c r="H131" s="37">
        <v>0.12853100094428901</v>
      </c>
      <c r="I131" s="32">
        <v>514.36700000000008</v>
      </c>
      <c r="J131" s="32">
        <v>68.162888888888887</v>
      </c>
      <c r="K131" s="37">
        <v>0.13251800541031769</v>
      </c>
      <c r="L131" s="32">
        <v>80.516222222222211</v>
      </c>
      <c r="M131" s="32">
        <v>5.7547777777777789</v>
      </c>
      <c r="N131" s="37">
        <v>7.1473519483996342E-2</v>
      </c>
      <c r="O131" s="32">
        <v>64.560666666666663</v>
      </c>
      <c r="P131" s="32">
        <v>5.7547777777777789</v>
      </c>
      <c r="Q131" s="37">
        <v>8.9137520953590621E-2</v>
      </c>
      <c r="R131" s="32">
        <v>10.71111111111111</v>
      </c>
      <c r="S131" s="32">
        <v>0</v>
      </c>
      <c r="T131" s="37">
        <v>0</v>
      </c>
      <c r="U131" s="32">
        <v>5.2444444444444445</v>
      </c>
      <c r="V131" s="32">
        <v>0</v>
      </c>
      <c r="W131" s="37">
        <v>0</v>
      </c>
      <c r="X131" s="32">
        <v>106.87388888888889</v>
      </c>
      <c r="Y131" s="32">
        <v>56.473888888888887</v>
      </c>
      <c r="Z131" s="37">
        <v>0.52841614987550223</v>
      </c>
      <c r="AA131" s="32">
        <v>0</v>
      </c>
      <c r="AB131" s="32">
        <v>0</v>
      </c>
      <c r="AC131" s="37" t="s">
        <v>683</v>
      </c>
      <c r="AD131" s="32">
        <v>303.11855555555559</v>
      </c>
      <c r="AE131" s="32">
        <v>5.9342222222222212</v>
      </c>
      <c r="AF131" s="37">
        <v>1.9577231790861436E-2</v>
      </c>
      <c r="AG131" s="32">
        <v>39.81388888888889</v>
      </c>
      <c r="AH131" s="32">
        <v>0</v>
      </c>
      <c r="AI131" s="37">
        <v>0</v>
      </c>
      <c r="AJ131" s="32">
        <v>0</v>
      </c>
      <c r="AK131" s="32">
        <v>0</v>
      </c>
      <c r="AL131" s="37" t="s">
        <v>683</v>
      </c>
      <c r="AM131" t="s">
        <v>40</v>
      </c>
      <c r="AN131" s="34">
        <v>4</v>
      </c>
      <c r="AX131"/>
      <c r="AY131"/>
    </row>
    <row r="132" spans="1:51" x14ac:dyDescent="0.25">
      <c r="A132" t="s">
        <v>546</v>
      </c>
      <c r="B132" t="s">
        <v>233</v>
      </c>
      <c r="C132" t="s">
        <v>410</v>
      </c>
      <c r="D132" t="s">
        <v>513</v>
      </c>
      <c r="E132" s="32">
        <v>105.41111111111111</v>
      </c>
      <c r="F132" s="32">
        <v>377.3917777777778</v>
      </c>
      <c r="G132" s="32">
        <v>39.324111111111108</v>
      </c>
      <c r="H132" s="37">
        <v>0.10419970287287657</v>
      </c>
      <c r="I132" s="32">
        <v>357.41122222222225</v>
      </c>
      <c r="J132" s="32">
        <v>39.324111111111108</v>
      </c>
      <c r="K132" s="37">
        <v>0.11002483600434107</v>
      </c>
      <c r="L132" s="32">
        <v>72.105555555555569</v>
      </c>
      <c r="M132" s="32">
        <v>0</v>
      </c>
      <c r="N132" s="37">
        <v>0</v>
      </c>
      <c r="O132" s="32">
        <v>52.125</v>
      </c>
      <c r="P132" s="32">
        <v>0</v>
      </c>
      <c r="Q132" s="37">
        <v>0</v>
      </c>
      <c r="R132" s="32">
        <v>12.669444444444444</v>
      </c>
      <c r="S132" s="32">
        <v>0</v>
      </c>
      <c r="T132" s="37">
        <v>0</v>
      </c>
      <c r="U132" s="32">
        <v>7.3111111111111109</v>
      </c>
      <c r="V132" s="32">
        <v>0</v>
      </c>
      <c r="W132" s="37">
        <v>0</v>
      </c>
      <c r="X132" s="32">
        <v>79.294222222222217</v>
      </c>
      <c r="Y132" s="32">
        <v>0</v>
      </c>
      <c r="Z132" s="37">
        <v>0</v>
      </c>
      <c r="AA132" s="32">
        <v>0</v>
      </c>
      <c r="AB132" s="32">
        <v>0</v>
      </c>
      <c r="AC132" s="37" t="s">
        <v>683</v>
      </c>
      <c r="AD132" s="32">
        <v>225.99200000000002</v>
      </c>
      <c r="AE132" s="32">
        <v>39.324111111111108</v>
      </c>
      <c r="AF132" s="37">
        <v>0.17400665116955957</v>
      </c>
      <c r="AG132" s="32">
        <v>0</v>
      </c>
      <c r="AH132" s="32">
        <v>0</v>
      </c>
      <c r="AI132" s="37" t="s">
        <v>683</v>
      </c>
      <c r="AJ132" s="32">
        <v>0</v>
      </c>
      <c r="AK132" s="32">
        <v>0</v>
      </c>
      <c r="AL132" s="37" t="s">
        <v>683</v>
      </c>
      <c r="AM132" t="s">
        <v>46</v>
      </c>
      <c r="AN132" s="34">
        <v>4</v>
      </c>
      <c r="AX132"/>
      <c r="AY132"/>
    </row>
    <row r="133" spans="1:51" x14ac:dyDescent="0.25">
      <c r="A133" t="s">
        <v>546</v>
      </c>
      <c r="B133" t="s">
        <v>216</v>
      </c>
      <c r="C133" t="s">
        <v>377</v>
      </c>
      <c r="D133" t="s">
        <v>487</v>
      </c>
      <c r="E133" s="32">
        <v>157.80000000000001</v>
      </c>
      <c r="F133" s="32">
        <v>389.64066666666662</v>
      </c>
      <c r="G133" s="32">
        <v>115.87744444444445</v>
      </c>
      <c r="H133" s="37">
        <v>0.29739566312665294</v>
      </c>
      <c r="I133" s="32">
        <v>372.12544444444444</v>
      </c>
      <c r="J133" s="32">
        <v>115.87744444444445</v>
      </c>
      <c r="K133" s="37">
        <v>0.3113934996233349</v>
      </c>
      <c r="L133" s="32">
        <v>54.905777777777793</v>
      </c>
      <c r="M133" s="32">
        <v>0</v>
      </c>
      <c r="N133" s="37">
        <v>0</v>
      </c>
      <c r="O133" s="32">
        <v>48.365000000000016</v>
      </c>
      <c r="P133" s="32">
        <v>0</v>
      </c>
      <c r="Q133" s="37">
        <v>0</v>
      </c>
      <c r="R133" s="32">
        <v>0.50077777777777777</v>
      </c>
      <c r="S133" s="32">
        <v>0</v>
      </c>
      <c r="T133" s="37">
        <v>0</v>
      </c>
      <c r="U133" s="32">
        <v>6.04</v>
      </c>
      <c r="V133" s="32">
        <v>0</v>
      </c>
      <c r="W133" s="37">
        <v>0</v>
      </c>
      <c r="X133" s="32">
        <v>96.971888888888884</v>
      </c>
      <c r="Y133" s="32">
        <v>20.681444444444445</v>
      </c>
      <c r="Z133" s="37">
        <v>0.21327257498450297</v>
      </c>
      <c r="AA133" s="32">
        <v>10.974444444444446</v>
      </c>
      <c r="AB133" s="32">
        <v>0</v>
      </c>
      <c r="AC133" s="37">
        <v>0</v>
      </c>
      <c r="AD133" s="32">
        <v>219.34422222222221</v>
      </c>
      <c r="AE133" s="32">
        <v>95.196000000000012</v>
      </c>
      <c r="AF133" s="37">
        <v>0.43400276987262038</v>
      </c>
      <c r="AG133" s="32">
        <v>7.4443333333333319</v>
      </c>
      <c r="AH133" s="32">
        <v>0</v>
      </c>
      <c r="AI133" s="37">
        <v>0</v>
      </c>
      <c r="AJ133" s="32">
        <v>0</v>
      </c>
      <c r="AK133" s="32">
        <v>0</v>
      </c>
      <c r="AL133" s="37" t="s">
        <v>683</v>
      </c>
      <c r="AM133" t="s">
        <v>29</v>
      </c>
      <c r="AN133" s="34">
        <v>4</v>
      </c>
      <c r="AX133"/>
      <c r="AY133"/>
    </row>
    <row r="134" spans="1:51" x14ac:dyDescent="0.25">
      <c r="A134" t="s">
        <v>546</v>
      </c>
      <c r="B134" t="s">
        <v>272</v>
      </c>
      <c r="C134" t="s">
        <v>436</v>
      </c>
      <c r="D134" t="s">
        <v>503</v>
      </c>
      <c r="E134" s="32">
        <v>134.64444444444445</v>
      </c>
      <c r="F134" s="32">
        <v>398.88655555555562</v>
      </c>
      <c r="G134" s="32">
        <v>0</v>
      </c>
      <c r="H134" s="37">
        <v>0</v>
      </c>
      <c r="I134" s="32">
        <v>384.05522222222226</v>
      </c>
      <c r="J134" s="32">
        <v>0</v>
      </c>
      <c r="K134" s="37">
        <v>0</v>
      </c>
      <c r="L134" s="32">
        <v>58.006555555555565</v>
      </c>
      <c r="M134" s="32">
        <v>0</v>
      </c>
      <c r="N134" s="37">
        <v>0</v>
      </c>
      <c r="O134" s="32">
        <v>44.421000000000006</v>
      </c>
      <c r="P134" s="32">
        <v>0</v>
      </c>
      <c r="Q134" s="37">
        <v>0</v>
      </c>
      <c r="R134" s="32">
        <v>8.43</v>
      </c>
      <c r="S134" s="32">
        <v>0</v>
      </c>
      <c r="T134" s="37">
        <v>0</v>
      </c>
      <c r="U134" s="32">
        <v>5.1555555555555559</v>
      </c>
      <c r="V134" s="32">
        <v>0</v>
      </c>
      <c r="W134" s="37">
        <v>0</v>
      </c>
      <c r="X134" s="32">
        <v>118.9831111111111</v>
      </c>
      <c r="Y134" s="32">
        <v>0</v>
      </c>
      <c r="Z134" s="37">
        <v>0</v>
      </c>
      <c r="AA134" s="32">
        <v>1.2457777777777777</v>
      </c>
      <c r="AB134" s="32">
        <v>0</v>
      </c>
      <c r="AC134" s="37">
        <v>0</v>
      </c>
      <c r="AD134" s="32">
        <v>192.89544444444448</v>
      </c>
      <c r="AE134" s="32">
        <v>0</v>
      </c>
      <c r="AF134" s="37">
        <v>0</v>
      </c>
      <c r="AG134" s="32">
        <v>27.755666666666663</v>
      </c>
      <c r="AH134" s="32">
        <v>0</v>
      </c>
      <c r="AI134" s="37">
        <v>0</v>
      </c>
      <c r="AJ134" s="32">
        <v>0</v>
      </c>
      <c r="AK134" s="32">
        <v>0</v>
      </c>
      <c r="AL134" s="37" t="s">
        <v>683</v>
      </c>
      <c r="AM134" t="s">
        <v>85</v>
      </c>
      <c r="AN134" s="34">
        <v>4</v>
      </c>
      <c r="AX134"/>
      <c r="AY134"/>
    </row>
    <row r="135" spans="1:51" x14ac:dyDescent="0.25">
      <c r="A135" t="s">
        <v>546</v>
      </c>
      <c r="B135" t="s">
        <v>302</v>
      </c>
      <c r="C135" t="s">
        <v>435</v>
      </c>
      <c r="D135" t="s">
        <v>504</v>
      </c>
      <c r="E135" s="32">
        <v>84.86666666666666</v>
      </c>
      <c r="F135" s="32">
        <v>310.7519999999999</v>
      </c>
      <c r="G135" s="32">
        <v>114.18966666666667</v>
      </c>
      <c r="H135" s="37">
        <v>0.3674623708509252</v>
      </c>
      <c r="I135" s="32">
        <v>276.92722222222216</v>
      </c>
      <c r="J135" s="32">
        <v>112.78411111111112</v>
      </c>
      <c r="K135" s="37">
        <v>0.4072698603122763</v>
      </c>
      <c r="L135" s="32">
        <v>47.783666666666669</v>
      </c>
      <c r="M135" s="32">
        <v>6.3305555555555557</v>
      </c>
      <c r="N135" s="37">
        <v>0.13248367061734251</v>
      </c>
      <c r="O135" s="32">
        <v>19.647777777777776</v>
      </c>
      <c r="P135" s="32">
        <v>4.9249999999999998</v>
      </c>
      <c r="Q135" s="37">
        <v>0.25066448000904823</v>
      </c>
      <c r="R135" s="32">
        <v>21.913666666666675</v>
      </c>
      <c r="S135" s="32">
        <v>0.87222222222222223</v>
      </c>
      <c r="T135" s="37">
        <v>3.9802659933172078E-2</v>
      </c>
      <c r="U135" s="32">
        <v>6.2222222222222223</v>
      </c>
      <c r="V135" s="32">
        <v>0.53333333333333333</v>
      </c>
      <c r="W135" s="37">
        <v>8.5714285714285715E-2</v>
      </c>
      <c r="X135" s="32">
        <v>70.121777777777751</v>
      </c>
      <c r="Y135" s="32">
        <v>37.807444444444435</v>
      </c>
      <c r="Z135" s="37">
        <v>0.53916836741161411</v>
      </c>
      <c r="AA135" s="32">
        <v>5.6888888888888891</v>
      </c>
      <c r="AB135" s="32">
        <v>0</v>
      </c>
      <c r="AC135" s="37">
        <v>0</v>
      </c>
      <c r="AD135" s="32">
        <v>161.16744444444441</v>
      </c>
      <c r="AE135" s="32">
        <v>70.051666666666677</v>
      </c>
      <c r="AF135" s="37">
        <v>0.43465147014113009</v>
      </c>
      <c r="AG135" s="32">
        <v>25.990222222222226</v>
      </c>
      <c r="AH135" s="32">
        <v>0</v>
      </c>
      <c r="AI135" s="37">
        <v>0</v>
      </c>
      <c r="AJ135" s="32">
        <v>0</v>
      </c>
      <c r="AK135" s="32">
        <v>0</v>
      </c>
      <c r="AL135" s="37" t="s">
        <v>683</v>
      </c>
      <c r="AM135" t="s">
        <v>115</v>
      </c>
      <c r="AN135" s="34">
        <v>4</v>
      </c>
      <c r="AX135"/>
      <c r="AY135"/>
    </row>
    <row r="136" spans="1:51" x14ac:dyDescent="0.25">
      <c r="A136" t="s">
        <v>546</v>
      </c>
      <c r="B136" t="s">
        <v>363</v>
      </c>
      <c r="C136" t="s">
        <v>481</v>
      </c>
      <c r="D136" t="s">
        <v>531</v>
      </c>
      <c r="E136" s="32">
        <v>65.688888888888883</v>
      </c>
      <c r="F136" s="32">
        <v>243.06666666666666</v>
      </c>
      <c r="G136" s="32">
        <v>0</v>
      </c>
      <c r="H136" s="37">
        <v>0</v>
      </c>
      <c r="I136" s="32">
        <v>232.13333333333333</v>
      </c>
      <c r="J136" s="32">
        <v>0</v>
      </c>
      <c r="K136" s="37">
        <v>0</v>
      </c>
      <c r="L136" s="32">
        <v>26.43311111111111</v>
      </c>
      <c r="M136" s="32">
        <v>0</v>
      </c>
      <c r="N136" s="37">
        <v>0</v>
      </c>
      <c r="O136" s="32">
        <v>15.499777777777778</v>
      </c>
      <c r="P136" s="32">
        <v>0</v>
      </c>
      <c r="Q136" s="37">
        <v>0</v>
      </c>
      <c r="R136" s="32">
        <v>10.933333333333334</v>
      </c>
      <c r="S136" s="32">
        <v>0</v>
      </c>
      <c r="T136" s="37">
        <v>0</v>
      </c>
      <c r="U136" s="32">
        <v>0</v>
      </c>
      <c r="V136" s="32">
        <v>0</v>
      </c>
      <c r="W136" s="37" t="s">
        <v>683</v>
      </c>
      <c r="X136" s="32">
        <v>60.907000000000004</v>
      </c>
      <c r="Y136" s="32">
        <v>0</v>
      </c>
      <c r="Z136" s="37">
        <v>0</v>
      </c>
      <c r="AA136" s="32">
        <v>0</v>
      </c>
      <c r="AB136" s="32">
        <v>0</v>
      </c>
      <c r="AC136" s="37" t="s">
        <v>683</v>
      </c>
      <c r="AD136" s="32">
        <v>155.72655555555556</v>
      </c>
      <c r="AE136" s="32">
        <v>0</v>
      </c>
      <c r="AF136" s="37">
        <v>0</v>
      </c>
      <c r="AG136" s="32">
        <v>0</v>
      </c>
      <c r="AH136" s="32">
        <v>0</v>
      </c>
      <c r="AI136" s="37" t="s">
        <v>683</v>
      </c>
      <c r="AJ136" s="32">
        <v>0</v>
      </c>
      <c r="AK136" s="32">
        <v>0</v>
      </c>
      <c r="AL136" s="37" t="s">
        <v>683</v>
      </c>
      <c r="AM136" t="s">
        <v>176</v>
      </c>
      <c r="AN136" s="34">
        <v>4</v>
      </c>
      <c r="AX136"/>
      <c r="AY136"/>
    </row>
    <row r="137" spans="1:51" x14ac:dyDescent="0.25">
      <c r="A137" t="s">
        <v>546</v>
      </c>
      <c r="B137" t="s">
        <v>203</v>
      </c>
      <c r="C137" t="s">
        <v>390</v>
      </c>
      <c r="D137" t="s">
        <v>487</v>
      </c>
      <c r="E137" s="32">
        <v>69.488888888888894</v>
      </c>
      <c r="F137" s="32">
        <v>192.96599999999995</v>
      </c>
      <c r="G137" s="32">
        <v>22.147999999999996</v>
      </c>
      <c r="H137" s="37">
        <v>0.11477669641283958</v>
      </c>
      <c r="I137" s="32">
        <v>181.39244444444441</v>
      </c>
      <c r="J137" s="32">
        <v>22.147999999999996</v>
      </c>
      <c r="K137" s="37">
        <v>0.12209990370785995</v>
      </c>
      <c r="L137" s="32">
        <v>23.716666666666661</v>
      </c>
      <c r="M137" s="32">
        <v>8.2514444444444432</v>
      </c>
      <c r="N137" s="37">
        <v>0.34791754509252754</v>
      </c>
      <c r="O137" s="32">
        <v>12.143111111111107</v>
      </c>
      <c r="P137" s="32">
        <v>8.2514444444444432</v>
      </c>
      <c r="Q137" s="37">
        <v>0.67951650684430143</v>
      </c>
      <c r="R137" s="32">
        <v>6.9363333333333328</v>
      </c>
      <c r="S137" s="32">
        <v>0</v>
      </c>
      <c r="T137" s="37">
        <v>0</v>
      </c>
      <c r="U137" s="32">
        <v>4.6372222222222215</v>
      </c>
      <c r="V137" s="32">
        <v>0</v>
      </c>
      <c r="W137" s="37">
        <v>0</v>
      </c>
      <c r="X137" s="32">
        <v>57.148666666666657</v>
      </c>
      <c r="Y137" s="32">
        <v>3.7597777777777783</v>
      </c>
      <c r="Z137" s="37">
        <v>6.5789422519821616E-2</v>
      </c>
      <c r="AA137" s="32">
        <v>0</v>
      </c>
      <c r="AB137" s="32">
        <v>0</v>
      </c>
      <c r="AC137" s="37" t="s">
        <v>683</v>
      </c>
      <c r="AD137" s="32">
        <v>112.10066666666664</v>
      </c>
      <c r="AE137" s="32">
        <v>10.136777777777777</v>
      </c>
      <c r="AF137" s="37">
        <v>9.0425668991957642E-2</v>
      </c>
      <c r="AG137" s="32">
        <v>0</v>
      </c>
      <c r="AH137" s="32">
        <v>0</v>
      </c>
      <c r="AI137" s="37" t="s">
        <v>683</v>
      </c>
      <c r="AJ137" s="32">
        <v>0</v>
      </c>
      <c r="AK137" s="32">
        <v>0</v>
      </c>
      <c r="AL137" s="37" t="s">
        <v>683</v>
      </c>
      <c r="AM137" t="s">
        <v>16</v>
      </c>
      <c r="AN137" s="34">
        <v>4</v>
      </c>
      <c r="AX137"/>
      <c r="AY137"/>
    </row>
    <row r="138" spans="1:51" x14ac:dyDescent="0.25">
      <c r="A138" t="s">
        <v>546</v>
      </c>
      <c r="B138" t="s">
        <v>313</v>
      </c>
      <c r="C138" t="s">
        <v>390</v>
      </c>
      <c r="D138" t="s">
        <v>487</v>
      </c>
      <c r="E138" s="32">
        <v>87.022222222222226</v>
      </c>
      <c r="F138" s="32">
        <v>273.25</v>
      </c>
      <c r="G138" s="32">
        <v>0</v>
      </c>
      <c r="H138" s="37">
        <v>0</v>
      </c>
      <c r="I138" s="32">
        <v>232.74722222222221</v>
      </c>
      <c r="J138" s="32">
        <v>0</v>
      </c>
      <c r="K138" s="37">
        <v>0</v>
      </c>
      <c r="L138" s="32">
        <v>41.977777777777774</v>
      </c>
      <c r="M138" s="32">
        <v>0</v>
      </c>
      <c r="N138" s="37">
        <v>0</v>
      </c>
      <c r="O138" s="32">
        <v>9.7222222222222214</v>
      </c>
      <c r="P138" s="32">
        <v>0</v>
      </c>
      <c r="Q138" s="37">
        <v>0</v>
      </c>
      <c r="R138" s="32">
        <v>23.366666666666667</v>
      </c>
      <c r="S138" s="32">
        <v>0</v>
      </c>
      <c r="T138" s="37">
        <v>0</v>
      </c>
      <c r="U138" s="32">
        <v>8.8888888888888893</v>
      </c>
      <c r="V138" s="32">
        <v>0</v>
      </c>
      <c r="W138" s="37">
        <v>0</v>
      </c>
      <c r="X138" s="32">
        <v>59.37777777777778</v>
      </c>
      <c r="Y138" s="32">
        <v>0</v>
      </c>
      <c r="Z138" s="37">
        <v>0</v>
      </c>
      <c r="AA138" s="32">
        <v>8.2472222222222218</v>
      </c>
      <c r="AB138" s="32">
        <v>0</v>
      </c>
      <c r="AC138" s="37">
        <v>0</v>
      </c>
      <c r="AD138" s="32">
        <v>148.23333333333332</v>
      </c>
      <c r="AE138" s="32">
        <v>0</v>
      </c>
      <c r="AF138" s="37">
        <v>0</v>
      </c>
      <c r="AG138" s="32">
        <v>15.41388888888889</v>
      </c>
      <c r="AH138" s="32">
        <v>0</v>
      </c>
      <c r="AI138" s="37">
        <v>0</v>
      </c>
      <c r="AJ138" s="32">
        <v>0</v>
      </c>
      <c r="AK138" s="32">
        <v>0</v>
      </c>
      <c r="AL138" s="37" t="s">
        <v>683</v>
      </c>
      <c r="AM138" t="s">
        <v>126</v>
      </c>
      <c r="AN138" s="34">
        <v>4</v>
      </c>
      <c r="AX138"/>
      <c r="AY138"/>
    </row>
    <row r="139" spans="1:51" x14ac:dyDescent="0.25">
      <c r="A139" t="s">
        <v>546</v>
      </c>
      <c r="B139" t="s">
        <v>297</v>
      </c>
      <c r="C139" t="s">
        <v>455</v>
      </c>
      <c r="D139" t="s">
        <v>538</v>
      </c>
      <c r="E139" s="32">
        <v>93.455555555555549</v>
      </c>
      <c r="F139" s="32">
        <v>306.91666666666663</v>
      </c>
      <c r="G139" s="32">
        <v>0</v>
      </c>
      <c r="H139" s="37">
        <v>0</v>
      </c>
      <c r="I139" s="32">
        <v>297.97777777777776</v>
      </c>
      <c r="J139" s="32">
        <v>0</v>
      </c>
      <c r="K139" s="37">
        <v>0</v>
      </c>
      <c r="L139" s="32">
        <v>39.641666666666666</v>
      </c>
      <c r="M139" s="32">
        <v>0</v>
      </c>
      <c r="N139" s="37">
        <v>0</v>
      </c>
      <c r="O139" s="32">
        <v>36.336111111111109</v>
      </c>
      <c r="P139" s="32">
        <v>0</v>
      </c>
      <c r="Q139" s="37">
        <v>0</v>
      </c>
      <c r="R139" s="32">
        <v>0</v>
      </c>
      <c r="S139" s="32">
        <v>0</v>
      </c>
      <c r="T139" s="37" t="s">
        <v>683</v>
      </c>
      <c r="U139" s="32">
        <v>3.3055555555555554</v>
      </c>
      <c r="V139" s="32">
        <v>0</v>
      </c>
      <c r="W139" s="37">
        <v>0</v>
      </c>
      <c r="X139" s="32">
        <v>86.180555555555557</v>
      </c>
      <c r="Y139" s="32">
        <v>0</v>
      </c>
      <c r="Z139" s="37">
        <v>0</v>
      </c>
      <c r="AA139" s="32">
        <v>5.6333333333333337</v>
      </c>
      <c r="AB139" s="32">
        <v>0</v>
      </c>
      <c r="AC139" s="37">
        <v>0</v>
      </c>
      <c r="AD139" s="32">
        <v>175.46111111111111</v>
      </c>
      <c r="AE139" s="32">
        <v>0</v>
      </c>
      <c r="AF139" s="37">
        <v>0</v>
      </c>
      <c r="AG139" s="32">
        <v>0</v>
      </c>
      <c r="AH139" s="32">
        <v>0</v>
      </c>
      <c r="AI139" s="37" t="s">
        <v>683</v>
      </c>
      <c r="AJ139" s="32">
        <v>0</v>
      </c>
      <c r="AK139" s="32">
        <v>0</v>
      </c>
      <c r="AL139" s="37" t="s">
        <v>683</v>
      </c>
      <c r="AM139" t="s">
        <v>110</v>
      </c>
      <c r="AN139" s="34">
        <v>4</v>
      </c>
      <c r="AX139"/>
      <c r="AY139"/>
    </row>
    <row r="140" spans="1:51" x14ac:dyDescent="0.25">
      <c r="A140" t="s">
        <v>546</v>
      </c>
      <c r="B140" t="s">
        <v>343</v>
      </c>
      <c r="C140" t="s">
        <v>475</v>
      </c>
      <c r="D140" t="s">
        <v>492</v>
      </c>
      <c r="E140" s="32">
        <v>68.766666666666666</v>
      </c>
      <c r="F140" s="32">
        <v>311.27522222222223</v>
      </c>
      <c r="G140" s="32">
        <v>9.6833333333333336</v>
      </c>
      <c r="H140" s="37">
        <v>3.1108590218659658E-2</v>
      </c>
      <c r="I140" s="32">
        <v>294.71166666666664</v>
      </c>
      <c r="J140" s="32">
        <v>9.6833333333333336</v>
      </c>
      <c r="K140" s="37">
        <v>3.2856973199794151E-2</v>
      </c>
      <c r="L140" s="32">
        <v>45.959777777777774</v>
      </c>
      <c r="M140" s="32">
        <v>0</v>
      </c>
      <c r="N140" s="37">
        <v>0</v>
      </c>
      <c r="O140" s="32">
        <v>29.396222222222221</v>
      </c>
      <c r="P140" s="32">
        <v>0</v>
      </c>
      <c r="Q140" s="37">
        <v>0</v>
      </c>
      <c r="R140" s="32">
        <v>11.14133333333333</v>
      </c>
      <c r="S140" s="32">
        <v>0</v>
      </c>
      <c r="T140" s="37">
        <v>0</v>
      </c>
      <c r="U140" s="32">
        <v>5.4222222222222225</v>
      </c>
      <c r="V140" s="32">
        <v>0</v>
      </c>
      <c r="W140" s="37">
        <v>0</v>
      </c>
      <c r="X140" s="32">
        <v>73.510333333333364</v>
      </c>
      <c r="Y140" s="32">
        <v>8.0500000000000007</v>
      </c>
      <c r="Z140" s="37">
        <v>0.10950841378309621</v>
      </c>
      <c r="AA140" s="32">
        <v>0</v>
      </c>
      <c r="AB140" s="32">
        <v>0</v>
      </c>
      <c r="AC140" s="37" t="s">
        <v>683</v>
      </c>
      <c r="AD140" s="32">
        <v>191.80511111111107</v>
      </c>
      <c r="AE140" s="32">
        <v>1.6333333333333333</v>
      </c>
      <c r="AF140" s="37">
        <v>8.5155881606677163E-3</v>
      </c>
      <c r="AG140" s="32">
        <v>0</v>
      </c>
      <c r="AH140" s="32">
        <v>0</v>
      </c>
      <c r="AI140" s="37" t="s">
        <v>683</v>
      </c>
      <c r="AJ140" s="32">
        <v>0</v>
      </c>
      <c r="AK140" s="32">
        <v>0</v>
      </c>
      <c r="AL140" s="37" t="s">
        <v>683</v>
      </c>
      <c r="AM140" t="s">
        <v>156</v>
      </c>
      <c r="AN140" s="34">
        <v>4</v>
      </c>
      <c r="AX140"/>
      <c r="AY140"/>
    </row>
    <row r="141" spans="1:51" x14ac:dyDescent="0.25">
      <c r="A141" t="s">
        <v>546</v>
      </c>
      <c r="B141" t="s">
        <v>356</v>
      </c>
      <c r="C141" t="s">
        <v>478</v>
      </c>
      <c r="D141" t="s">
        <v>545</v>
      </c>
      <c r="E141" s="32">
        <v>51.1</v>
      </c>
      <c r="F141" s="32">
        <v>202.67633333333328</v>
      </c>
      <c r="G141" s="32">
        <v>0</v>
      </c>
      <c r="H141" s="37">
        <v>0</v>
      </c>
      <c r="I141" s="32">
        <v>191.74299999999994</v>
      </c>
      <c r="J141" s="32">
        <v>0</v>
      </c>
      <c r="K141" s="37">
        <v>0</v>
      </c>
      <c r="L141" s="32">
        <v>45.039333333333332</v>
      </c>
      <c r="M141" s="32">
        <v>0</v>
      </c>
      <c r="N141" s="37">
        <v>0</v>
      </c>
      <c r="O141" s="32">
        <v>34.105999999999995</v>
      </c>
      <c r="P141" s="32">
        <v>0</v>
      </c>
      <c r="Q141" s="37">
        <v>0</v>
      </c>
      <c r="R141" s="32">
        <v>5.2444444444444445</v>
      </c>
      <c r="S141" s="32">
        <v>0</v>
      </c>
      <c r="T141" s="37">
        <v>0</v>
      </c>
      <c r="U141" s="32">
        <v>5.6888888888888891</v>
      </c>
      <c r="V141" s="32">
        <v>0</v>
      </c>
      <c r="W141" s="37">
        <v>0</v>
      </c>
      <c r="X141" s="32">
        <v>36.779444444444444</v>
      </c>
      <c r="Y141" s="32">
        <v>0</v>
      </c>
      <c r="Z141" s="37">
        <v>0</v>
      </c>
      <c r="AA141" s="32">
        <v>0</v>
      </c>
      <c r="AB141" s="32">
        <v>0</v>
      </c>
      <c r="AC141" s="37" t="s">
        <v>683</v>
      </c>
      <c r="AD141" s="32">
        <v>120.85755555555552</v>
      </c>
      <c r="AE141" s="32">
        <v>0</v>
      </c>
      <c r="AF141" s="37">
        <v>0</v>
      </c>
      <c r="AG141" s="32">
        <v>0</v>
      </c>
      <c r="AH141" s="32">
        <v>0</v>
      </c>
      <c r="AI141" s="37" t="s">
        <v>683</v>
      </c>
      <c r="AJ141" s="32">
        <v>0</v>
      </c>
      <c r="AK141" s="32">
        <v>0</v>
      </c>
      <c r="AL141" s="37" t="s">
        <v>683</v>
      </c>
      <c r="AM141" t="s">
        <v>169</v>
      </c>
      <c r="AN141" s="34">
        <v>4</v>
      </c>
      <c r="AX141"/>
      <c r="AY141"/>
    </row>
    <row r="142" spans="1:51" x14ac:dyDescent="0.25">
      <c r="A142" t="s">
        <v>546</v>
      </c>
      <c r="B142" t="s">
        <v>214</v>
      </c>
      <c r="C142" t="s">
        <v>396</v>
      </c>
      <c r="D142" t="s">
        <v>501</v>
      </c>
      <c r="E142" s="32">
        <v>93.055555555555557</v>
      </c>
      <c r="F142" s="32">
        <v>279.00244444444439</v>
      </c>
      <c r="G142" s="32">
        <v>1.0666666666666667</v>
      </c>
      <c r="H142" s="37">
        <v>3.8231445204382924E-3</v>
      </c>
      <c r="I142" s="32">
        <v>257.5477777777777</v>
      </c>
      <c r="J142" s="32">
        <v>8.8888888888888892E-2</v>
      </c>
      <c r="K142" s="37">
        <v>3.4513553040859746E-4</v>
      </c>
      <c r="L142" s="32">
        <v>42.464777777777783</v>
      </c>
      <c r="M142" s="32">
        <v>0.97777777777777775</v>
      </c>
      <c r="N142" s="37">
        <v>2.3025618617259266E-2</v>
      </c>
      <c r="O142" s="32">
        <v>21.010111111111112</v>
      </c>
      <c r="P142" s="32">
        <v>0</v>
      </c>
      <c r="Q142" s="37">
        <v>0</v>
      </c>
      <c r="R142" s="32">
        <v>15.765777777777783</v>
      </c>
      <c r="S142" s="32">
        <v>0.97777777777777775</v>
      </c>
      <c r="T142" s="37">
        <v>6.2019000366475889E-2</v>
      </c>
      <c r="U142" s="32">
        <v>5.6888888888888891</v>
      </c>
      <c r="V142" s="32">
        <v>0</v>
      </c>
      <c r="W142" s="37">
        <v>0</v>
      </c>
      <c r="X142" s="32">
        <v>58.671777777777756</v>
      </c>
      <c r="Y142" s="32">
        <v>8.8888888888888892E-2</v>
      </c>
      <c r="Z142" s="37">
        <v>1.5150195248141267E-3</v>
      </c>
      <c r="AA142" s="32">
        <v>0</v>
      </c>
      <c r="AB142" s="32">
        <v>0</v>
      </c>
      <c r="AC142" s="37" t="s">
        <v>683</v>
      </c>
      <c r="AD142" s="32">
        <v>136.72977777777777</v>
      </c>
      <c r="AE142" s="32">
        <v>0</v>
      </c>
      <c r="AF142" s="37">
        <v>0</v>
      </c>
      <c r="AG142" s="32">
        <v>38.912888888888872</v>
      </c>
      <c r="AH142" s="32">
        <v>0</v>
      </c>
      <c r="AI142" s="37">
        <v>0</v>
      </c>
      <c r="AJ142" s="32">
        <v>2.2232222222222222</v>
      </c>
      <c r="AK142" s="32">
        <v>0</v>
      </c>
      <c r="AL142" s="37">
        <v>0</v>
      </c>
      <c r="AM142" t="s">
        <v>27</v>
      </c>
      <c r="AN142" s="34">
        <v>4</v>
      </c>
      <c r="AX142"/>
      <c r="AY142"/>
    </row>
    <row r="143" spans="1:51" x14ac:dyDescent="0.25">
      <c r="A143" t="s">
        <v>546</v>
      </c>
      <c r="B143" t="s">
        <v>270</v>
      </c>
      <c r="C143" t="s">
        <v>434</v>
      </c>
      <c r="D143" t="s">
        <v>528</v>
      </c>
      <c r="E143" s="32">
        <v>66.422222222222217</v>
      </c>
      <c r="F143" s="32">
        <v>267.75555555555559</v>
      </c>
      <c r="G143" s="32">
        <v>39.780555555555551</v>
      </c>
      <c r="H143" s="37">
        <v>0.14857042078180757</v>
      </c>
      <c r="I143" s="32">
        <v>232.59444444444446</v>
      </c>
      <c r="J143" s="32">
        <v>39.780555555555551</v>
      </c>
      <c r="K143" s="37">
        <v>0.17102968925406642</v>
      </c>
      <c r="L143" s="32">
        <v>46.738888888888887</v>
      </c>
      <c r="M143" s="32">
        <v>4.2027777777777775</v>
      </c>
      <c r="N143" s="37">
        <v>8.9920361345536673E-2</v>
      </c>
      <c r="O143" s="32">
        <v>27.816666666666666</v>
      </c>
      <c r="P143" s="32">
        <v>4.2027777777777775</v>
      </c>
      <c r="Q143" s="37">
        <v>0.15108847613341322</v>
      </c>
      <c r="R143" s="32">
        <v>13.233333333333333</v>
      </c>
      <c r="S143" s="32">
        <v>0</v>
      </c>
      <c r="T143" s="37">
        <v>0</v>
      </c>
      <c r="U143" s="32">
        <v>5.6888888888888891</v>
      </c>
      <c r="V143" s="32">
        <v>0</v>
      </c>
      <c r="W143" s="37">
        <v>0</v>
      </c>
      <c r="X143" s="32">
        <v>56.43888888888889</v>
      </c>
      <c r="Y143" s="32">
        <v>8.5861111111111104</v>
      </c>
      <c r="Z143" s="37">
        <v>0.1521311152672507</v>
      </c>
      <c r="AA143" s="32">
        <v>16.238888888888887</v>
      </c>
      <c r="AB143" s="32">
        <v>0</v>
      </c>
      <c r="AC143" s="37">
        <v>0</v>
      </c>
      <c r="AD143" s="32">
        <v>148.3388888888889</v>
      </c>
      <c r="AE143" s="32">
        <v>26.991666666666667</v>
      </c>
      <c r="AF143" s="37">
        <v>0.18195947717313957</v>
      </c>
      <c r="AG143" s="32">
        <v>0</v>
      </c>
      <c r="AH143" s="32">
        <v>0</v>
      </c>
      <c r="AI143" s="37" t="s">
        <v>683</v>
      </c>
      <c r="AJ143" s="32">
        <v>0</v>
      </c>
      <c r="AK143" s="32">
        <v>0</v>
      </c>
      <c r="AL143" s="37" t="s">
        <v>683</v>
      </c>
      <c r="AM143" t="s">
        <v>83</v>
      </c>
      <c r="AN143" s="34">
        <v>4</v>
      </c>
      <c r="AX143"/>
      <c r="AY143"/>
    </row>
    <row r="144" spans="1:51" x14ac:dyDescent="0.25">
      <c r="A144" t="s">
        <v>546</v>
      </c>
      <c r="B144" t="s">
        <v>256</v>
      </c>
      <c r="C144" t="s">
        <v>400</v>
      </c>
      <c r="D144" t="s">
        <v>505</v>
      </c>
      <c r="E144" s="32">
        <v>63.644444444444446</v>
      </c>
      <c r="F144" s="32">
        <v>91.155555555555551</v>
      </c>
      <c r="G144" s="32">
        <v>0</v>
      </c>
      <c r="H144" s="37">
        <v>0</v>
      </c>
      <c r="I144" s="32">
        <v>82.702777777777769</v>
      </c>
      <c r="J144" s="32">
        <v>0</v>
      </c>
      <c r="K144" s="37">
        <v>0</v>
      </c>
      <c r="L144" s="32">
        <v>8.4</v>
      </c>
      <c r="M144" s="32">
        <v>0</v>
      </c>
      <c r="N144" s="37">
        <v>0</v>
      </c>
      <c r="O144" s="32">
        <v>1.3722222222222222</v>
      </c>
      <c r="P144" s="32">
        <v>0</v>
      </c>
      <c r="Q144" s="37">
        <v>0</v>
      </c>
      <c r="R144" s="32">
        <v>4.8833333333333337</v>
      </c>
      <c r="S144" s="32">
        <v>0</v>
      </c>
      <c r="T144" s="37">
        <v>0</v>
      </c>
      <c r="U144" s="32">
        <v>2.1444444444444444</v>
      </c>
      <c r="V144" s="32">
        <v>0</v>
      </c>
      <c r="W144" s="37">
        <v>0</v>
      </c>
      <c r="X144" s="32">
        <v>16.43611111111111</v>
      </c>
      <c r="Y144" s="32">
        <v>0</v>
      </c>
      <c r="Z144" s="37">
        <v>0</v>
      </c>
      <c r="AA144" s="32">
        <v>1.425</v>
      </c>
      <c r="AB144" s="32">
        <v>0</v>
      </c>
      <c r="AC144" s="37">
        <v>0</v>
      </c>
      <c r="AD144" s="32">
        <v>63.205555555555556</v>
      </c>
      <c r="AE144" s="32">
        <v>0</v>
      </c>
      <c r="AF144" s="37">
        <v>0</v>
      </c>
      <c r="AG144" s="32">
        <v>1.6888888888888889</v>
      </c>
      <c r="AH144" s="32">
        <v>0</v>
      </c>
      <c r="AI144" s="37">
        <v>0</v>
      </c>
      <c r="AJ144" s="32">
        <v>0</v>
      </c>
      <c r="AK144" s="32">
        <v>0</v>
      </c>
      <c r="AL144" s="37" t="s">
        <v>683</v>
      </c>
      <c r="AM144" t="s">
        <v>69</v>
      </c>
      <c r="AN144" s="34">
        <v>4</v>
      </c>
      <c r="AX144"/>
      <c r="AY144"/>
    </row>
    <row r="145" spans="1:51" x14ac:dyDescent="0.25">
      <c r="A145" t="s">
        <v>546</v>
      </c>
      <c r="B145" t="s">
        <v>311</v>
      </c>
      <c r="C145" t="s">
        <v>434</v>
      </c>
      <c r="D145" t="s">
        <v>528</v>
      </c>
      <c r="E145" s="32">
        <v>68.188888888888883</v>
      </c>
      <c r="F145" s="32">
        <v>217.54711111111112</v>
      </c>
      <c r="G145" s="32">
        <v>0</v>
      </c>
      <c r="H145" s="37">
        <v>0</v>
      </c>
      <c r="I145" s="32">
        <v>210.61377777777778</v>
      </c>
      <c r="J145" s="32">
        <v>0</v>
      </c>
      <c r="K145" s="37">
        <v>0</v>
      </c>
      <c r="L145" s="32">
        <v>23.397333333333329</v>
      </c>
      <c r="M145" s="32">
        <v>0</v>
      </c>
      <c r="N145" s="37">
        <v>0</v>
      </c>
      <c r="O145" s="32">
        <v>16.463999999999995</v>
      </c>
      <c r="P145" s="32">
        <v>0</v>
      </c>
      <c r="Q145" s="37">
        <v>0</v>
      </c>
      <c r="R145" s="32">
        <v>3.6444444444444444</v>
      </c>
      <c r="S145" s="32">
        <v>0</v>
      </c>
      <c r="T145" s="37">
        <v>0</v>
      </c>
      <c r="U145" s="32">
        <v>3.2888888888888888</v>
      </c>
      <c r="V145" s="32">
        <v>0</v>
      </c>
      <c r="W145" s="37">
        <v>0</v>
      </c>
      <c r="X145" s="32">
        <v>47.54966666666666</v>
      </c>
      <c r="Y145" s="32">
        <v>0</v>
      </c>
      <c r="Z145" s="37">
        <v>0</v>
      </c>
      <c r="AA145" s="32">
        <v>0</v>
      </c>
      <c r="AB145" s="32">
        <v>0</v>
      </c>
      <c r="AC145" s="37" t="s">
        <v>683</v>
      </c>
      <c r="AD145" s="32">
        <v>146.51122222222222</v>
      </c>
      <c r="AE145" s="32">
        <v>0</v>
      </c>
      <c r="AF145" s="37">
        <v>0</v>
      </c>
      <c r="AG145" s="32">
        <v>8.8888888888888892E-2</v>
      </c>
      <c r="AH145" s="32">
        <v>0</v>
      </c>
      <c r="AI145" s="37">
        <v>0</v>
      </c>
      <c r="AJ145" s="32">
        <v>0</v>
      </c>
      <c r="AK145" s="32">
        <v>0</v>
      </c>
      <c r="AL145" s="37" t="s">
        <v>683</v>
      </c>
      <c r="AM145" t="s">
        <v>124</v>
      </c>
      <c r="AN145" s="34">
        <v>4</v>
      </c>
      <c r="AX145"/>
      <c r="AY145"/>
    </row>
    <row r="146" spans="1:51" x14ac:dyDescent="0.25">
      <c r="A146" t="s">
        <v>546</v>
      </c>
      <c r="B146" t="s">
        <v>279</v>
      </c>
      <c r="C146" t="s">
        <v>442</v>
      </c>
      <c r="D146" t="s">
        <v>509</v>
      </c>
      <c r="E146" s="32">
        <v>81.388888888888886</v>
      </c>
      <c r="F146" s="32">
        <v>351.98900000000003</v>
      </c>
      <c r="G146" s="32">
        <v>0</v>
      </c>
      <c r="H146" s="37">
        <v>0</v>
      </c>
      <c r="I146" s="32">
        <v>312.22788888888891</v>
      </c>
      <c r="J146" s="32">
        <v>0</v>
      </c>
      <c r="K146" s="37">
        <v>0</v>
      </c>
      <c r="L146" s="32">
        <v>44.277777777777779</v>
      </c>
      <c r="M146" s="32">
        <v>0</v>
      </c>
      <c r="N146" s="37">
        <v>0</v>
      </c>
      <c r="O146" s="32">
        <v>8.8638888888888889</v>
      </c>
      <c r="P146" s="32">
        <v>0</v>
      </c>
      <c r="Q146" s="37">
        <v>0</v>
      </c>
      <c r="R146" s="32">
        <v>29.991666666666667</v>
      </c>
      <c r="S146" s="32">
        <v>0</v>
      </c>
      <c r="T146" s="37">
        <v>0</v>
      </c>
      <c r="U146" s="32">
        <v>5.4222222222222225</v>
      </c>
      <c r="V146" s="32">
        <v>0</v>
      </c>
      <c r="W146" s="37">
        <v>0</v>
      </c>
      <c r="X146" s="32">
        <v>70.878</v>
      </c>
      <c r="Y146" s="32">
        <v>0</v>
      </c>
      <c r="Z146" s="37">
        <v>0</v>
      </c>
      <c r="AA146" s="32">
        <v>4.3472222222222223</v>
      </c>
      <c r="AB146" s="32">
        <v>0</v>
      </c>
      <c r="AC146" s="37">
        <v>0</v>
      </c>
      <c r="AD146" s="32">
        <v>228.93600000000001</v>
      </c>
      <c r="AE146" s="32">
        <v>0</v>
      </c>
      <c r="AF146" s="37">
        <v>0</v>
      </c>
      <c r="AG146" s="32">
        <v>3.55</v>
      </c>
      <c r="AH146" s="32">
        <v>0</v>
      </c>
      <c r="AI146" s="37">
        <v>0</v>
      </c>
      <c r="AJ146" s="32">
        <v>0</v>
      </c>
      <c r="AK146" s="32">
        <v>0</v>
      </c>
      <c r="AL146" s="37" t="s">
        <v>683</v>
      </c>
      <c r="AM146" t="s">
        <v>92</v>
      </c>
      <c r="AN146" s="34">
        <v>4</v>
      </c>
      <c r="AX146"/>
      <c r="AY146"/>
    </row>
    <row r="147" spans="1:51" x14ac:dyDescent="0.25">
      <c r="A147" t="s">
        <v>546</v>
      </c>
      <c r="B147" t="s">
        <v>191</v>
      </c>
      <c r="C147" t="s">
        <v>378</v>
      </c>
      <c r="D147" t="s">
        <v>487</v>
      </c>
      <c r="E147" s="32">
        <v>79.87777777777778</v>
      </c>
      <c r="F147" s="32">
        <v>250.28355555555549</v>
      </c>
      <c r="G147" s="32">
        <v>0</v>
      </c>
      <c r="H147" s="37">
        <v>0</v>
      </c>
      <c r="I147" s="32">
        <v>239.23799999999994</v>
      </c>
      <c r="J147" s="32">
        <v>0</v>
      </c>
      <c r="K147" s="37">
        <v>0</v>
      </c>
      <c r="L147" s="32">
        <v>21.516444444444438</v>
      </c>
      <c r="M147" s="32">
        <v>0</v>
      </c>
      <c r="N147" s="37">
        <v>0</v>
      </c>
      <c r="O147" s="32">
        <v>15.930333333333333</v>
      </c>
      <c r="P147" s="32">
        <v>0</v>
      </c>
      <c r="Q147" s="37">
        <v>0</v>
      </c>
      <c r="R147" s="32">
        <v>0</v>
      </c>
      <c r="S147" s="32">
        <v>0</v>
      </c>
      <c r="T147" s="37" t="s">
        <v>683</v>
      </c>
      <c r="U147" s="32">
        <v>5.586111111111105</v>
      </c>
      <c r="V147" s="32">
        <v>0</v>
      </c>
      <c r="W147" s="37">
        <v>0</v>
      </c>
      <c r="X147" s="32">
        <v>70.771555555555537</v>
      </c>
      <c r="Y147" s="32">
        <v>0</v>
      </c>
      <c r="Z147" s="37">
        <v>0</v>
      </c>
      <c r="AA147" s="32">
        <v>5.459444444444439</v>
      </c>
      <c r="AB147" s="32">
        <v>0</v>
      </c>
      <c r="AC147" s="37">
        <v>0</v>
      </c>
      <c r="AD147" s="32">
        <v>152.53611111111107</v>
      </c>
      <c r="AE147" s="32">
        <v>0</v>
      </c>
      <c r="AF147" s="37">
        <v>0</v>
      </c>
      <c r="AG147" s="32">
        <v>0</v>
      </c>
      <c r="AH147" s="32">
        <v>0</v>
      </c>
      <c r="AI147" s="37" t="s">
        <v>683</v>
      </c>
      <c r="AJ147" s="32">
        <v>0</v>
      </c>
      <c r="AK147" s="32">
        <v>0</v>
      </c>
      <c r="AL147" s="37" t="s">
        <v>683</v>
      </c>
      <c r="AM147" t="s">
        <v>4</v>
      </c>
      <c r="AN147" s="34">
        <v>4</v>
      </c>
      <c r="AX147"/>
      <c r="AY147"/>
    </row>
    <row r="148" spans="1:51" x14ac:dyDescent="0.25">
      <c r="A148" t="s">
        <v>546</v>
      </c>
      <c r="B148" t="s">
        <v>315</v>
      </c>
      <c r="C148" t="s">
        <v>401</v>
      </c>
      <c r="D148" t="s">
        <v>506</v>
      </c>
      <c r="E148" s="32">
        <v>76.75555555555556</v>
      </c>
      <c r="F148" s="32">
        <v>317.96199999999993</v>
      </c>
      <c r="G148" s="32">
        <v>0</v>
      </c>
      <c r="H148" s="37">
        <v>0</v>
      </c>
      <c r="I148" s="32">
        <v>297.40444444444438</v>
      </c>
      <c r="J148" s="32">
        <v>0</v>
      </c>
      <c r="K148" s="37">
        <v>0</v>
      </c>
      <c r="L148" s="32">
        <v>40.821111111111115</v>
      </c>
      <c r="M148" s="32">
        <v>0</v>
      </c>
      <c r="N148" s="37">
        <v>0</v>
      </c>
      <c r="O148" s="32">
        <v>31.090555555555557</v>
      </c>
      <c r="P148" s="32">
        <v>0</v>
      </c>
      <c r="Q148" s="37">
        <v>0</v>
      </c>
      <c r="R148" s="32">
        <v>4.3083333333333336</v>
      </c>
      <c r="S148" s="32">
        <v>0</v>
      </c>
      <c r="T148" s="37">
        <v>0</v>
      </c>
      <c r="U148" s="32">
        <v>5.4222222222222225</v>
      </c>
      <c r="V148" s="32">
        <v>0</v>
      </c>
      <c r="W148" s="37">
        <v>0</v>
      </c>
      <c r="X148" s="32">
        <v>89.635555555555541</v>
      </c>
      <c r="Y148" s="32">
        <v>0</v>
      </c>
      <c r="Z148" s="37">
        <v>0</v>
      </c>
      <c r="AA148" s="32">
        <v>10.827</v>
      </c>
      <c r="AB148" s="32">
        <v>0</v>
      </c>
      <c r="AC148" s="37">
        <v>0</v>
      </c>
      <c r="AD148" s="32">
        <v>176.67833333333328</v>
      </c>
      <c r="AE148" s="32">
        <v>0</v>
      </c>
      <c r="AF148" s="37">
        <v>0</v>
      </c>
      <c r="AG148" s="32">
        <v>0</v>
      </c>
      <c r="AH148" s="32">
        <v>0</v>
      </c>
      <c r="AI148" s="37" t="s">
        <v>683</v>
      </c>
      <c r="AJ148" s="32">
        <v>0</v>
      </c>
      <c r="AK148" s="32">
        <v>0</v>
      </c>
      <c r="AL148" s="37" t="s">
        <v>683</v>
      </c>
      <c r="AM148" t="s">
        <v>128</v>
      </c>
      <c r="AN148" s="34">
        <v>4</v>
      </c>
      <c r="AX148"/>
      <c r="AY148"/>
    </row>
    <row r="149" spans="1:51" x14ac:dyDescent="0.25">
      <c r="A149" t="s">
        <v>546</v>
      </c>
      <c r="B149" t="s">
        <v>253</v>
      </c>
      <c r="C149" t="s">
        <v>404</v>
      </c>
      <c r="D149" t="s">
        <v>508</v>
      </c>
      <c r="E149" s="32">
        <v>110.67777777777778</v>
      </c>
      <c r="F149" s="32">
        <v>435.42155555555547</v>
      </c>
      <c r="G149" s="32">
        <v>0</v>
      </c>
      <c r="H149" s="37">
        <v>0</v>
      </c>
      <c r="I149" s="32">
        <v>398.56911111111106</v>
      </c>
      <c r="J149" s="32">
        <v>0</v>
      </c>
      <c r="K149" s="37">
        <v>0</v>
      </c>
      <c r="L149" s="32">
        <v>77.87</v>
      </c>
      <c r="M149" s="32">
        <v>0</v>
      </c>
      <c r="N149" s="37">
        <v>0</v>
      </c>
      <c r="O149" s="32">
        <v>50.031111111111123</v>
      </c>
      <c r="P149" s="32">
        <v>0</v>
      </c>
      <c r="Q149" s="37">
        <v>0</v>
      </c>
      <c r="R149" s="32">
        <v>22.838888888888889</v>
      </c>
      <c r="S149" s="32">
        <v>0</v>
      </c>
      <c r="T149" s="37">
        <v>0</v>
      </c>
      <c r="U149" s="32">
        <v>5</v>
      </c>
      <c r="V149" s="32">
        <v>0</v>
      </c>
      <c r="W149" s="37">
        <v>0</v>
      </c>
      <c r="X149" s="32">
        <v>79.61344444444444</v>
      </c>
      <c r="Y149" s="32">
        <v>0</v>
      </c>
      <c r="Z149" s="37">
        <v>0</v>
      </c>
      <c r="AA149" s="32">
        <v>9.0135555555555538</v>
      </c>
      <c r="AB149" s="32">
        <v>0</v>
      </c>
      <c r="AC149" s="37">
        <v>0</v>
      </c>
      <c r="AD149" s="32">
        <v>228.06933333333328</v>
      </c>
      <c r="AE149" s="32">
        <v>0</v>
      </c>
      <c r="AF149" s="37">
        <v>0</v>
      </c>
      <c r="AG149" s="32">
        <v>0</v>
      </c>
      <c r="AH149" s="32">
        <v>0</v>
      </c>
      <c r="AI149" s="37" t="s">
        <v>683</v>
      </c>
      <c r="AJ149" s="32">
        <v>40.855222222222203</v>
      </c>
      <c r="AK149" s="32">
        <v>0</v>
      </c>
      <c r="AL149" s="37">
        <v>0</v>
      </c>
      <c r="AM149" t="s">
        <v>66</v>
      </c>
      <c r="AN149" s="34">
        <v>4</v>
      </c>
      <c r="AX149"/>
      <c r="AY149"/>
    </row>
    <row r="150" spans="1:51" x14ac:dyDescent="0.25">
      <c r="A150" t="s">
        <v>546</v>
      </c>
      <c r="B150" t="s">
        <v>307</v>
      </c>
      <c r="C150" t="s">
        <v>404</v>
      </c>
      <c r="D150" t="s">
        <v>508</v>
      </c>
      <c r="E150" s="32">
        <v>67.62222222222222</v>
      </c>
      <c r="F150" s="32">
        <v>190.73455555555557</v>
      </c>
      <c r="G150" s="32">
        <v>0</v>
      </c>
      <c r="H150" s="37">
        <v>0</v>
      </c>
      <c r="I150" s="32">
        <v>175.67000000000002</v>
      </c>
      <c r="J150" s="32">
        <v>0</v>
      </c>
      <c r="K150" s="37">
        <v>0</v>
      </c>
      <c r="L150" s="32">
        <v>47.720555555555563</v>
      </c>
      <c r="M150" s="32">
        <v>0</v>
      </c>
      <c r="N150" s="37">
        <v>0</v>
      </c>
      <c r="O150" s="32">
        <v>33.158555555555559</v>
      </c>
      <c r="P150" s="32">
        <v>0</v>
      </c>
      <c r="Q150" s="37">
        <v>0</v>
      </c>
      <c r="R150" s="32">
        <v>9.5620000000000012</v>
      </c>
      <c r="S150" s="32">
        <v>0</v>
      </c>
      <c r="T150" s="37">
        <v>0</v>
      </c>
      <c r="U150" s="32">
        <v>5</v>
      </c>
      <c r="V150" s="32">
        <v>0</v>
      </c>
      <c r="W150" s="37">
        <v>0</v>
      </c>
      <c r="X150" s="32">
        <v>34.07511111111112</v>
      </c>
      <c r="Y150" s="32">
        <v>0</v>
      </c>
      <c r="Z150" s="37">
        <v>0</v>
      </c>
      <c r="AA150" s="32">
        <v>0.50255555555555553</v>
      </c>
      <c r="AB150" s="32">
        <v>0</v>
      </c>
      <c r="AC150" s="37">
        <v>0</v>
      </c>
      <c r="AD150" s="32">
        <v>100.42955555555555</v>
      </c>
      <c r="AE150" s="32">
        <v>0</v>
      </c>
      <c r="AF150" s="37">
        <v>0</v>
      </c>
      <c r="AG150" s="32">
        <v>0</v>
      </c>
      <c r="AH150" s="32">
        <v>0</v>
      </c>
      <c r="AI150" s="37" t="s">
        <v>683</v>
      </c>
      <c r="AJ150" s="32">
        <v>8.0067777777777778</v>
      </c>
      <c r="AK150" s="32">
        <v>0</v>
      </c>
      <c r="AL150" s="37">
        <v>0</v>
      </c>
      <c r="AM150" t="s">
        <v>120</v>
      </c>
      <c r="AN150" s="34">
        <v>4</v>
      </c>
      <c r="AX150"/>
      <c r="AY150"/>
    </row>
    <row r="151" spans="1:51" x14ac:dyDescent="0.25">
      <c r="A151" t="s">
        <v>546</v>
      </c>
      <c r="B151" t="s">
        <v>223</v>
      </c>
      <c r="C151" t="s">
        <v>403</v>
      </c>
      <c r="D151" t="s">
        <v>499</v>
      </c>
      <c r="E151" s="32">
        <v>145.54444444444445</v>
      </c>
      <c r="F151" s="32">
        <v>452.78011111111118</v>
      </c>
      <c r="G151" s="32">
        <v>100.90122222222226</v>
      </c>
      <c r="H151" s="37">
        <v>0.22284817673332241</v>
      </c>
      <c r="I151" s="32">
        <v>424.08988888888894</v>
      </c>
      <c r="J151" s="32">
        <v>100.90122222222226</v>
      </c>
      <c r="K151" s="37">
        <v>0.23792414029625278</v>
      </c>
      <c r="L151" s="32">
        <v>74.191000000000031</v>
      </c>
      <c r="M151" s="32">
        <v>0</v>
      </c>
      <c r="N151" s="37">
        <v>0</v>
      </c>
      <c r="O151" s="32">
        <v>50.436000000000021</v>
      </c>
      <c r="P151" s="32">
        <v>0</v>
      </c>
      <c r="Q151" s="37">
        <v>0</v>
      </c>
      <c r="R151" s="32">
        <v>18.235555555555557</v>
      </c>
      <c r="S151" s="32">
        <v>0</v>
      </c>
      <c r="T151" s="37">
        <v>0</v>
      </c>
      <c r="U151" s="32">
        <v>5.5194444444444448</v>
      </c>
      <c r="V151" s="32">
        <v>0</v>
      </c>
      <c r="W151" s="37">
        <v>0</v>
      </c>
      <c r="X151" s="32">
        <v>121.00144444444443</v>
      </c>
      <c r="Y151" s="32">
        <v>9.5222222222222239</v>
      </c>
      <c r="Z151" s="37">
        <v>7.8695111995908243E-2</v>
      </c>
      <c r="AA151" s="32">
        <v>4.9352222222222224</v>
      </c>
      <c r="AB151" s="32">
        <v>0</v>
      </c>
      <c r="AC151" s="37">
        <v>0</v>
      </c>
      <c r="AD151" s="32">
        <v>252.65244444444448</v>
      </c>
      <c r="AE151" s="32">
        <v>91.379000000000033</v>
      </c>
      <c r="AF151" s="37">
        <v>0.36167866968765178</v>
      </c>
      <c r="AG151" s="32">
        <v>0</v>
      </c>
      <c r="AH151" s="32">
        <v>0</v>
      </c>
      <c r="AI151" s="37" t="s">
        <v>683</v>
      </c>
      <c r="AJ151" s="32">
        <v>0</v>
      </c>
      <c r="AK151" s="32">
        <v>0</v>
      </c>
      <c r="AL151" s="37" t="s">
        <v>683</v>
      </c>
      <c r="AM151" t="s">
        <v>36</v>
      </c>
      <c r="AN151" s="34">
        <v>4</v>
      </c>
      <c r="AX151"/>
      <c r="AY151"/>
    </row>
    <row r="152" spans="1:51" x14ac:dyDescent="0.25">
      <c r="A152" t="s">
        <v>546</v>
      </c>
      <c r="B152" t="s">
        <v>348</v>
      </c>
      <c r="C152" t="s">
        <v>409</v>
      </c>
      <c r="D152" t="s">
        <v>512</v>
      </c>
      <c r="E152" s="32">
        <v>52.155555555555559</v>
      </c>
      <c r="F152" s="32">
        <v>163.17400000000001</v>
      </c>
      <c r="G152" s="32">
        <v>0</v>
      </c>
      <c r="H152" s="37">
        <v>0</v>
      </c>
      <c r="I152" s="32">
        <v>151.97399999999999</v>
      </c>
      <c r="J152" s="32">
        <v>0</v>
      </c>
      <c r="K152" s="37">
        <v>0</v>
      </c>
      <c r="L152" s="32">
        <v>36.291666666666671</v>
      </c>
      <c r="M152" s="32">
        <v>0</v>
      </c>
      <c r="N152" s="37">
        <v>0</v>
      </c>
      <c r="O152" s="32">
        <v>25.091666666666672</v>
      </c>
      <c r="P152" s="32">
        <v>0</v>
      </c>
      <c r="Q152" s="37">
        <v>0</v>
      </c>
      <c r="R152" s="32">
        <v>5.6888888888888891</v>
      </c>
      <c r="S152" s="32">
        <v>0</v>
      </c>
      <c r="T152" s="37">
        <v>0</v>
      </c>
      <c r="U152" s="32">
        <v>5.5111111111111111</v>
      </c>
      <c r="V152" s="32">
        <v>0</v>
      </c>
      <c r="W152" s="37">
        <v>0</v>
      </c>
      <c r="X152" s="32">
        <v>33.982444444444454</v>
      </c>
      <c r="Y152" s="32">
        <v>0</v>
      </c>
      <c r="Z152" s="37">
        <v>0</v>
      </c>
      <c r="AA152" s="32">
        <v>0</v>
      </c>
      <c r="AB152" s="32">
        <v>0</v>
      </c>
      <c r="AC152" s="37" t="s">
        <v>683</v>
      </c>
      <c r="AD152" s="32">
        <v>92.899888888888881</v>
      </c>
      <c r="AE152" s="32">
        <v>0</v>
      </c>
      <c r="AF152" s="37">
        <v>0</v>
      </c>
      <c r="AG152" s="32">
        <v>0</v>
      </c>
      <c r="AH152" s="32">
        <v>0</v>
      </c>
      <c r="AI152" s="37" t="s">
        <v>683</v>
      </c>
      <c r="AJ152" s="32">
        <v>0</v>
      </c>
      <c r="AK152" s="32">
        <v>0</v>
      </c>
      <c r="AL152" s="37" t="s">
        <v>683</v>
      </c>
      <c r="AM152" t="s">
        <v>161</v>
      </c>
      <c r="AN152" s="34">
        <v>4</v>
      </c>
      <c r="AX152"/>
      <c r="AY152"/>
    </row>
    <row r="153" spans="1:51" x14ac:dyDescent="0.25">
      <c r="A153" t="s">
        <v>546</v>
      </c>
      <c r="B153" t="s">
        <v>357</v>
      </c>
      <c r="C153" t="s">
        <v>479</v>
      </c>
      <c r="D153" t="s">
        <v>492</v>
      </c>
      <c r="E153" s="32">
        <v>110.9</v>
      </c>
      <c r="F153" s="32">
        <v>450.53288888888892</v>
      </c>
      <c r="G153" s="32">
        <v>0</v>
      </c>
      <c r="H153" s="37">
        <v>0</v>
      </c>
      <c r="I153" s="32">
        <v>439.06622222222228</v>
      </c>
      <c r="J153" s="32">
        <v>0</v>
      </c>
      <c r="K153" s="37">
        <v>0</v>
      </c>
      <c r="L153" s="32">
        <v>70.425999999999988</v>
      </c>
      <c r="M153" s="32">
        <v>0</v>
      </c>
      <c r="N153" s="37">
        <v>0</v>
      </c>
      <c r="O153" s="32">
        <v>58.959333333333333</v>
      </c>
      <c r="P153" s="32">
        <v>0</v>
      </c>
      <c r="Q153" s="37">
        <v>0</v>
      </c>
      <c r="R153" s="32">
        <v>5.7777777777777777</v>
      </c>
      <c r="S153" s="32">
        <v>0</v>
      </c>
      <c r="T153" s="37">
        <v>0</v>
      </c>
      <c r="U153" s="32">
        <v>5.6888888888888891</v>
      </c>
      <c r="V153" s="32">
        <v>0</v>
      </c>
      <c r="W153" s="37">
        <v>0</v>
      </c>
      <c r="X153" s="32">
        <v>136.74777777777774</v>
      </c>
      <c r="Y153" s="32">
        <v>0</v>
      </c>
      <c r="Z153" s="37">
        <v>0</v>
      </c>
      <c r="AA153" s="32">
        <v>0</v>
      </c>
      <c r="AB153" s="32">
        <v>0</v>
      </c>
      <c r="AC153" s="37" t="s">
        <v>683</v>
      </c>
      <c r="AD153" s="32">
        <v>243.35911111111119</v>
      </c>
      <c r="AE153" s="32">
        <v>0</v>
      </c>
      <c r="AF153" s="37">
        <v>0</v>
      </c>
      <c r="AG153" s="32">
        <v>0</v>
      </c>
      <c r="AH153" s="32">
        <v>0</v>
      </c>
      <c r="AI153" s="37" t="s">
        <v>683</v>
      </c>
      <c r="AJ153" s="32">
        <v>0</v>
      </c>
      <c r="AK153" s="32">
        <v>0</v>
      </c>
      <c r="AL153" s="37" t="s">
        <v>683</v>
      </c>
      <c r="AM153" t="s">
        <v>170</v>
      </c>
      <c r="AN153" s="34">
        <v>4</v>
      </c>
      <c r="AX153"/>
      <c r="AY153"/>
    </row>
    <row r="154" spans="1:51" x14ac:dyDescent="0.25">
      <c r="A154" t="s">
        <v>546</v>
      </c>
      <c r="B154" t="s">
        <v>209</v>
      </c>
      <c r="C154" t="s">
        <v>374</v>
      </c>
      <c r="D154" t="s">
        <v>484</v>
      </c>
      <c r="E154" s="32">
        <v>32.9</v>
      </c>
      <c r="F154" s="32">
        <v>176.75455555555556</v>
      </c>
      <c r="G154" s="32">
        <v>62.120777777777775</v>
      </c>
      <c r="H154" s="37">
        <v>0.35145220208060013</v>
      </c>
      <c r="I154" s="32">
        <v>160.29988888888892</v>
      </c>
      <c r="J154" s="32">
        <v>62.120777777777775</v>
      </c>
      <c r="K154" s="37">
        <v>0.38752851426389001</v>
      </c>
      <c r="L154" s="32">
        <v>36.056888888888885</v>
      </c>
      <c r="M154" s="32">
        <v>4.0135555555555555</v>
      </c>
      <c r="N154" s="37">
        <v>0.11131175426486541</v>
      </c>
      <c r="O154" s="32">
        <v>21.767999999999997</v>
      </c>
      <c r="P154" s="32">
        <v>4.0135555555555555</v>
      </c>
      <c r="Q154" s="37">
        <v>0.1843787006411042</v>
      </c>
      <c r="R154" s="32">
        <v>8.6</v>
      </c>
      <c r="S154" s="32">
        <v>0</v>
      </c>
      <c r="T154" s="37">
        <v>0</v>
      </c>
      <c r="U154" s="32">
        <v>5.6888888888888891</v>
      </c>
      <c r="V154" s="32">
        <v>0</v>
      </c>
      <c r="W154" s="37">
        <v>0</v>
      </c>
      <c r="X154" s="32">
        <v>35.750333333333344</v>
      </c>
      <c r="Y154" s="32">
        <v>8.2888888888888896</v>
      </c>
      <c r="Z154" s="37">
        <v>0.23185487004006172</v>
      </c>
      <c r="AA154" s="32">
        <v>2.165777777777778</v>
      </c>
      <c r="AB154" s="32">
        <v>0</v>
      </c>
      <c r="AC154" s="37">
        <v>0</v>
      </c>
      <c r="AD154" s="32">
        <v>102.78155555555556</v>
      </c>
      <c r="AE154" s="32">
        <v>49.818333333333328</v>
      </c>
      <c r="AF154" s="37">
        <v>0.48470110287838064</v>
      </c>
      <c r="AG154" s="32">
        <v>0</v>
      </c>
      <c r="AH154" s="32">
        <v>0</v>
      </c>
      <c r="AI154" s="37" t="s">
        <v>683</v>
      </c>
      <c r="AJ154" s="32">
        <v>0</v>
      </c>
      <c r="AK154" s="32">
        <v>0</v>
      </c>
      <c r="AL154" s="37" t="s">
        <v>683</v>
      </c>
      <c r="AM154" t="s">
        <v>22</v>
      </c>
      <c r="AN154" s="34">
        <v>4</v>
      </c>
      <c r="AX154"/>
      <c r="AY154"/>
    </row>
    <row r="155" spans="1:51" x14ac:dyDescent="0.25">
      <c r="A155" t="s">
        <v>546</v>
      </c>
      <c r="B155" t="s">
        <v>293</v>
      </c>
      <c r="C155" t="s">
        <v>451</v>
      </c>
      <c r="D155" t="s">
        <v>487</v>
      </c>
      <c r="E155" s="32">
        <v>66.766666666666666</v>
      </c>
      <c r="F155" s="32">
        <v>256.0866666666667</v>
      </c>
      <c r="G155" s="32">
        <v>0</v>
      </c>
      <c r="H155" s="37">
        <v>0</v>
      </c>
      <c r="I155" s="32">
        <v>241.14222222222224</v>
      </c>
      <c r="J155" s="32">
        <v>0</v>
      </c>
      <c r="K155" s="37">
        <v>0</v>
      </c>
      <c r="L155" s="32">
        <v>39.727777777777781</v>
      </c>
      <c r="M155" s="32">
        <v>0</v>
      </c>
      <c r="N155" s="37">
        <v>0</v>
      </c>
      <c r="O155" s="32">
        <v>29.413888888888888</v>
      </c>
      <c r="P155" s="32">
        <v>0</v>
      </c>
      <c r="Q155" s="37">
        <v>0</v>
      </c>
      <c r="R155" s="32">
        <v>4.625</v>
      </c>
      <c r="S155" s="32">
        <v>0</v>
      </c>
      <c r="T155" s="37">
        <v>0</v>
      </c>
      <c r="U155" s="32">
        <v>5.6888888888888891</v>
      </c>
      <c r="V155" s="32">
        <v>0</v>
      </c>
      <c r="W155" s="37">
        <v>0</v>
      </c>
      <c r="X155" s="32">
        <v>62.821111111111108</v>
      </c>
      <c r="Y155" s="32">
        <v>0</v>
      </c>
      <c r="Z155" s="37">
        <v>0</v>
      </c>
      <c r="AA155" s="32">
        <v>4.6305555555555555</v>
      </c>
      <c r="AB155" s="32">
        <v>0</v>
      </c>
      <c r="AC155" s="37">
        <v>0</v>
      </c>
      <c r="AD155" s="32">
        <v>148.90722222222223</v>
      </c>
      <c r="AE155" s="32">
        <v>0</v>
      </c>
      <c r="AF155" s="37">
        <v>0</v>
      </c>
      <c r="AG155" s="32">
        <v>0</v>
      </c>
      <c r="AH155" s="32">
        <v>0</v>
      </c>
      <c r="AI155" s="37" t="s">
        <v>683</v>
      </c>
      <c r="AJ155" s="32">
        <v>0</v>
      </c>
      <c r="AK155" s="32">
        <v>0</v>
      </c>
      <c r="AL155" s="37" t="s">
        <v>683</v>
      </c>
      <c r="AM155" t="s">
        <v>106</v>
      </c>
      <c r="AN155" s="34">
        <v>4</v>
      </c>
      <c r="AX155"/>
      <c r="AY155"/>
    </row>
    <row r="156" spans="1:51" x14ac:dyDescent="0.25">
      <c r="A156" t="s">
        <v>546</v>
      </c>
      <c r="B156" t="s">
        <v>226</v>
      </c>
      <c r="C156" t="s">
        <v>396</v>
      </c>
      <c r="D156" t="s">
        <v>501</v>
      </c>
      <c r="E156" s="32">
        <v>110.21111111111111</v>
      </c>
      <c r="F156" s="32">
        <v>323.70722222222219</v>
      </c>
      <c r="G156" s="32">
        <v>14.672222222222221</v>
      </c>
      <c r="H156" s="37">
        <v>4.5325594287018621E-2</v>
      </c>
      <c r="I156" s="32">
        <v>319.97388888888884</v>
      </c>
      <c r="J156" s="32">
        <v>14.672222222222221</v>
      </c>
      <c r="K156" s="37">
        <v>4.5854436039051802E-2</v>
      </c>
      <c r="L156" s="32">
        <v>50.536111111111111</v>
      </c>
      <c r="M156" s="32">
        <v>4.0055555555555555</v>
      </c>
      <c r="N156" s="37">
        <v>7.9261254328587924E-2</v>
      </c>
      <c r="O156" s="32">
        <v>46.802777777777777</v>
      </c>
      <c r="P156" s="32">
        <v>4.0055555555555555</v>
      </c>
      <c r="Q156" s="37">
        <v>8.5583714167012881E-2</v>
      </c>
      <c r="R156" s="32">
        <v>0</v>
      </c>
      <c r="S156" s="32">
        <v>0</v>
      </c>
      <c r="T156" s="37" t="s">
        <v>683</v>
      </c>
      <c r="U156" s="32">
        <v>3.7333333333333334</v>
      </c>
      <c r="V156" s="32">
        <v>0</v>
      </c>
      <c r="W156" s="37">
        <v>0</v>
      </c>
      <c r="X156" s="32">
        <v>56.355555555555554</v>
      </c>
      <c r="Y156" s="32">
        <v>8.0472222222222225</v>
      </c>
      <c r="Z156" s="37">
        <v>0.14279376971608834</v>
      </c>
      <c r="AA156" s="32">
        <v>0</v>
      </c>
      <c r="AB156" s="32">
        <v>0</v>
      </c>
      <c r="AC156" s="37" t="s">
        <v>683</v>
      </c>
      <c r="AD156" s="32">
        <v>216.81555555555553</v>
      </c>
      <c r="AE156" s="32">
        <v>2.6194444444444445</v>
      </c>
      <c r="AF156" s="37">
        <v>1.2081441470989168E-2</v>
      </c>
      <c r="AG156" s="32">
        <v>0</v>
      </c>
      <c r="AH156" s="32">
        <v>0</v>
      </c>
      <c r="AI156" s="37" t="s">
        <v>683</v>
      </c>
      <c r="AJ156" s="32">
        <v>0</v>
      </c>
      <c r="AK156" s="32">
        <v>0</v>
      </c>
      <c r="AL156" s="37" t="s">
        <v>683</v>
      </c>
      <c r="AM156" t="s">
        <v>39</v>
      </c>
      <c r="AN156" s="34">
        <v>4</v>
      </c>
      <c r="AX156"/>
      <c r="AY156"/>
    </row>
    <row r="157" spans="1:51" x14ac:dyDescent="0.25">
      <c r="A157" t="s">
        <v>546</v>
      </c>
      <c r="B157" t="s">
        <v>224</v>
      </c>
      <c r="C157" t="s">
        <v>404</v>
      </c>
      <c r="D157" t="s">
        <v>508</v>
      </c>
      <c r="E157" s="32">
        <v>72.355555555555554</v>
      </c>
      <c r="F157" s="32">
        <v>283.15433333333334</v>
      </c>
      <c r="G157" s="32">
        <v>0</v>
      </c>
      <c r="H157" s="37">
        <v>0</v>
      </c>
      <c r="I157" s="32">
        <v>277.38444444444445</v>
      </c>
      <c r="J157" s="32">
        <v>0</v>
      </c>
      <c r="K157" s="37">
        <v>0</v>
      </c>
      <c r="L157" s="32">
        <v>36.712333333333326</v>
      </c>
      <c r="M157" s="32">
        <v>0</v>
      </c>
      <c r="N157" s="37">
        <v>0</v>
      </c>
      <c r="O157" s="32">
        <v>36.712333333333326</v>
      </c>
      <c r="P157" s="32">
        <v>0</v>
      </c>
      <c r="Q157" s="37">
        <v>0</v>
      </c>
      <c r="R157" s="32">
        <v>0</v>
      </c>
      <c r="S157" s="32">
        <v>0</v>
      </c>
      <c r="T157" s="37" t="s">
        <v>683</v>
      </c>
      <c r="U157" s="32">
        <v>0</v>
      </c>
      <c r="V157" s="32">
        <v>0</v>
      </c>
      <c r="W157" s="37" t="s">
        <v>683</v>
      </c>
      <c r="X157" s="32">
        <v>79.876111111111101</v>
      </c>
      <c r="Y157" s="32">
        <v>0</v>
      </c>
      <c r="Z157" s="37">
        <v>0</v>
      </c>
      <c r="AA157" s="32">
        <v>5.7698888888888868</v>
      </c>
      <c r="AB157" s="32">
        <v>0</v>
      </c>
      <c r="AC157" s="37">
        <v>0</v>
      </c>
      <c r="AD157" s="32">
        <v>160.71700000000004</v>
      </c>
      <c r="AE157" s="32">
        <v>0</v>
      </c>
      <c r="AF157" s="37">
        <v>0</v>
      </c>
      <c r="AG157" s="32">
        <v>7.9000000000000001E-2</v>
      </c>
      <c r="AH157" s="32">
        <v>0</v>
      </c>
      <c r="AI157" s="37">
        <v>0</v>
      </c>
      <c r="AJ157" s="32">
        <v>0</v>
      </c>
      <c r="AK157" s="32">
        <v>0</v>
      </c>
      <c r="AL157" s="37" t="s">
        <v>683</v>
      </c>
      <c r="AM157" t="s">
        <v>37</v>
      </c>
      <c r="AN157" s="34">
        <v>4</v>
      </c>
      <c r="AX157"/>
      <c r="AY157"/>
    </row>
    <row r="158" spans="1:51" x14ac:dyDescent="0.25">
      <c r="A158" t="s">
        <v>546</v>
      </c>
      <c r="B158" t="s">
        <v>340</v>
      </c>
      <c r="C158" t="s">
        <v>417</v>
      </c>
      <c r="D158" t="s">
        <v>516</v>
      </c>
      <c r="E158" s="32">
        <v>124.83333333333333</v>
      </c>
      <c r="F158" s="32">
        <v>570.47244444444448</v>
      </c>
      <c r="G158" s="32">
        <v>0</v>
      </c>
      <c r="H158" s="37">
        <v>0</v>
      </c>
      <c r="I158" s="32">
        <v>541.91322222222232</v>
      </c>
      <c r="J158" s="32">
        <v>0</v>
      </c>
      <c r="K158" s="37">
        <v>0</v>
      </c>
      <c r="L158" s="32">
        <v>67.785666666666685</v>
      </c>
      <c r="M158" s="32">
        <v>0</v>
      </c>
      <c r="N158" s="37">
        <v>0</v>
      </c>
      <c r="O158" s="32">
        <v>56.291777777777789</v>
      </c>
      <c r="P158" s="32">
        <v>0</v>
      </c>
      <c r="Q158" s="37">
        <v>0</v>
      </c>
      <c r="R158" s="32">
        <v>7.3483333333333336</v>
      </c>
      <c r="S158" s="32">
        <v>0</v>
      </c>
      <c r="T158" s="37">
        <v>0</v>
      </c>
      <c r="U158" s="32">
        <v>4.1455555555555561</v>
      </c>
      <c r="V158" s="32">
        <v>0</v>
      </c>
      <c r="W158" s="37">
        <v>0</v>
      </c>
      <c r="X158" s="32">
        <v>93.754777777777775</v>
      </c>
      <c r="Y158" s="32">
        <v>0</v>
      </c>
      <c r="Z158" s="37">
        <v>0</v>
      </c>
      <c r="AA158" s="32">
        <v>17.065333333333335</v>
      </c>
      <c r="AB158" s="32">
        <v>0</v>
      </c>
      <c r="AC158" s="37">
        <v>0</v>
      </c>
      <c r="AD158" s="32">
        <v>316.57755555555565</v>
      </c>
      <c r="AE158" s="32">
        <v>0</v>
      </c>
      <c r="AF158" s="37">
        <v>0</v>
      </c>
      <c r="AG158" s="32">
        <v>53.201999999999984</v>
      </c>
      <c r="AH158" s="32">
        <v>0</v>
      </c>
      <c r="AI158" s="37">
        <v>0</v>
      </c>
      <c r="AJ158" s="32">
        <v>22.087111111111106</v>
      </c>
      <c r="AK158" s="32">
        <v>0</v>
      </c>
      <c r="AL158" s="37">
        <v>0</v>
      </c>
      <c r="AM158" t="s">
        <v>153</v>
      </c>
      <c r="AN158" s="34">
        <v>4</v>
      </c>
      <c r="AX158"/>
      <c r="AY158"/>
    </row>
    <row r="159" spans="1:51" x14ac:dyDescent="0.25">
      <c r="A159" t="s">
        <v>546</v>
      </c>
      <c r="B159" t="s">
        <v>225</v>
      </c>
      <c r="C159" t="s">
        <v>401</v>
      </c>
      <c r="D159" t="s">
        <v>506</v>
      </c>
      <c r="E159" s="32">
        <v>83.077777777777783</v>
      </c>
      <c r="F159" s="32">
        <v>263.95844444444447</v>
      </c>
      <c r="G159" s="32">
        <v>0.41111111111111109</v>
      </c>
      <c r="H159" s="37">
        <v>1.5574842167917001E-3</v>
      </c>
      <c r="I159" s="32">
        <v>242.74833333333333</v>
      </c>
      <c r="J159" s="32">
        <v>3.3333333333333333E-2</v>
      </c>
      <c r="K159" s="37">
        <v>1.3731642510418884E-4</v>
      </c>
      <c r="L159" s="32">
        <v>39.685888888888876</v>
      </c>
      <c r="M159" s="32">
        <v>3.3333333333333333E-2</v>
      </c>
      <c r="N159" s="37">
        <v>8.3992910998311767E-4</v>
      </c>
      <c r="O159" s="32">
        <v>24.987111111111101</v>
      </c>
      <c r="P159" s="32">
        <v>3.3333333333333333E-2</v>
      </c>
      <c r="Q159" s="37">
        <v>1.3340210953202544E-3</v>
      </c>
      <c r="R159" s="32">
        <v>14.698777777777776</v>
      </c>
      <c r="S159" s="32">
        <v>0</v>
      </c>
      <c r="T159" s="37">
        <v>0</v>
      </c>
      <c r="U159" s="32">
        <v>0</v>
      </c>
      <c r="V159" s="32">
        <v>0</v>
      </c>
      <c r="W159" s="37" t="s">
        <v>683</v>
      </c>
      <c r="X159" s="32">
        <v>54.76066666666668</v>
      </c>
      <c r="Y159" s="32">
        <v>0</v>
      </c>
      <c r="Z159" s="37">
        <v>0</v>
      </c>
      <c r="AA159" s="32">
        <v>6.5113333333333303</v>
      </c>
      <c r="AB159" s="32">
        <v>0.37777777777777777</v>
      </c>
      <c r="AC159" s="37">
        <v>5.8018497662195856E-2</v>
      </c>
      <c r="AD159" s="32">
        <v>159.34111111111113</v>
      </c>
      <c r="AE159" s="32">
        <v>0</v>
      </c>
      <c r="AF159" s="37">
        <v>0</v>
      </c>
      <c r="AG159" s="32">
        <v>3.6594444444444445</v>
      </c>
      <c r="AH159" s="32">
        <v>0</v>
      </c>
      <c r="AI159" s="37">
        <v>0</v>
      </c>
      <c r="AJ159" s="32">
        <v>0</v>
      </c>
      <c r="AK159" s="32">
        <v>0</v>
      </c>
      <c r="AL159" s="37" t="s">
        <v>683</v>
      </c>
      <c r="AM159" t="s">
        <v>38</v>
      </c>
      <c r="AN159" s="34">
        <v>4</v>
      </c>
      <c r="AX159"/>
      <c r="AY159"/>
    </row>
    <row r="160" spans="1:51" x14ac:dyDescent="0.25">
      <c r="A160" t="s">
        <v>546</v>
      </c>
      <c r="B160" t="s">
        <v>361</v>
      </c>
      <c r="C160" t="s">
        <v>480</v>
      </c>
      <c r="D160" t="s">
        <v>506</v>
      </c>
      <c r="E160" s="32">
        <v>57.9</v>
      </c>
      <c r="F160" s="32">
        <v>226.56022222222222</v>
      </c>
      <c r="G160" s="32">
        <v>0</v>
      </c>
      <c r="H160" s="37">
        <v>0</v>
      </c>
      <c r="I160" s="32">
        <v>210.24299999999999</v>
      </c>
      <c r="J160" s="32">
        <v>0</v>
      </c>
      <c r="K160" s="37">
        <v>0</v>
      </c>
      <c r="L160" s="32">
        <v>48.257444444444445</v>
      </c>
      <c r="M160" s="32">
        <v>0</v>
      </c>
      <c r="N160" s="37">
        <v>0</v>
      </c>
      <c r="O160" s="32">
        <v>42.340777777777781</v>
      </c>
      <c r="P160" s="32">
        <v>0</v>
      </c>
      <c r="Q160" s="37">
        <v>0</v>
      </c>
      <c r="R160" s="32">
        <v>0</v>
      </c>
      <c r="S160" s="32">
        <v>0</v>
      </c>
      <c r="T160" s="37" t="s">
        <v>683</v>
      </c>
      <c r="U160" s="32">
        <v>5.916666666666667</v>
      </c>
      <c r="V160" s="32">
        <v>0</v>
      </c>
      <c r="W160" s="37">
        <v>0</v>
      </c>
      <c r="X160" s="32">
        <v>45.30222222222222</v>
      </c>
      <c r="Y160" s="32">
        <v>0</v>
      </c>
      <c r="Z160" s="37">
        <v>0</v>
      </c>
      <c r="AA160" s="32">
        <v>10.400555555555554</v>
      </c>
      <c r="AB160" s="32">
        <v>0</v>
      </c>
      <c r="AC160" s="37">
        <v>0</v>
      </c>
      <c r="AD160" s="32">
        <v>113.82777777777778</v>
      </c>
      <c r="AE160" s="32">
        <v>0</v>
      </c>
      <c r="AF160" s="37">
        <v>0</v>
      </c>
      <c r="AG160" s="32">
        <v>8.7722222222222221</v>
      </c>
      <c r="AH160" s="32">
        <v>0</v>
      </c>
      <c r="AI160" s="37">
        <v>0</v>
      </c>
      <c r="AJ160" s="32">
        <v>0</v>
      </c>
      <c r="AK160" s="32">
        <v>0</v>
      </c>
      <c r="AL160" s="37" t="s">
        <v>683</v>
      </c>
      <c r="AM160" t="s">
        <v>174</v>
      </c>
      <c r="AN160" s="34">
        <v>4</v>
      </c>
      <c r="AX160"/>
      <c r="AY160"/>
    </row>
    <row r="161" spans="1:51" x14ac:dyDescent="0.25">
      <c r="A161" t="s">
        <v>546</v>
      </c>
      <c r="B161" t="s">
        <v>266</v>
      </c>
      <c r="C161" t="s">
        <v>431</v>
      </c>
      <c r="D161" t="s">
        <v>526</v>
      </c>
      <c r="E161" s="32">
        <v>87.311111111111117</v>
      </c>
      <c r="F161" s="32">
        <v>429.49999999999994</v>
      </c>
      <c r="G161" s="32">
        <v>0</v>
      </c>
      <c r="H161" s="37">
        <v>0</v>
      </c>
      <c r="I161" s="32">
        <v>402.51666666666665</v>
      </c>
      <c r="J161" s="32">
        <v>0</v>
      </c>
      <c r="K161" s="37">
        <v>0</v>
      </c>
      <c r="L161" s="32">
        <v>38.199999999999996</v>
      </c>
      <c r="M161" s="32">
        <v>0</v>
      </c>
      <c r="N161" s="37">
        <v>0</v>
      </c>
      <c r="O161" s="32">
        <v>21.444444444444443</v>
      </c>
      <c r="P161" s="32">
        <v>0</v>
      </c>
      <c r="Q161" s="37">
        <v>0</v>
      </c>
      <c r="R161" s="32">
        <v>11.133333333333333</v>
      </c>
      <c r="S161" s="32">
        <v>0</v>
      </c>
      <c r="T161" s="37">
        <v>0</v>
      </c>
      <c r="U161" s="32">
        <v>5.6222222222222218</v>
      </c>
      <c r="V161" s="32">
        <v>0</v>
      </c>
      <c r="W161" s="37">
        <v>0</v>
      </c>
      <c r="X161" s="32">
        <v>91.538888888888891</v>
      </c>
      <c r="Y161" s="32">
        <v>0</v>
      </c>
      <c r="Z161" s="37">
        <v>0</v>
      </c>
      <c r="AA161" s="32">
        <v>10.227777777777778</v>
      </c>
      <c r="AB161" s="32">
        <v>0</v>
      </c>
      <c r="AC161" s="37">
        <v>0</v>
      </c>
      <c r="AD161" s="32">
        <v>282.62222222222221</v>
      </c>
      <c r="AE161" s="32">
        <v>0</v>
      </c>
      <c r="AF161" s="37">
        <v>0</v>
      </c>
      <c r="AG161" s="32">
        <v>6.9111111111111114</v>
      </c>
      <c r="AH161" s="32">
        <v>0</v>
      </c>
      <c r="AI161" s="37">
        <v>0</v>
      </c>
      <c r="AJ161" s="32">
        <v>0</v>
      </c>
      <c r="AK161" s="32">
        <v>0</v>
      </c>
      <c r="AL161" s="37" t="s">
        <v>683</v>
      </c>
      <c r="AM161" t="s">
        <v>79</v>
      </c>
      <c r="AN161" s="34">
        <v>4</v>
      </c>
      <c r="AX161"/>
      <c r="AY161"/>
    </row>
    <row r="162" spans="1:51" x14ac:dyDescent="0.25">
      <c r="A162" t="s">
        <v>546</v>
      </c>
      <c r="B162" t="s">
        <v>220</v>
      </c>
      <c r="C162" t="s">
        <v>400</v>
      </c>
      <c r="D162" t="s">
        <v>505</v>
      </c>
      <c r="E162" s="32">
        <v>52.43333333333333</v>
      </c>
      <c r="F162" s="32">
        <v>203.78066666666666</v>
      </c>
      <c r="G162" s="32">
        <v>0</v>
      </c>
      <c r="H162" s="37">
        <v>0</v>
      </c>
      <c r="I162" s="32">
        <v>187.55844444444443</v>
      </c>
      <c r="J162" s="32">
        <v>0</v>
      </c>
      <c r="K162" s="37">
        <v>0</v>
      </c>
      <c r="L162" s="32">
        <v>26.265222222222221</v>
      </c>
      <c r="M162" s="32">
        <v>0</v>
      </c>
      <c r="N162" s="37">
        <v>0</v>
      </c>
      <c r="O162" s="32">
        <v>10.042999999999999</v>
      </c>
      <c r="P162" s="32">
        <v>0</v>
      </c>
      <c r="Q162" s="37">
        <v>0</v>
      </c>
      <c r="R162" s="32">
        <v>10.888888888888889</v>
      </c>
      <c r="S162" s="32">
        <v>0</v>
      </c>
      <c r="T162" s="37">
        <v>0</v>
      </c>
      <c r="U162" s="32">
        <v>5.333333333333333</v>
      </c>
      <c r="V162" s="32">
        <v>0</v>
      </c>
      <c r="W162" s="37">
        <v>0</v>
      </c>
      <c r="X162" s="32">
        <v>63.673444444444421</v>
      </c>
      <c r="Y162" s="32">
        <v>0</v>
      </c>
      <c r="Z162" s="37">
        <v>0</v>
      </c>
      <c r="AA162" s="32">
        <v>0</v>
      </c>
      <c r="AB162" s="32">
        <v>0</v>
      </c>
      <c r="AC162" s="37" t="s">
        <v>683</v>
      </c>
      <c r="AD162" s="32">
        <v>113.84200000000001</v>
      </c>
      <c r="AE162" s="32">
        <v>0</v>
      </c>
      <c r="AF162" s="37">
        <v>0</v>
      </c>
      <c r="AG162" s="32">
        <v>0</v>
      </c>
      <c r="AH162" s="32">
        <v>0</v>
      </c>
      <c r="AI162" s="37" t="s">
        <v>683</v>
      </c>
      <c r="AJ162" s="32">
        <v>0</v>
      </c>
      <c r="AK162" s="32">
        <v>0</v>
      </c>
      <c r="AL162" s="37" t="s">
        <v>683</v>
      </c>
      <c r="AM162" t="s">
        <v>33</v>
      </c>
      <c r="AN162" s="34">
        <v>4</v>
      </c>
      <c r="AX162"/>
      <c r="AY162"/>
    </row>
    <row r="163" spans="1:51" x14ac:dyDescent="0.25">
      <c r="A163" t="s">
        <v>546</v>
      </c>
      <c r="B163" t="s">
        <v>353</v>
      </c>
      <c r="C163" t="s">
        <v>398</v>
      </c>
      <c r="D163" t="s">
        <v>503</v>
      </c>
      <c r="E163" s="32">
        <v>63.3</v>
      </c>
      <c r="F163" s="32">
        <v>275.21688888888889</v>
      </c>
      <c r="G163" s="32">
        <v>0</v>
      </c>
      <c r="H163" s="37">
        <v>0</v>
      </c>
      <c r="I163" s="32">
        <v>254.03355555555558</v>
      </c>
      <c r="J163" s="32">
        <v>0</v>
      </c>
      <c r="K163" s="37">
        <v>0</v>
      </c>
      <c r="L163" s="32">
        <v>57.726555555555557</v>
      </c>
      <c r="M163" s="32">
        <v>0</v>
      </c>
      <c r="N163" s="37">
        <v>0</v>
      </c>
      <c r="O163" s="32">
        <v>36.543222222222219</v>
      </c>
      <c r="P163" s="32">
        <v>0</v>
      </c>
      <c r="Q163" s="37">
        <v>0</v>
      </c>
      <c r="R163" s="32">
        <v>15.466666666666667</v>
      </c>
      <c r="S163" s="32">
        <v>0</v>
      </c>
      <c r="T163" s="37">
        <v>0</v>
      </c>
      <c r="U163" s="32">
        <v>5.7166666666666668</v>
      </c>
      <c r="V163" s="32">
        <v>0</v>
      </c>
      <c r="W163" s="37">
        <v>0</v>
      </c>
      <c r="X163" s="32">
        <v>81.781555555555556</v>
      </c>
      <c r="Y163" s="32">
        <v>0</v>
      </c>
      <c r="Z163" s="37">
        <v>0</v>
      </c>
      <c r="AA163" s="32">
        <v>0</v>
      </c>
      <c r="AB163" s="32">
        <v>0</v>
      </c>
      <c r="AC163" s="37" t="s">
        <v>683</v>
      </c>
      <c r="AD163" s="32">
        <v>135.70877777777781</v>
      </c>
      <c r="AE163" s="32">
        <v>0</v>
      </c>
      <c r="AF163" s="37">
        <v>0</v>
      </c>
      <c r="AG163" s="32">
        <v>0</v>
      </c>
      <c r="AH163" s="32">
        <v>0</v>
      </c>
      <c r="AI163" s="37" t="s">
        <v>683</v>
      </c>
      <c r="AJ163" s="32">
        <v>0</v>
      </c>
      <c r="AK163" s="32">
        <v>0</v>
      </c>
      <c r="AL163" s="37" t="s">
        <v>683</v>
      </c>
      <c r="AM163" t="s">
        <v>166</v>
      </c>
      <c r="AN163" s="34">
        <v>4</v>
      </c>
      <c r="AX163"/>
      <c r="AY163"/>
    </row>
    <row r="164" spans="1:51" x14ac:dyDescent="0.25">
      <c r="A164" t="s">
        <v>546</v>
      </c>
      <c r="B164" t="s">
        <v>211</v>
      </c>
      <c r="C164" t="s">
        <v>394</v>
      </c>
      <c r="D164" t="s">
        <v>499</v>
      </c>
      <c r="E164" s="32">
        <v>147.69999999999999</v>
      </c>
      <c r="F164" s="32">
        <v>413.01666666666665</v>
      </c>
      <c r="G164" s="32">
        <v>0</v>
      </c>
      <c r="H164" s="37">
        <v>0</v>
      </c>
      <c r="I164" s="32">
        <v>402.56388888888887</v>
      </c>
      <c r="J164" s="32">
        <v>0</v>
      </c>
      <c r="K164" s="37">
        <v>0</v>
      </c>
      <c r="L164" s="32">
        <v>71.416666666666671</v>
      </c>
      <c r="M164" s="32">
        <v>0</v>
      </c>
      <c r="N164" s="37">
        <v>0</v>
      </c>
      <c r="O164" s="32">
        <v>60.963888888888889</v>
      </c>
      <c r="P164" s="32">
        <v>0</v>
      </c>
      <c r="Q164" s="37">
        <v>0</v>
      </c>
      <c r="R164" s="32">
        <v>5.3472222222222223</v>
      </c>
      <c r="S164" s="32">
        <v>0</v>
      </c>
      <c r="T164" s="37">
        <v>0</v>
      </c>
      <c r="U164" s="32">
        <v>5.1055555555555552</v>
      </c>
      <c r="V164" s="32">
        <v>0</v>
      </c>
      <c r="W164" s="37">
        <v>0</v>
      </c>
      <c r="X164" s="32">
        <v>122.81944444444444</v>
      </c>
      <c r="Y164" s="32">
        <v>0</v>
      </c>
      <c r="Z164" s="37">
        <v>0</v>
      </c>
      <c r="AA164" s="32">
        <v>0</v>
      </c>
      <c r="AB164" s="32">
        <v>0</v>
      </c>
      <c r="AC164" s="37" t="s">
        <v>683</v>
      </c>
      <c r="AD164" s="32">
        <v>218.78055555555557</v>
      </c>
      <c r="AE164" s="32">
        <v>0</v>
      </c>
      <c r="AF164" s="37">
        <v>0</v>
      </c>
      <c r="AG164" s="32">
        <v>0</v>
      </c>
      <c r="AH164" s="32">
        <v>0</v>
      </c>
      <c r="AI164" s="37" t="s">
        <v>683</v>
      </c>
      <c r="AJ164" s="32">
        <v>0</v>
      </c>
      <c r="AK164" s="32">
        <v>0</v>
      </c>
      <c r="AL164" s="37" t="s">
        <v>683</v>
      </c>
      <c r="AM164" t="s">
        <v>24</v>
      </c>
      <c r="AN164" s="34">
        <v>4</v>
      </c>
      <c r="AX164"/>
      <c r="AY164"/>
    </row>
    <row r="165" spans="1:51" x14ac:dyDescent="0.25">
      <c r="A165" t="s">
        <v>546</v>
      </c>
      <c r="B165" t="s">
        <v>247</v>
      </c>
      <c r="C165" t="s">
        <v>419</v>
      </c>
      <c r="D165" t="s">
        <v>517</v>
      </c>
      <c r="E165" s="32">
        <v>57.055555555555557</v>
      </c>
      <c r="F165" s="32">
        <v>233.75766666666667</v>
      </c>
      <c r="G165" s="32">
        <v>0</v>
      </c>
      <c r="H165" s="37">
        <v>0</v>
      </c>
      <c r="I165" s="32">
        <v>221.57433333333333</v>
      </c>
      <c r="J165" s="32">
        <v>0</v>
      </c>
      <c r="K165" s="37">
        <v>0</v>
      </c>
      <c r="L165" s="32">
        <v>58.312444444444445</v>
      </c>
      <c r="M165" s="32">
        <v>0</v>
      </c>
      <c r="N165" s="37">
        <v>0</v>
      </c>
      <c r="O165" s="32">
        <v>46.129111111111108</v>
      </c>
      <c r="P165" s="32">
        <v>0</v>
      </c>
      <c r="Q165" s="37">
        <v>0</v>
      </c>
      <c r="R165" s="32">
        <v>6.4944444444444445</v>
      </c>
      <c r="S165" s="32">
        <v>0</v>
      </c>
      <c r="T165" s="37">
        <v>0</v>
      </c>
      <c r="U165" s="32">
        <v>5.6888888888888891</v>
      </c>
      <c r="V165" s="32">
        <v>0</v>
      </c>
      <c r="W165" s="37">
        <v>0</v>
      </c>
      <c r="X165" s="32">
        <v>50.407555555555561</v>
      </c>
      <c r="Y165" s="32">
        <v>0</v>
      </c>
      <c r="Z165" s="37">
        <v>0</v>
      </c>
      <c r="AA165" s="32">
        <v>0</v>
      </c>
      <c r="AB165" s="32">
        <v>0</v>
      </c>
      <c r="AC165" s="37" t="s">
        <v>683</v>
      </c>
      <c r="AD165" s="32">
        <v>125.03766666666667</v>
      </c>
      <c r="AE165" s="32">
        <v>0</v>
      </c>
      <c r="AF165" s="37">
        <v>0</v>
      </c>
      <c r="AG165" s="32">
        <v>0</v>
      </c>
      <c r="AH165" s="32">
        <v>0</v>
      </c>
      <c r="AI165" s="37" t="s">
        <v>683</v>
      </c>
      <c r="AJ165" s="32">
        <v>0</v>
      </c>
      <c r="AK165" s="32">
        <v>0</v>
      </c>
      <c r="AL165" s="37" t="s">
        <v>683</v>
      </c>
      <c r="AM165" t="s">
        <v>60</v>
      </c>
      <c r="AN165" s="34">
        <v>4</v>
      </c>
      <c r="AX165"/>
      <c r="AY165"/>
    </row>
    <row r="166" spans="1:51" x14ac:dyDescent="0.25">
      <c r="A166" t="s">
        <v>546</v>
      </c>
      <c r="B166" t="s">
        <v>258</v>
      </c>
      <c r="C166" t="s">
        <v>375</v>
      </c>
      <c r="D166" t="s">
        <v>485</v>
      </c>
      <c r="E166" s="32">
        <v>128.80000000000001</v>
      </c>
      <c r="F166" s="32">
        <v>378.56944444444446</v>
      </c>
      <c r="G166" s="32">
        <v>0</v>
      </c>
      <c r="H166" s="37">
        <v>0</v>
      </c>
      <c r="I166" s="32">
        <v>337.63333333333333</v>
      </c>
      <c r="J166" s="32">
        <v>0</v>
      </c>
      <c r="K166" s="37">
        <v>0</v>
      </c>
      <c r="L166" s="32">
        <v>46.797222222222217</v>
      </c>
      <c r="M166" s="32">
        <v>0</v>
      </c>
      <c r="N166" s="37">
        <v>0</v>
      </c>
      <c r="O166" s="32">
        <v>11.583333333333334</v>
      </c>
      <c r="P166" s="32">
        <v>0</v>
      </c>
      <c r="Q166" s="37">
        <v>0</v>
      </c>
      <c r="R166" s="32">
        <v>17.747222222222224</v>
      </c>
      <c r="S166" s="32">
        <v>0</v>
      </c>
      <c r="T166" s="37">
        <v>0</v>
      </c>
      <c r="U166" s="32">
        <v>17.466666666666665</v>
      </c>
      <c r="V166" s="32">
        <v>0</v>
      </c>
      <c r="W166" s="37">
        <v>0</v>
      </c>
      <c r="X166" s="32">
        <v>81.397222222222226</v>
      </c>
      <c r="Y166" s="32">
        <v>0</v>
      </c>
      <c r="Z166" s="37">
        <v>0</v>
      </c>
      <c r="AA166" s="32">
        <v>5.7222222222222223</v>
      </c>
      <c r="AB166" s="32">
        <v>0</v>
      </c>
      <c r="AC166" s="37">
        <v>0</v>
      </c>
      <c r="AD166" s="32">
        <v>235.80833333333334</v>
      </c>
      <c r="AE166" s="32">
        <v>0</v>
      </c>
      <c r="AF166" s="37">
        <v>0</v>
      </c>
      <c r="AG166" s="32">
        <v>7.7416666666666663</v>
      </c>
      <c r="AH166" s="32">
        <v>0</v>
      </c>
      <c r="AI166" s="37">
        <v>0</v>
      </c>
      <c r="AJ166" s="32">
        <v>1.1027777777777779</v>
      </c>
      <c r="AK166" s="32">
        <v>0</v>
      </c>
      <c r="AL166" s="37">
        <v>0</v>
      </c>
      <c r="AM166" t="s">
        <v>71</v>
      </c>
      <c r="AN166" s="34">
        <v>4</v>
      </c>
      <c r="AX166"/>
      <c r="AY166"/>
    </row>
    <row r="167" spans="1:51" x14ac:dyDescent="0.25">
      <c r="A167" t="s">
        <v>546</v>
      </c>
      <c r="B167" t="s">
        <v>259</v>
      </c>
      <c r="C167" t="s">
        <v>426</v>
      </c>
      <c r="D167" t="s">
        <v>485</v>
      </c>
      <c r="E167" s="32">
        <v>206.01111111111112</v>
      </c>
      <c r="F167" s="32">
        <v>941.25300000000016</v>
      </c>
      <c r="G167" s="32">
        <v>0</v>
      </c>
      <c r="H167" s="37">
        <v>0</v>
      </c>
      <c r="I167" s="32">
        <v>884.07211111111121</v>
      </c>
      <c r="J167" s="32">
        <v>0</v>
      </c>
      <c r="K167" s="37">
        <v>0</v>
      </c>
      <c r="L167" s="32">
        <v>101.63444444444444</v>
      </c>
      <c r="M167" s="32">
        <v>0</v>
      </c>
      <c r="N167" s="37">
        <v>0</v>
      </c>
      <c r="O167" s="32">
        <v>66.135777777777776</v>
      </c>
      <c r="P167" s="32">
        <v>0</v>
      </c>
      <c r="Q167" s="37">
        <v>0</v>
      </c>
      <c r="R167" s="32">
        <v>30.116444444444443</v>
      </c>
      <c r="S167" s="32">
        <v>0</v>
      </c>
      <c r="T167" s="37">
        <v>0</v>
      </c>
      <c r="U167" s="32">
        <v>5.3822222222222225</v>
      </c>
      <c r="V167" s="32">
        <v>0</v>
      </c>
      <c r="W167" s="37">
        <v>0</v>
      </c>
      <c r="X167" s="32">
        <v>210.30166666666668</v>
      </c>
      <c r="Y167" s="32">
        <v>0</v>
      </c>
      <c r="Z167" s="37">
        <v>0</v>
      </c>
      <c r="AA167" s="32">
        <v>21.682222222222219</v>
      </c>
      <c r="AB167" s="32">
        <v>0</v>
      </c>
      <c r="AC167" s="37">
        <v>0</v>
      </c>
      <c r="AD167" s="32">
        <v>600.47711111111118</v>
      </c>
      <c r="AE167" s="32">
        <v>0</v>
      </c>
      <c r="AF167" s="37">
        <v>0</v>
      </c>
      <c r="AG167" s="32">
        <v>6.9019999999999992</v>
      </c>
      <c r="AH167" s="32">
        <v>0</v>
      </c>
      <c r="AI167" s="37">
        <v>0</v>
      </c>
      <c r="AJ167" s="32">
        <v>0.25555555555555554</v>
      </c>
      <c r="AK167" s="32">
        <v>0</v>
      </c>
      <c r="AL167" s="37">
        <v>0</v>
      </c>
      <c r="AM167" t="s">
        <v>72</v>
      </c>
      <c r="AN167" s="34">
        <v>4</v>
      </c>
      <c r="AX167"/>
      <c r="AY167"/>
    </row>
    <row r="168" spans="1:51" x14ac:dyDescent="0.25">
      <c r="A168" t="s">
        <v>546</v>
      </c>
      <c r="B168" t="s">
        <v>207</v>
      </c>
      <c r="C168" t="s">
        <v>374</v>
      </c>
      <c r="D168" t="s">
        <v>484</v>
      </c>
      <c r="E168" s="32">
        <v>51.522222222222226</v>
      </c>
      <c r="F168" s="32">
        <v>152.63622222222222</v>
      </c>
      <c r="G168" s="32">
        <v>0</v>
      </c>
      <c r="H168" s="37">
        <v>0</v>
      </c>
      <c r="I168" s="32">
        <v>135.6528888888889</v>
      </c>
      <c r="J168" s="32">
        <v>0</v>
      </c>
      <c r="K168" s="37">
        <v>0</v>
      </c>
      <c r="L168" s="32">
        <v>39.061</v>
      </c>
      <c r="M168" s="32">
        <v>0</v>
      </c>
      <c r="N168" s="37">
        <v>0</v>
      </c>
      <c r="O168" s="32">
        <v>27.166555555555554</v>
      </c>
      <c r="P168" s="32">
        <v>0</v>
      </c>
      <c r="Q168" s="37">
        <v>0</v>
      </c>
      <c r="R168" s="32">
        <v>6.2055555555555557</v>
      </c>
      <c r="S168" s="32">
        <v>0</v>
      </c>
      <c r="T168" s="37">
        <v>0</v>
      </c>
      <c r="U168" s="32">
        <v>5.6888888888888891</v>
      </c>
      <c r="V168" s="32">
        <v>0</v>
      </c>
      <c r="W168" s="37">
        <v>0</v>
      </c>
      <c r="X168" s="32">
        <v>37.173111111111119</v>
      </c>
      <c r="Y168" s="32">
        <v>0</v>
      </c>
      <c r="Z168" s="37">
        <v>0</v>
      </c>
      <c r="AA168" s="32">
        <v>5.0888888888888886</v>
      </c>
      <c r="AB168" s="32">
        <v>0</v>
      </c>
      <c r="AC168" s="37">
        <v>0</v>
      </c>
      <c r="AD168" s="32">
        <v>71.313222222222223</v>
      </c>
      <c r="AE168" s="32">
        <v>0</v>
      </c>
      <c r="AF168" s="37">
        <v>0</v>
      </c>
      <c r="AG168" s="32">
        <v>0</v>
      </c>
      <c r="AH168" s="32">
        <v>0</v>
      </c>
      <c r="AI168" s="37" t="s">
        <v>683</v>
      </c>
      <c r="AJ168" s="32">
        <v>0</v>
      </c>
      <c r="AK168" s="32">
        <v>0</v>
      </c>
      <c r="AL168" s="37" t="s">
        <v>683</v>
      </c>
      <c r="AM168" t="s">
        <v>20</v>
      </c>
      <c r="AN168" s="34">
        <v>4</v>
      </c>
      <c r="AX168"/>
      <c r="AY168"/>
    </row>
    <row r="169" spans="1:51" x14ac:dyDescent="0.25">
      <c r="A169" t="s">
        <v>546</v>
      </c>
      <c r="B169" t="s">
        <v>205</v>
      </c>
      <c r="C169" t="s">
        <v>390</v>
      </c>
      <c r="D169" t="s">
        <v>487</v>
      </c>
      <c r="E169" s="32">
        <v>51.922222222222224</v>
      </c>
      <c r="F169" s="32">
        <v>154.51855555555557</v>
      </c>
      <c r="G169" s="32">
        <v>12.183</v>
      </c>
      <c r="H169" s="37">
        <v>7.8844899605728755E-2</v>
      </c>
      <c r="I169" s="32">
        <v>143.70166666666668</v>
      </c>
      <c r="J169" s="32">
        <v>11.99411111111111</v>
      </c>
      <c r="K169" s="37">
        <v>8.3465358400698964E-2</v>
      </c>
      <c r="L169" s="32">
        <v>22.589111111111109</v>
      </c>
      <c r="M169" s="32">
        <v>0.29444444444444445</v>
      </c>
      <c r="N169" s="37">
        <v>1.3034795525867922E-2</v>
      </c>
      <c r="O169" s="32">
        <v>11.772222222222222</v>
      </c>
      <c r="P169" s="32">
        <v>0.10555555555555556</v>
      </c>
      <c r="Q169" s="37">
        <v>8.9664936290703157E-3</v>
      </c>
      <c r="R169" s="32">
        <v>10.816888888888887</v>
      </c>
      <c r="S169" s="32">
        <v>0.18888888888888888</v>
      </c>
      <c r="T169" s="37">
        <v>1.7462404470375548E-2</v>
      </c>
      <c r="U169" s="32">
        <v>0</v>
      </c>
      <c r="V169" s="32">
        <v>0</v>
      </c>
      <c r="W169" s="37" t="s">
        <v>683</v>
      </c>
      <c r="X169" s="32">
        <v>45.254333333333335</v>
      </c>
      <c r="Y169" s="32">
        <v>1.8015555555555554</v>
      </c>
      <c r="Z169" s="37">
        <v>3.9809570108694313E-2</v>
      </c>
      <c r="AA169" s="32">
        <v>0</v>
      </c>
      <c r="AB169" s="32">
        <v>0</v>
      </c>
      <c r="AC169" s="37" t="s">
        <v>683</v>
      </c>
      <c r="AD169" s="32">
        <v>86.675111111111121</v>
      </c>
      <c r="AE169" s="32">
        <v>10.087</v>
      </c>
      <c r="AF169" s="37">
        <v>0.11637712222911611</v>
      </c>
      <c r="AG169" s="32">
        <v>0</v>
      </c>
      <c r="AH169" s="32">
        <v>0</v>
      </c>
      <c r="AI169" s="37" t="s">
        <v>683</v>
      </c>
      <c r="AJ169" s="32">
        <v>0</v>
      </c>
      <c r="AK169" s="32">
        <v>0</v>
      </c>
      <c r="AL169" s="37" t="s">
        <v>683</v>
      </c>
      <c r="AM169" t="s">
        <v>18</v>
      </c>
      <c r="AN169" s="34">
        <v>4</v>
      </c>
      <c r="AX169"/>
      <c r="AY169"/>
    </row>
    <row r="170" spans="1:51" x14ac:dyDescent="0.25">
      <c r="A170" t="s">
        <v>546</v>
      </c>
      <c r="B170" t="s">
        <v>243</v>
      </c>
      <c r="C170" t="s">
        <v>417</v>
      </c>
      <c r="D170" t="s">
        <v>516</v>
      </c>
      <c r="E170" s="32">
        <v>124.72222222222223</v>
      </c>
      <c r="F170" s="32">
        <v>454.64833333333337</v>
      </c>
      <c r="G170" s="32">
        <v>80.356999999999999</v>
      </c>
      <c r="H170" s="37">
        <v>0.17674539662523048</v>
      </c>
      <c r="I170" s="32">
        <v>419.80366666666669</v>
      </c>
      <c r="J170" s="32">
        <v>72.994</v>
      </c>
      <c r="K170" s="37">
        <v>0.17387651846775992</v>
      </c>
      <c r="L170" s="32">
        <v>71.944666666666677</v>
      </c>
      <c r="M170" s="32">
        <v>7.3629999999999995</v>
      </c>
      <c r="N170" s="37">
        <v>0.10234254102690028</v>
      </c>
      <c r="O170" s="32">
        <v>37.099999999999987</v>
      </c>
      <c r="P170" s="32">
        <v>0</v>
      </c>
      <c r="Q170" s="37">
        <v>0</v>
      </c>
      <c r="R170" s="32">
        <v>27.884444444444458</v>
      </c>
      <c r="S170" s="32">
        <v>0.40277777777777779</v>
      </c>
      <c r="T170" s="37">
        <v>1.4444532993305699E-2</v>
      </c>
      <c r="U170" s="32">
        <v>6.9602222222222219</v>
      </c>
      <c r="V170" s="32">
        <v>6.9602222222222219</v>
      </c>
      <c r="W170" s="37">
        <v>1</v>
      </c>
      <c r="X170" s="32">
        <v>109.53022222222225</v>
      </c>
      <c r="Y170" s="32">
        <v>32.996222222222222</v>
      </c>
      <c r="Z170" s="37">
        <v>0.30125221653688677</v>
      </c>
      <c r="AA170" s="32">
        <v>0</v>
      </c>
      <c r="AB170" s="32">
        <v>0</v>
      </c>
      <c r="AC170" s="37" t="s">
        <v>683</v>
      </c>
      <c r="AD170" s="32">
        <v>273.09088888888891</v>
      </c>
      <c r="AE170" s="32">
        <v>39.997777777777777</v>
      </c>
      <c r="AF170" s="37">
        <v>0.14646324504092653</v>
      </c>
      <c r="AG170" s="32">
        <v>8.2555555555555549E-2</v>
      </c>
      <c r="AH170" s="32">
        <v>0</v>
      </c>
      <c r="AI170" s="37">
        <v>0</v>
      </c>
      <c r="AJ170" s="32">
        <v>0</v>
      </c>
      <c r="AK170" s="32">
        <v>0</v>
      </c>
      <c r="AL170" s="37" t="s">
        <v>683</v>
      </c>
      <c r="AM170" t="s">
        <v>56</v>
      </c>
      <c r="AN170" s="34">
        <v>4</v>
      </c>
      <c r="AX170"/>
      <c r="AY170"/>
    </row>
    <row r="171" spans="1:51" x14ac:dyDescent="0.25">
      <c r="A171" t="s">
        <v>546</v>
      </c>
      <c r="B171" t="s">
        <v>346</v>
      </c>
      <c r="C171" t="s">
        <v>425</v>
      </c>
      <c r="D171" t="s">
        <v>523</v>
      </c>
      <c r="E171" s="32">
        <v>98.411111111111111</v>
      </c>
      <c r="F171" s="32">
        <v>346.2762222222222</v>
      </c>
      <c r="G171" s="32">
        <v>0</v>
      </c>
      <c r="H171" s="37">
        <v>0</v>
      </c>
      <c r="I171" s="32">
        <v>327.44844444444442</v>
      </c>
      <c r="J171" s="32">
        <v>0</v>
      </c>
      <c r="K171" s="37">
        <v>0</v>
      </c>
      <c r="L171" s="32">
        <v>74.695111111111103</v>
      </c>
      <c r="M171" s="32">
        <v>0</v>
      </c>
      <c r="N171" s="37">
        <v>0</v>
      </c>
      <c r="O171" s="32">
        <v>61.426777777777779</v>
      </c>
      <c r="P171" s="32">
        <v>0</v>
      </c>
      <c r="Q171" s="37">
        <v>0</v>
      </c>
      <c r="R171" s="32">
        <v>7.5794444444444453</v>
      </c>
      <c r="S171" s="32">
        <v>0</v>
      </c>
      <c r="T171" s="37">
        <v>0</v>
      </c>
      <c r="U171" s="32">
        <v>5.6888888888888891</v>
      </c>
      <c r="V171" s="32">
        <v>0</v>
      </c>
      <c r="W171" s="37">
        <v>0</v>
      </c>
      <c r="X171" s="32">
        <v>61.286333333333339</v>
      </c>
      <c r="Y171" s="32">
        <v>0</v>
      </c>
      <c r="Z171" s="37">
        <v>0</v>
      </c>
      <c r="AA171" s="32">
        <v>5.559444444444444</v>
      </c>
      <c r="AB171" s="32">
        <v>0</v>
      </c>
      <c r="AC171" s="37">
        <v>0</v>
      </c>
      <c r="AD171" s="32">
        <v>173.35644444444446</v>
      </c>
      <c r="AE171" s="32">
        <v>0</v>
      </c>
      <c r="AF171" s="37">
        <v>0</v>
      </c>
      <c r="AG171" s="32">
        <v>31.378888888888888</v>
      </c>
      <c r="AH171" s="32">
        <v>0</v>
      </c>
      <c r="AI171" s="37">
        <v>0</v>
      </c>
      <c r="AJ171" s="32">
        <v>0</v>
      </c>
      <c r="AK171" s="32">
        <v>0</v>
      </c>
      <c r="AL171" s="37" t="s">
        <v>683</v>
      </c>
      <c r="AM171" t="s">
        <v>159</v>
      </c>
      <c r="AN171" s="34">
        <v>4</v>
      </c>
      <c r="AX171"/>
      <c r="AY171"/>
    </row>
    <row r="172" spans="1:51" x14ac:dyDescent="0.25">
      <c r="A172" t="s">
        <v>546</v>
      </c>
      <c r="B172" t="s">
        <v>231</v>
      </c>
      <c r="C172" t="s">
        <v>409</v>
      </c>
      <c r="D172" t="s">
        <v>512</v>
      </c>
      <c r="E172" s="32">
        <v>77.599999999999994</v>
      </c>
      <c r="F172" s="32">
        <v>312.31377777777783</v>
      </c>
      <c r="G172" s="32">
        <v>0</v>
      </c>
      <c r="H172" s="37">
        <v>0</v>
      </c>
      <c r="I172" s="32">
        <v>289.45777777777784</v>
      </c>
      <c r="J172" s="32">
        <v>0</v>
      </c>
      <c r="K172" s="37">
        <v>0</v>
      </c>
      <c r="L172" s="32">
        <v>81.567666666666668</v>
      </c>
      <c r="M172" s="32">
        <v>0</v>
      </c>
      <c r="N172" s="37">
        <v>0</v>
      </c>
      <c r="O172" s="32">
        <v>69.790777777777777</v>
      </c>
      <c r="P172" s="32">
        <v>0</v>
      </c>
      <c r="Q172" s="37">
        <v>0</v>
      </c>
      <c r="R172" s="32">
        <v>6.5768888888888899</v>
      </c>
      <c r="S172" s="32">
        <v>0</v>
      </c>
      <c r="T172" s="37">
        <v>0</v>
      </c>
      <c r="U172" s="32">
        <v>5.2</v>
      </c>
      <c r="V172" s="32">
        <v>0</v>
      </c>
      <c r="W172" s="37">
        <v>0</v>
      </c>
      <c r="X172" s="32">
        <v>35.814222222222206</v>
      </c>
      <c r="Y172" s="32">
        <v>0</v>
      </c>
      <c r="Z172" s="37">
        <v>0</v>
      </c>
      <c r="AA172" s="32">
        <v>11.079111111111107</v>
      </c>
      <c r="AB172" s="32">
        <v>0</v>
      </c>
      <c r="AC172" s="37">
        <v>0</v>
      </c>
      <c r="AD172" s="32">
        <v>172.36500000000004</v>
      </c>
      <c r="AE172" s="32">
        <v>0</v>
      </c>
      <c r="AF172" s="37">
        <v>0</v>
      </c>
      <c r="AG172" s="32">
        <v>4.5909999999999984</v>
      </c>
      <c r="AH172" s="32">
        <v>0</v>
      </c>
      <c r="AI172" s="37">
        <v>0</v>
      </c>
      <c r="AJ172" s="32">
        <v>6.8967777777777783</v>
      </c>
      <c r="AK172" s="32">
        <v>0</v>
      </c>
      <c r="AL172" s="37">
        <v>0</v>
      </c>
      <c r="AM172" t="s">
        <v>44</v>
      </c>
      <c r="AN172" s="34">
        <v>4</v>
      </c>
      <c r="AX172"/>
      <c r="AY172"/>
    </row>
    <row r="173" spans="1:51" x14ac:dyDescent="0.25">
      <c r="A173" t="s">
        <v>546</v>
      </c>
      <c r="B173" t="s">
        <v>294</v>
      </c>
      <c r="C173" t="s">
        <v>452</v>
      </c>
      <c r="D173" t="s">
        <v>536</v>
      </c>
      <c r="E173" s="32">
        <v>109.86666666666666</v>
      </c>
      <c r="F173" s="32">
        <v>465.2811111111111</v>
      </c>
      <c r="G173" s="32">
        <v>0</v>
      </c>
      <c r="H173" s="37">
        <v>0</v>
      </c>
      <c r="I173" s="32">
        <v>459.94777777777779</v>
      </c>
      <c r="J173" s="32">
        <v>0</v>
      </c>
      <c r="K173" s="37">
        <v>0</v>
      </c>
      <c r="L173" s="32">
        <v>57.766666666666666</v>
      </c>
      <c r="M173" s="32">
        <v>0</v>
      </c>
      <c r="N173" s="37">
        <v>0</v>
      </c>
      <c r="O173" s="32">
        <v>52.43333333333333</v>
      </c>
      <c r="P173" s="32">
        <v>0</v>
      </c>
      <c r="Q173" s="37">
        <v>0</v>
      </c>
      <c r="R173" s="32">
        <v>0</v>
      </c>
      <c r="S173" s="32">
        <v>0</v>
      </c>
      <c r="T173" s="37" t="s">
        <v>683</v>
      </c>
      <c r="U173" s="32">
        <v>5.333333333333333</v>
      </c>
      <c r="V173" s="32">
        <v>0</v>
      </c>
      <c r="W173" s="37">
        <v>0</v>
      </c>
      <c r="X173" s="32">
        <v>101.8</v>
      </c>
      <c r="Y173" s="32">
        <v>0</v>
      </c>
      <c r="Z173" s="37">
        <v>0</v>
      </c>
      <c r="AA173" s="32">
        <v>0</v>
      </c>
      <c r="AB173" s="32">
        <v>0</v>
      </c>
      <c r="AC173" s="37" t="s">
        <v>683</v>
      </c>
      <c r="AD173" s="32">
        <v>305.71444444444444</v>
      </c>
      <c r="AE173" s="32">
        <v>0</v>
      </c>
      <c r="AF173" s="37">
        <v>0</v>
      </c>
      <c r="AG173" s="32">
        <v>0</v>
      </c>
      <c r="AH173" s="32">
        <v>0</v>
      </c>
      <c r="AI173" s="37" t="s">
        <v>683</v>
      </c>
      <c r="AJ173" s="32">
        <v>0</v>
      </c>
      <c r="AK173" s="32">
        <v>0</v>
      </c>
      <c r="AL173" s="37" t="s">
        <v>683</v>
      </c>
      <c r="AM173" t="s">
        <v>107</v>
      </c>
      <c r="AN173" s="34">
        <v>4</v>
      </c>
      <c r="AX173"/>
      <c r="AY173"/>
    </row>
    <row r="174" spans="1:51" x14ac:dyDescent="0.25">
      <c r="A174" t="s">
        <v>546</v>
      </c>
      <c r="B174" t="s">
        <v>371</v>
      </c>
      <c r="C174" t="s">
        <v>483</v>
      </c>
      <c r="D174" t="s">
        <v>487</v>
      </c>
      <c r="E174" s="32">
        <v>80.955555555555549</v>
      </c>
      <c r="F174" s="32">
        <v>260.98611111111114</v>
      </c>
      <c r="G174" s="32">
        <v>0</v>
      </c>
      <c r="H174" s="37">
        <v>0</v>
      </c>
      <c r="I174" s="32">
        <v>247.20555555555558</v>
      </c>
      <c r="J174" s="32">
        <v>0</v>
      </c>
      <c r="K174" s="37">
        <v>0</v>
      </c>
      <c r="L174" s="32">
        <v>21.663888888888891</v>
      </c>
      <c r="M174" s="32">
        <v>0</v>
      </c>
      <c r="N174" s="37">
        <v>0</v>
      </c>
      <c r="O174" s="32">
        <v>16.05</v>
      </c>
      <c r="P174" s="32">
        <v>0</v>
      </c>
      <c r="Q174" s="37">
        <v>0</v>
      </c>
      <c r="R174" s="32">
        <v>3.036111111111111</v>
      </c>
      <c r="S174" s="32">
        <v>0</v>
      </c>
      <c r="T174" s="37">
        <v>0</v>
      </c>
      <c r="U174" s="32">
        <v>2.5777777777777779</v>
      </c>
      <c r="V174" s="32">
        <v>0</v>
      </c>
      <c r="W174" s="37">
        <v>0</v>
      </c>
      <c r="X174" s="32">
        <v>80.294444444444451</v>
      </c>
      <c r="Y174" s="32">
        <v>0</v>
      </c>
      <c r="Z174" s="37">
        <v>0</v>
      </c>
      <c r="AA174" s="32">
        <v>8.1666666666666661</v>
      </c>
      <c r="AB174" s="32">
        <v>0</v>
      </c>
      <c r="AC174" s="37">
        <v>0</v>
      </c>
      <c r="AD174" s="32">
        <v>150.86111111111111</v>
      </c>
      <c r="AE174" s="32">
        <v>0</v>
      </c>
      <c r="AF174" s="37">
        <v>0</v>
      </c>
      <c r="AG174" s="32">
        <v>0</v>
      </c>
      <c r="AH174" s="32">
        <v>0</v>
      </c>
      <c r="AI174" s="37" t="s">
        <v>683</v>
      </c>
      <c r="AJ174" s="32">
        <v>0</v>
      </c>
      <c r="AK174" s="32">
        <v>0</v>
      </c>
      <c r="AL174" s="37" t="s">
        <v>683</v>
      </c>
      <c r="AM174" t="s">
        <v>184</v>
      </c>
      <c r="AN174" s="34">
        <v>4</v>
      </c>
      <c r="AX174"/>
      <c r="AY174"/>
    </row>
    <row r="175" spans="1:51" x14ac:dyDescent="0.25">
      <c r="A175" t="s">
        <v>546</v>
      </c>
      <c r="B175" t="s">
        <v>292</v>
      </c>
      <c r="C175" t="s">
        <v>398</v>
      </c>
      <c r="D175" t="s">
        <v>503</v>
      </c>
      <c r="E175" s="32">
        <v>103.45555555555555</v>
      </c>
      <c r="F175" s="32">
        <v>393.08200000000011</v>
      </c>
      <c r="G175" s="32">
        <v>0</v>
      </c>
      <c r="H175" s="37">
        <v>0</v>
      </c>
      <c r="I175" s="32">
        <v>381.52644444444456</v>
      </c>
      <c r="J175" s="32">
        <v>0</v>
      </c>
      <c r="K175" s="37">
        <v>0</v>
      </c>
      <c r="L175" s="32">
        <v>76.690333333333314</v>
      </c>
      <c r="M175" s="32">
        <v>0</v>
      </c>
      <c r="N175" s="37">
        <v>0</v>
      </c>
      <c r="O175" s="32">
        <v>65.134777777777771</v>
      </c>
      <c r="P175" s="32">
        <v>0</v>
      </c>
      <c r="Q175" s="37">
        <v>0</v>
      </c>
      <c r="R175" s="32">
        <v>5.7777777777777777</v>
      </c>
      <c r="S175" s="32">
        <v>0</v>
      </c>
      <c r="T175" s="37">
        <v>0</v>
      </c>
      <c r="U175" s="32">
        <v>5.7777777777777777</v>
      </c>
      <c r="V175" s="32">
        <v>0</v>
      </c>
      <c r="W175" s="37">
        <v>0</v>
      </c>
      <c r="X175" s="32">
        <v>86.433000000000007</v>
      </c>
      <c r="Y175" s="32">
        <v>0</v>
      </c>
      <c r="Z175" s="37">
        <v>0</v>
      </c>
      <c r="AA175" s="32">
        <v>0</v>
      </c>
      <c r="AB175" s="32">
        <v>0</v>
      </c>
      <c r="AC175" s="37" t="s">
        <v>683</v>
      </c>
      <c r="AD175" s="32">
        <v>229.95866666666677</v>
      </c>
      <c r="AE175" s="32">
        <v>0</v>
      </c>
      <c r="AF175" s="37">
        <v>0</v>
      </c>
      <c r="AG175" s="32">
        <v>0</v>
      </c>
      <c r="AH175" s="32">
        <v>0</v>
      </c>
      <c r="AI175" s="37" t="s">
        <v>683</v>
      </c>
      <c r="AJ175" s="32">
        <v>0</v>
      </c>
      <c r="AK175" s="32">
        <v>0</v>
      </c>
      <c r="AL175" s="37" t="s">
        <v>683</v>
      </c>
      <c r="AM175" t="s">
        <v>105</v>
      </c>
      <c r="AN175" s="34">
        <v>4</v>
      </c>
      <c r="AX175"/>
      <c r="AY175"/>
    </row>
    <row r="176" spans="1:51" x14ac:dyDescent="0.25">
      <c r="A176" t="s">
        <v>546</v>
      </c>
      <c r="B176" t="s">
        <v>280</v>
      </c>
      <c r="C176" t="s">
        <v>438</v>
      </c>
      <c r="D176" t="s">
        <v>530</v>
      </c>
      <c r="E176" s="32">
        <v>94.811111111111117</v>
      </c>
      <c r="F176" s="32">
        <v>267.375</v>
      </c>
      <c r="G176" s="32">
        <v>0</v>
      </c>
      <c r="H176" s="37">
        <v>0</v>
      </c>
      <c r="I176" s="32">
        <v>228.31388888888893</v>
      </c>
      <c r="J176" s="32">
        <v>0</v>
      </c>
      <c r="K176" s="37">
        <v>0</v>
      </c>
      <c r="L176" s="32">
        <v>35.950000000000003</v>
      </c>
      <c r="M176" s="32">
        <v>0</v>
      </c>
      <c r="N176" s="37">
        <v>0</v>
      </c>
      <c r="O176" s="32">
        <v>3.9527777777777779</v>
      </c>
      <c r="P176" s="32">
        <v>0</v>
      </c>
      <c r="Q176" s="37">
        <v>0</v>
      </c>
      <c r="R176" s="32">
        <v>20.18611111111111</v>
      </c>
      <c r="S176" s="32">
        <v>0</v>
      </c>
      <c r="T176" s="37">
        <v>0</v>
      </c>
      <c r="U176" s="32">
        <v>11.811111111111112</v>
      </c>
      <c r="V176" s="32">
        <v>0</v>
      </c>
      <c r="W176" s="37">
        <v>0</v>
      </c>
      <c r="X176" s="32">
        <v>47.288888888888891</v>
      </c>
      <c r="Y176" s="32">
        <v>0</v>
      </c>
      <c r="Z176" s="37">
        <v>0</v>
      </c>
      <c r="AA176" s="32">
        <v>7.0638888888888891</v>
      </c>
      <c r="AB176" s="32">
        <v>0</v>
      </c>
      <c r="AC176" s="37">
        <v>0</v>
      </c>
      <c r="AD176" s="32">
        <v>149.14166666666668</v>
      </c>
      <c r="AE176" s="32">
        <v>0</v>
      </c>
      <c r="AF176" s="37">
        <v>0</v>
      </c>
      <c r="AG176" s="32">
        <v>27.930555555555557</v>
      </c>
      <c r="AH176" s="32">
        <v>0</v>
      </c>
      <c r="AI176" s="37">
        <v>0</v>
      </c>
      <c r="AJ176" s="32">
        <v>0</v>
      </c>
      <c r="AK176" s="32">
        <v>0</v>
      </c>
      <c r="AL176" s="37" t="s">
        <v>683</v>
      </c>
      <c r="AM176" t="s">
        <v>93</v>
      </c>
      <c r="AN176" s="34">
        <v>4</v>
      </c>
      <c r="AX176"/>
      <c r="AY176"/>
    </row>
    <row r="177" spans="1:51" x14ac:dyDescent="0.25">
      <c r="A177" t="s">
        <v>546</v>
      </c>
      <c r="B177" t="s">
        <v>338</v>
      </c>
      <c r="C177" t="s">
        <v>473</v>
      </c>
      <c r="D177" t="s">
        <v>508</v>
      </c>
      <c r="E177" s="32">
        <v>47.077777777777776</v>
      </c>
      <c r="F177" s="32">
        <v>191.05111111111111</v>
      </c>
      <c r="G177" s="32">
        <v>4.3833333333333329</v>
      </c>
      <c r="H177" s="37">
        <v>2.2943249624882228E-2</v>
      </c>
      <c r="I177" s="32">
        <v>183.92544444444445</v>
      </c>
      <c r="J177" s="32">
        <v>4.3833333333333329</v>
      </c>
      <c r="K177" s="37">
        <v>2.3832120382111348E-2</v>
      </c>
      <c r="L177" s="32">
        <v>34.707222222222228</v>
      </c>
      <c r="M177" s="32">
        <v>1.1111111111111112E-2</v>
      </c>
      <c r="N177" s="37">
        <v>3.2013829974549002E-4</v>
      </c>
      <c r="O177" s="32">
        <v>27.581555555555557</v>
      </c>
      <c r="P177" s="32">
        <v>1.1111111111111112E-2</v>
      </c>
      <c r="Q177" s="37">
        <v>4.0284570203920496E-4</v>
      </c>
      <c r="R177" s="32">
        <v>0.96522222222222209</v>
      </c>
      <c r="S177" s="32">
        <v>0</v>
      </c>
      <c r="T177" s="37">
        <v>0</v>
      </c>
      <c r="U177" s="32">
        <v>6.1604444444444448</v>
      </c>
      <c r="V177" s="32">
        <v>0</v>
      </c>
      <c r="W177" s="37">
        <v>0</v>
      </c>
      <c r="X177" s="32">
        <v>71.714111111111094</v>
      </c>
      <c r="Y177" s="32">
        <v>2.2000000000000002</v>
      </c>
      <c r="Z177" s="37">
        <v>3.067736552700771E-2</v>
      </c>
      <c r="AA177" s="32">
        <v>0</v>
      </c>
      <c r="AB177" s="32">
        <v>0</v>
      </c>
      <c r="AC177" s="37" t="s">
        <v>683</v>
      </c>
      <c r="AD177" s="32">
        <v>79.710333333333352</v>
      </c>
      <c r="AE177" s="32">
        <v>2.1722222222222221</v>
      </c>
      <c r="AF177" s="37">
        <v>2.7251450738995216E-2</v>
      </c>
      <c r="AG177" s="32">
        <v>4.9194444444444434</v>
      </c>
      <c r="AH177" s="32">
        <v>0</v>
      </c>
      <c r="AI177" s="37">
        <v>0</v>
      </c>
      <c r="AJ177" s="32">
        <v>0</v>
      </c>
      <c r="AK177" s="32">
        <v>0</v>
      </c>
      <c r="AL177" s="37" t="s">
        <v>683</v>
      </c>
      <c r="AM177" t="s">
        <v>151</v>
      </c>
      <c r="AN177" s="34">
        <v>4</v>
      </c>
      <c r="AX177"/>
      <c r="AY177"/>
    </row>
    <row r="178" spans="1:51" x14ac:dyDescent="0.25">
      <c r="A178" t="s">
        <v>546</v>
      </c>
      <c r="B178" t="s">
        <v>229</v>
      </c>
      <c r="C178" t="s">
        <v>407</v>
      </c>
      <c r="D178" t="s">
        <v>510</v>
      </c>
      <c r="E178" s="32">
        <v>74.844444444444449</v>
      </c>
      <c r="F178" s="32">
        <v>308.13055555555559</v>
      </c>
      <c r="G178" s="32">
        <v>64.969444444444449</v>
      </c>
      <c r="H178" s="37">
        <v>0.21085037907813245</v>
      </c>
      <c r="I178" s="32">
        <v>290.82222222222219</v>
      </c>
      <c r="J178" s="32">
        <v>64.969444444444449</v>
      </c>
      <c r="K178" s="37">
        <v>0.22339917475357229</v>
      </c>
      <c r="L178" s="32">
        <v>44.925000000000004</v>
      </c>
      <c r="M178" s="32">
        <v>0</v>
      </c>
      <c r="N178" s="37">
        <v>0</v>
      </c>
      <c r="O178" s="32">
        <v>27.616666666666667</v>
      </c>
      <c r="P178" s="32">
        <v>0</v>
      </c>
      <c r="Q178" s="37">
        <v>0</v>
      </c>
      <c r="R178" s="32">
        <v>11.430555555555555</v>
      </c>
      <c r="S178" s="32">
        <v>0</v>
      </c>
      <c r="T178" s="37">
        <v>0</v>
      </c>
      <c r="U178" s="32">
        <v>5.8777777777777782</v>
      </c>
      <c r="V178" s="32">
        <v>0</v>
      </c>
      <c r="W178" s="37">
        <v>0</v>
      </c>
      <c r="X178" s="32">
        <v>71.719444444444449</v>
      </c>
      <c r="Y178" s="32">
        <v>14.502777777777778</v>
      </c>
      <c r="Z178" s="37">
        <v>0.20221542275068746</v>
      </c>
      <c r="AA178" s="32">
        <v>0</v>
      </c>
      <c r="AB178" s="32">
        <v>0</v>
      </c>
      <c r="AC178" s="37" t="s">
        <v>683</v>
      </c>
      <c r="AD178" s="32">
        <v>191.48611111111111</v>
      </c>
      <c r="AE178" s="32">
        <v>50.466666666666669</v>
      </c>
      <c r="AF178" s="37">
        <v>0.26355262203525059</v>
      </c>
      <c r="AG178" s="32">
        <v>0</v>
      </c>
      <c r="AH178" s="32">
        <v>0</v>
      </c>
      <c r="AI178" s="37" t="s">
        <v>683</v>
      </c>
      <c r="AJ178" s="32">
        <v>0</v>
      </c>
      <c r="AK178" s="32">
        <v>0</v>
      </c>
      <c r="AL178" s="37" t="s">
        <v>683</v>
      </c>
      <c r="AM178" t="s">
        <v>42</v>
      </c>
      <c r="AN178" s="34">
        <v>4</v>
      </c>
      <c r="AX178"/>
      <c r="AY178"/>
    </row>
    <row r="179" spans="1:51" x14ac:dyDescent="0.25">
      <c r="A179" t="s">
        <v>546</v>
      </c>
      <c r="B179" t="s">
        <v>268</v>
      </c>
      <c r="C179" t="s">
        <v>421</v>
      </c>
      <c r="D179" t="s">
        <v>519</v>
      </c>
      <c r="E179" s="32">
        <v>149.48888888888888</v>
      </c>
      <c r="F179" s="32">
        <v>655.7793333333334</v>
      </c>
      <c r="G179" s="32">
        <v>106.70711111111112</v>
      </c>
      <c r="H179" s="37">
        <v>0.16271801456248663</v>
      </c>
      <c r="I179" s="32">
        <v>626.59877777777774</v>
      </c>
      <c r="J179" s="32">
        <v>106.70711111111112</v>
      </c>
      <c r="K179" s="37">
        <v>0.17029575367118674</v>
      </c>
      <c r="L179" s="32">
        <v>77.986111111111114</v>
      </c>
      <c r="M179" s="32">
        <v>2.4888888888888889</v>
      </c>
      <c r="N179" s="37">
        <v>3.191451469278718E-2</v>
      </c>
      <c r="O179" s="32">
        <v>60.466666666666669</v>
      </c>
      <c r="P179" s="32">
        <v>2.4888888888888889</v>
      </c>
      <c r="Q179" s="37">
        <v>4.1161337743476661E-2</v>
      </c>
      <c r="R179" s="32">
        <v>11.158333333333333</v>
      </c>
      <c r="S179" s="32">
        <v>0</v>
      </c>
      <c r="T179" s="37">
        <v>0</v>
      </c>
      <c r="U179" s="32">
        <v>6.3611111111111107</v>
      </c>
      <c r="V179" s="32">
        <v>0</v>
      </c>
      <c r="W179" s="37">
        <v>0</v>
      </c>
      <c r="X179" s="32">
        <v>166.51388888888889</v>
      </c>
      <c r="Y179" s="32">
        <v>18.144444444444446</v>
      </c>
      <c r="Z179" s="37">
        <v>0.10896655267328385</v>
      </c>
      <c r="AA179" s="32">
        <v>11.661111111111111</v>
      </c>
      <c r="AB179" s="32">
        <v>0</v>
      </c>
      <c r="AC179" s="37">
        <v>0</v>
      </c>
      <c r="AD179" s="32">
        <v>383.74322222222224</v>
      </c>
      <c r="AE179" s="32">
        <v>86.073777777777778</v>
      </c>
      <c r="AF179" s="37">
        <v>0.22430045090915829</v>
      </c>
      <c r="AG179" s="32">
        <v>15.875</v>
      </c>
      <c r="AH179" s="32">
        <v>0</v>
      </c>
      <c r="AI179" s="37">
        <v>0</v>
      </c>
      <c r="AJ179" s="32">
        <v>0</v>
      </c>
      <c r="AK179" s="32">
        <v>0</v>
      </c>
      <c r="AL179" s="37" t="s">
        <v>683</v>
      </c>
      <c r="AM179" t="s">
        <v>81</v>
      </c>
      <c r="AN179" s="34">
        <v>4</v>
      </c>
      <c r="AX179"/>
      <c r="AY179"/>
    </row>
    <row r="180" spans="1:51" x14ac:dyDescent="0.25">
      <c r="A180" t="s">
        <v>546</v>
      </c>
      <c r="B180" t="s">
        <v>197</v>
      </c>
      <c r="C180" t="s">
        <v>384</v>
      </c>
      <c r="D180" t="s">
        <v>493</v>
      </c>
      <c r="E180" s="32">
        <v>103.13333333333334</v>
      </c>
      <c r="F180" s="32">
        <v>449.49255555555555</v>
      </c>
      <c r="G180" s="32">
        <v>16.147222222222222</v>
      </c>
      <c r="H180" s="37">
        <v>3.5923225029310828E-2</v>
      </c>
      <c r="I180" s="32">
        <v>408.13977777777779</v>
      </c>
      <c r="J180" s="32">
        <v>16.147222222222222</v>
      </c>
      <c r="K180" s="37">
        <v>3.9562971073635447E-2</v>
      </c>
      <c r="L180" s="32">
        <v>58.519444444444446</v>
      </c>
      <c r="M180" s="32">
        <v>0</v>
      </c>
      <c r="N180" s="37">
        <v>0</v>
      </c>
      <c r="O180" s="32">
        <v>23.961111111111112</v>
      </c>
      <c r="P180" s="32">
        <v>0</v>
      </c>
      <c r="Q180" s="37">
        <v>0</v>
      </c>
      <c r="R180" s="32">
        <v>28.774999999999999</v>
      </c>
      <c r="S180" s="32">
        <v>0</v>
      </c>
      <c r="T180" s="37">
        <v>0</v>
      </c>
      <c r="U180" s="32">
        <v>5.7833333333333332</v>
      </c>
      <c r="V180" s="32">
        <v>0</v>
      </c>
      <c r="W180" s="37">
        <v>0</v>
      </c>
      <c r="X180" s="32">
        <v>105.337</v>
      </c>
      <c r="Y180" s="32">
        <v>1.1583333333333334</v>
      </c>
      <c r="Z180" s="37">
        <v>1.0996452655129094E-2</v>
      </c>
      <c r="AA180" s="32">
        <v>6.7944444444444443</v>
      </c>
      <c r="AB180" s="32">
        <v>0</v>
      </c>
      <c r="AC180" s="37">
        <v>0</v>
      </c>
      <c r="AD180" s="32">
        <v>240.18333333333334</v>
      </c>
      <c r="AE180" s="32">
        <v>14.988888888888889</v>
      </c>
      <c r="AF180" s="37">
        <v>6.2406032428931606E-2</v>
      </c>
      <c r="AG180" s="32">
        <v>38.658333333333331</v>
      </c>
      <c r="AH180" s="32">
        <v>0</v>
      </c>
      <c r="AI180" s="37">
        <v>0</v>
      </c>
      <c r="AJ180" s="32">
        <v>0</v>
      </c>
      <c r="AK180" s="32">
        <v>0</v>
      </c>
      <c r="AL180" s="37" t="s">
        <v>683</v>
      </c>
      <c r="AM180" t="s">
        <v>10</v>
      </c>
      <c r="AN180" s="34">
        <v>4</v>
      </c>
      <c r="AX180"/>
      <c r="AY180"/>
    </row>
    <row r="181" spans="1:51" x14ac:dyDescent="0.25">
      <c r="A181" t="s">
        <v>546</v>
      </c>
      <c r="B181" t="s">
        <v>306</v>
      </c>
      <c r="C181" t="s">
        <v>377</v>
      </c>
      <c r="D181" t="s">
        <v>487</v>
      </c>
      <c r="E181" s="32">
        <v>64.833333333333329</v>
      </c>
      <c r="F181" s="32">
        <v>165.5611111111111</v>
      </c>
      <c r="G181" s="32">
        <v>47.06111111111111</v>
      </c>
      <c r="H181" s="37">
        <v>0.28425220630180198</v>
      </c>
      <c r="I181" s="32">
        <v>161.11666666666667</v>
      </c>
      <c r="J181" s="32">
        <v>47.06111111111111</v>
      </c>
      <c r="K181" s="37">
        <v>0.29209337609047964</v>
      </c>
      <c r="L181" s="32">
        <v>16.080555555555556</v>
      </c>
      <c r="M181" s="32">
        <v>6.6583333333333332</v>
      </c>
      <c r="N181" s="37">
        <v>0.4140611504577647</v>
      </c>
      <c r="O181" s="32">
        <v>11.636111111111111</v>
      </c>
      <c r="P181" s="32">
        <v>6.6583333333333332</v>
      </c>
      <c r="Q181" s="37">
        <v>0.57221293864884215</v>
      </c>
      <c r="R181" s="32">
        <v>2.0444444444444443</v>
      </c>
      <c r="S181" s="32">
        <v>0</v>
      </c>
      <c r="T181" s="37">
        <v>0</v>
      </c>
      <c r="U181" s="32">
        <v>2.4</v>
      </c>
      <c r="V181" s="32">
        <v>0</v>
      </c>
      <c r="W181" s="37">
        <v>0</v>
      </c>
      <c r="X181" s="32">
        <v>35.483333333333334</v>
      </c>
      <c r="Y181" s="32">
        <v>7.3611111111111107</v>
      </c>
      <c r="Z181" s="37">
        <v>0.2074526381712854</v>
      </c>
      <c r="AA181" s="32">
        <v>0</v>
      </c>
      <c r="AB181" s="32">
        <v>0</v>
      </c>
      <c r="AC181" s="37" t="s">
        <v>683</v>
      </c>
      <c r="AD181" s="32">
        <v>113.99722222222222</v>
      </c>
      <c r="AE181" s="32">
        <v>33.041666666666664</v>
      </c>
      <c r="AF181" s="37">
        <v>0.28984624381685714</v>
      </c>
      <c r="AG181" s="32">
        <v>0</v>
      </c>
      <c r="AH181" s="32">
        <v>0</v>
      </c>
      <c r="AI181" s="37" t="s">
        <v>683</v>
      </c>
      <c r="AJ181" s="32">
        <v>0</v>
      </c>
      <c r="AK181" s="32">
        <v>0</v>
      </c>
      <c r="AL181" s="37" t="s">
        <v>683</v>
      </c>
      <c r="AM181" t="s">
        <v>119</v>
      </c>
      <c r="AN181" s="34">
        <v>4</v>
      </c>
      <c r="AX181"/>
      <c r="AY181"/>
    </row>
    <row r="182" spans="1:51" x14ac:dyDescent="0.25">
      <c r="A182" t="s">
        <v>546</v>
      </c>
      <c r="B182" t="s">
        <v>349</v>
      </c>
      <c r="C182" t="s">
        <v>421</v>
      </c>
      <c r="D182" t="s">
        <v>519</v>
      </c>
      <c r="E182" s="32">
        <v>143.87777777777777</v>
      </c>
      <c r="F182" s="32">
        <v>589.33611111111099</v>
      </c>
      <c r="G182" s="32">
        <v>0</v>
      </c>
      <c r="H182" s="37">
        <v>0</v>
      </c>
      <c r="I182" s="32">
        <v>535.46388888888885</v>
      </c>
      <c r="J182" s="32">
        <v>0</v>
      </c>
      <c r="K182" s="37">
        <v>0</v>
      </c>
      <c r="L182" s="32">
        <v>57.43611111111111</v>
      </c>
      <c r="M182" s="32">
        <v>0</v>
      </c>
      <c r="N182" s="37">
        <v>0</v>
      </c>
      <c r="O182" s="32">
        <v>26.247222222222224</v>
      </c>
      <c r="P182" s="32">
        <v>0</v>
      </c>
      <c r="Q182" s="37">
        <v>0</v>
      </c>
      <c r="R182" s="32">
        <v>26.072222222222223</v>
      </c>
      <c r="S182" s="32">
        <v>0</v>
      </c>
      <c r="T182" s="37">
        <v>0</v>
      </c>
      <c r="U182" s="32">
        <v>5.1166666666666663</v>
      </c>
      <c r="V182" s="32">
        <v>0</v>
      </c>
      <c r="W182" s="37">
        <v>0</v>
      </c>
      <c r="X182" s="32">
        <v>175.94166666666666</v>
      </c>
      <c r="Y182" s="32">
        <v>0</v>
      </c>
      <c r="Z182" s="37">
        <v>0</v>
      </c>
      <c r="AA182" s="32">
        <v>22.683333333333334</v>
      </c>
      <c r="AB182" s="32">
        <v>0</v>
      </c>
      <c r="AC182" s="37">
        <v>0</v>
      </c>
      <c r="AD182" s="32">
        <v>293.06944444444446</v>
      </c>
      <c r="AE182" s="32">
        <v>0</v>
      </c>
      <c r="AF182" s="37">
        <v>0</v>
      </c>
      <c r="AG182" s="32">
        <v>40.205555555555556</v>
      </c>
      <c r="AH182" s="32">
        <v>0</v>
      </c>
      <c r="AI182" s="37">
        <v>0</v>
      </c>
      <c r="AJ182" s="32">
        <v>0</v>
      </c>
      <c r="AK182" s="32">
        <v>0</v>
      </c>
      <c r="AL182" s="37" t="s">
        <v>683</v>
      </c>
      <c r="AM182" t="s">
        <v>162</v>
      </c>
      <c r="AN182" s="34">
        <v>4</v>
      </c>
      <c r="AX182"/>
      <c r="AY182"/>
    </row>
    <row r="183" spans="1:51" x14ac:dyDescent="0.25">
      <c r="A183" t="s">
        <v>546</v>
      </c>
      <c r="B183" t="s">
        <v>362</v>
      </c>
      <c r="C183" t="s">
        <v>401</v>
      </c>
      <c r="D183" t="s">
        <v>506</v>
      </c>
      <c r="E183" s="32">
        <v>27.177777777777777</v>
      </c>
      <c r="F183" s="32">
        <v>92.502777777777766</v>
      </c>
      <c r="G183" s="32">
        <v>0</v>
      </c>
      <c r="H183" s="37">
        <v>0</v>
      </c>
      <c r="I183" s="32">
        <v>84.007666666666665</v>
      </c>
      <c r="J183" s="32">
        <v>0</v>
      </c>
      <c r="K183" s="37">
        <v>0</v>
      </c>
      <c r="L183" s="32">
        <v>29.523333333333333</v>
      </c>
      <c r="M183" s="32">
        <v>0</v>
      </c>
      <c r="N183" s="37">
        <v>0</v>
      </c>
      <c r="O183" s="32">
        <v>21.028222222222226</v>
      </c>
      <c r="P183" s="32">
        <v>0</v>
      </c>
      <c r="Q183" s="37">
        <v>0</v>
      </c>
      <c r="R183" s="32">
        <v>4.7353333333333305</v>
      </c>
      <c r="S183" s="32">
        <v>0</v>
      </c>
      <c r="T183" s="37">
        <v>0</v>
      </c>
      <c r="U183" s="32">
        <v>3.7597777777777779</v>
      </c>
      <c r="V183" s="32">
        <v>0</v>
      </c>
      <c r="W183" s="37">
        <v>0</v>
      </c>
      <c r="X183" s="32">
        <v>17.670666666666666</v>
      </c>
      <c r="Y183" s="32">
        <v>0</v>
      </c>
      <c r="Z183" s="37">
        <v>0</v>
      </c>
      <c r="AA183" s="32">
        <v>0</v>
      </c>
      <c r="AB183" s="32">
        <v>0</v>
      </c>
      <c r="AC183" s="37" t="s">
        <v>683</v>
      </c>
      <c r="AD183" s="32">
        <v>45.30877777777777</v>
      </c>
      <c r="AE183" s="32">
        <v>0</v>
      </c>
      <c r="AF183" s="37">
        <v>0</v>
      </c>
      <c r="AG183" s="32">
        <v>0</v>
      </c>
      <c r="AH183" s="32">
        <v>0</v>
      </c>
      <c r="AI183" s="37" t="s">
        <v>683</v>
      </c>
      <c r="AJ183" s="32">
        <v>0</v>
      </c>
      <c r="AK183" s="32">
        <v>0</v>
      </c>
      <c r="AL183" s="37" t="s">
        <v>683</v>
      </c>
      <c r="AM183" t="s">
        <v>175</v>
      </c>
      <c r="AN183" s="34">
        <v>4</v>
      </c>
      <c r="AX183"/>
      <c r="AY183"/>
    </row>
    <row r="184" spans="1:51" x14ac:dyDescent="0.25">
      <c r="A184" t="s">
        <v>546</v>
      </c>
      <c r="B184" t="s">
        <v>322</v>
      </c>
      <c r="C184" t="s">
        <v>468</v>
      </c>
      <c r="D184" t="s">
        <v>492</v>
      </c>
      <c r="E184" s="32">
        <v>32.56666666666667</v>
      </c>
      <c r="F184" s="32">
        <v>130.7018888888889</v>
      </c>
      <c r="G184" s="32">
        <v>0</v>
      </c>
      <c r="H184" s="37">
        <v>0</v>
      </c>
      <c r="I184" s="32">
        <v>120.67099999999999</v>
      </c>
      <c r="J184" s="32">
        <v>0</v>
      </c>
      <c r="K184" s="37">
        <v>0</v>
      </c>
      <c r="L184" s="32">
        <v>26.393777777777778</v>
      </c>
      <c r="M184" s="32">
        <v>0</v>
      </c>
      <c r="N184" s="37">
        <v>0</v>
      </c>
      <c r="O184" s="32">
        <v>16.362888888888886</v>
      </c>
      <c r="P184" s="32">
        <v>0</v>
      </c>
      <c r="Q184" s="37">
        <v>0</v>
      </c>
      <c r="R184" s="32">
        <v>4.3375555555555554</v>
      </c>
      <c r="S184" s="32">
        <v>0</v>
      </c>
      <c r="T184" s="37">
        <v>0</v>
      </c>
      <c r="U184" s="32">
        <v>5.6933333333333342</v>
      </c>
      <c r="V184" s="32">
        <v>0</v>
      </c>
      <c r="W184" s="37">
        <v>0</v>
      </c>
      <c r="X184" s="32">
        <v>30.418222222222216</v>
      </c>
      <c r="Y184" s="32">
        <v>0</v>
      </c>
      <c r="Z184" s="37">
        <v>0</v>
      </c>
      <c r="AA184" s="32">
        <v>0</v>
      </c>
      <c r="AB184" s="32">
        <v>0</v>
      </c>
      <c r="AC184" s="37" t="s">
        <v>683</v>
      </c>
      <c r="AD184" s="32">
        <v>73.889888888888891</v>
      </c>
      <c r="AE184" s="32">
        <v>0</v>
      </c>
      <c r="AF184" s="37">
        <v>0</v>
      </c>
      <c r="AG184" s="32">
        <v>0</v>
      </c>
      <c r="AH184" s="32">
        <v>0</v>
      </c>
      <c r="AI184" s="37" t="s">
        <v>683</v>
      </c>
      <c r="AJ184" s="32">
        <v>0</v>
      </c>
      <c r="AK184" s="32">
        <v>0</v>
      </c>
      <c r="AL184" s="37" t="s">
        <v>683</v>
      </c>
      <c r="AM184" t="s">
        <v>135</v>
      </c>
      <c r="AN184" s="34">
        <v>4</v>
      </c>
      <c r="AX184"/>
      <c r="AY184"/>
    </row>
    <row r="185" spans="1:51" x14ac:dyDescent="0.25">
      <c r="A185" t="s">
        <v>546</v>
      </c>
      <c r="B185" t="s">
        <v>331</v>
      </c>
      <c r="C185" t="s">
        <v>401</v>
      </c>
      <c r="D185" t="s">
        <v>506</v>
      </c>
      <c r="E185" s="32">
        <v>92.37777777777778</v>
      </c>
      <c r="F185" s="32">
        <v>249.77655555555552</v>
      </c>
      <c r="G185" s="32">
        <v>19.850000000000005</v>
      </c>
      <c r="H185" s="37">
        <v>7.9471029440090712E-2</v>
      </c>
      <c r="I185" s="32">
        <v>236.60255555555551</v>
      </c>
      <c r="J185" s="32">
        <v>19.805555555555561</v>
      </c>
      <c r="K185" s="37">
        <v>8.3708121871511706E-2</v>
      </c>
      <c r="L185" s="32">
        <v>28.996555555555553</v>
      </c>
      <c r="M185" s="32">
        <v>4.4444444444444446E-2</v>
      </c>
      <c r="N185" s="37">
        <v>1.5327491004678718E-3</v>
      </c>
      <c r="O185" s="32">
        <v>15.822555555555549</v>
      </c>
      <c r="P185" s="32">
        <v>0</v>
      </c>
      <c r="Q185" s="37">
        <v>0</v>
      </c>
      <c r="R185" s="32">
        <v>7.662888888888892</v>
      </c>
      <c r="S185" s="32">
        <v>4.4444444444444446E-2</v>
      </c>
      <c r="T185" s="37">
        <v>5.7999594002841959E-3</v>
      </c>
      <c r="U185" s="32">
        <v>5.5111111111111111</v>
      </c>
      <c r="V185" s="32">
        <v>0</v>
      </c>
      <c r="W185" s="37">
        <v>0</v>
      </c>
      <c r="X185" s="32">
        <v>66.771444444444413</v>
      </c>
      <c r="Y185" s="32">
        <v>19.805555555555561</v>
      </c>
      <c r="Z185" s="37">
        <v>0.29661715004584482</v>
      </c>
      <c r="AA185" s="32">
        <v>0</v>
      </c>
      <c r="AB185" s="32">
        <v>0</v>
      </c>
      <c r="AC185" s="37" t="s">
        <v>683</v>
      </c>
      <c r="AD185" s="32">
        <v>134.43366666666665</v>
      </c>
      <c r="AE185" s="32">
        <v>0</v>
      </c>
      <c r="AF185" s="37">
        <v>0</v>
      </c>
      <c r="AG185" s="32">
        <v>19.574888888888893</v>
      </c>
      <c r="AH185" s="32">
        <v>0</v>
      </c>
      <c r="AI185" s="37">
        <v>0</v>
      </c>
      <c r="AJ185" s="32">
        <v>0</v>
      </c>
      <c r="AK185" s="32">
        <v>0</v>
      </c>
      <c r="AL185" s="37" t="s">
        <v>683</v>
      </c>
      <c r="AM185" t="s">
        <v>144</v>
      </c>
      <c r="AN185" s="34">
        <v>4</v>
      </c>
      <c r="AX185"/>
      <c r="AY185"/>
    </row>
    <row r="186" spans="1:51" x14ac:dyDescent="0.25">
      <c r="A186" t="s">
        <v>546</v>
      </c>
      <c r="B186" t="s">
        <v>248</v>
      </c>
      <c r="C186" t="s">
        <v>420</v>
      </c>
      <c r="D186" t="s">
        <v>518</v>
      </c>
      <c r="E186" s="32">
        <v>75.099999999999994</v>
      </c>
      <c r="F186" s="32">
        <v>306.69655555555556</v>
      </c>
      <c r="G186" s="32">
        <v>0.26666666666666666</v>
      </c>
      <c r="H186" s="37">
        <v>8.6948047454795166E-4</v>
      </c>
      <c r="I186" s="32">
        <v>287.48877777777778</v>
      </c>
      <c r="J186" s="32">
        <v>0</v>
      </c>
      <c r="K186" s="37">
        <v>0</v>
      </c>
      <c r="L186" s="32">
        <v>45.117111111111107</v>
      </c>
      <c r="M186" s="32">
        <v>0.26666666666666666</v>
      </c>
      <c r="N186" s="37">
        <v>5.9105439178040366E-3</v>
      </c>
      <c r="O186" s="32">
        <v>25.909333333333329</v>
      </c>
      <c r="P186" s="32">
        <v>0</v>
      </c>
      <c r="Q186" s="37">
        <v>0</v>
      </c>
      <c r="R186" s="32">
        <v>12.009999999999998</v>
      </c>
      <c r="S186" s="32">
        <v>0.26666666666666666</v>
      </c>
      <c r="T186" s="37">
        <v>2.2203719122953099E-2</v>
      </c>
      <c r="U186" s="32">
        <v>7.1977777777777776</v>
      </c>
      <c r="V186" s="32">
        <v>0</v>
      </c>
      <c r="W186" s="37">
        <v>0</v>
      </c>
      <c r="X186" s="32">
        <v>47.118111111111119</v>
      </c>
      <c r="Y186" s="32">
        <v>0</v>
      </c>
      <c r="Z186" s="37">
        <v>0</v>
      </c>
      <c r="AA186" s="32">
        <v>0</v>
      </c>
      <c r="AB186" s="32">
        <v>0</v>
      </c>
      <c r="AC186" s="37" t="s">
        <v>683</v>
      </c>
      <c r="AD186" s="32">
        <v>179.53422222222227</v>
      </c>
      <c r="AE186" s="32">
        <v>0</v>
      </c>
      <c r="AF186" s="37">
        <v>0</v>
      </c>
      <c r="AG186" s="32">
        <v>14.249333333333336</v>
      </c>
      <c r="AH186" s="32">
        <v>0</v>
      </c>
      <c r="AI186" s="37">
        <v>0</v>
      </c>
      <c r="AJ186" s="32">
        <v>20.67777777777777</v>
      </c>
      <c r="AK186" s="32">
        <v>0</v>
      </c>
      <c r="AL186" s="37">
        <v>0</v>
      </c>
      <c r="AM186" t="s">
        <v>61</v>
      </c>
      <c r="AN186" s="34">
        <v>4</v>
      </c>
      <c r="AX186"/>
      <c r="AY186"/>
    </row>
    <row r="187" spans="1:51" x14ac:dyDescent="0.25">
      <c r="A187" t="s">
        <v>546</v>
      </c>
      <c r="B187" t="s">
        <v>269</v>
      </c>
      <c r="C187" t="s">
        <v>433</v>
      </c>
      <c r="D187" t="s">
        <v>527</v>
      </c>
      <c r="E187" s="32">
        <v>55.222222222222221</v>
      </c>
      <c r="F187" s="32">
        <v>248.34077777777776</v>
      </c>
      <c r="G187" s="32">
        <v>12.413888888888888</v>
      </c>
      <c r="H187" s="37">
        <v>4.9987315816483351E-2</v>
      </c>
      <c r="I187" s="32">
        <v>230.71855555555555</v>
      </c>
      <c r="J187" s="32">
        <v>12.413888888888888</v>
      </c>
      <c r="K187" s="37">
        <v>5.3805333771256653E-2</v>
      </c>
      <c r="L187" s="32">
        <v>40.375</v>
      </c>
      <c r="M187" s="32">
        <v>0</v>
      </c>
      <c r="N187" s="37">
        <v>0</v>
      </c>
      <c r="O187" s="32">
        <v>22.863888888888887</v>
      </c>
      <c r="P187" s="32">
        <v>0</v>
      </c>
      <c r="Q187" s="37">
        <v>0</v>
      </c>
      <c r="R187" s="32">
        <v>12.088888888888889</v>
      </c>
      <c r="S187" s="32">
        <v>0</v>
      </c>
      <c r="T187" s="37">
        <v>0</v>
      </c>
      <c r="U187" s="32">
        <v>5.4222222222222225</v>
      </c>
      <c r="V187" s="32">
        <v>0</v>
      </c>
      <c r="W187" s="37">
        <v>0</v>
      </c>
      <c r="X187" s="32">
        <v>58.05466666666667</v>
      </c>
      <c r="Y187" s="32">
        <v>5.3916666666666666</v>
      </c>
      <c r="Z187" s="37">
        <v>9.2872235364369213E-2</v>
      </c>
      <c r="AA187" s="32">
        <v>0.1111111111111111</v>
      </c>
      <c r="AB187" s="32">
        <v>0</v>
      </c>
      <c r="AC187" s="37">
        <v>0</v>
      </c>
      <c r="AD187" s="32">
        <v>149.66666666666666</v>
      </c>
      <c r="AE187" s="32">
        <v>7.0222222222222221</v>
      </c>
      <c r="AF187" s="37">
        <v>4.6919079435783224E-2</v>
      </c>
      <c r="AG187" s="32">
        <v>0.13333333333333333</v>
      </c>
      <c r="AH187" s="32">
        <v>0</v>
      </c>
      <c r="AI187" s="37">
        <v>0</v>
      </c>
      <c r="AJ187" s="32">
        <v>0</v>
      </c>
      <c r="AK187" s="32">
        <v>0</v>
      </c>
      <c r="AL187" s="37" t="s">
        <v>683</v>
      </c>
      <c r="AM187" t="s">
        <v>82</v>
      </c>
      <c r="AN187" s="34">
        <v>4</v>
      </c>
      <c r="AX187"/>
      <c r="AY187"/>
    </row>
    <row r="188" spans="1:51" x14ac:dyDescent="0.25">
      <c r="A188" t="s">
        <v>546</v>
      </c>
      <c r="B188" t="s">
        <v>324</v>
      </c>
      <c r="C188" t="s">
        <v>388</v>
      </c>
      <c r="D188" t="s">
        <v>496</v>
      </c>
      <c r="E188" s="32">
        <v>90.1</v>
      </c>
      <c r="F188" s="32">
        <v>364.67599999999999</v>
      </c>
      <c r="G188" s="32">
        <v>0.25</v>
      </c>
      <c r="H188" s="37">
        <v>6.8554004102271604E-4</v>
      </c>
      <c r="I188" s="32">
        <v>322.93711111111116</v>
      </c>
      <c r="J188" s="32">
        <v>0</v>
      </c>
      <c r="K188" s="37">
        <v>0</v>
      </c>
      <c r="L188" s="32">
        <v>53.344444444444449</v>
      </c>
      <c r="M188" s="32">
        <v>0.25</v>
      </c>
      <c r="N188" s="37">
        <v>4.686523640908144E-3</v>
      </c>
      <c r="O188" s="32">
        <v>21.344444444444445</v>
      </c>
      <c r="P188" s="32">
        <v>0</v>
      </c>
      <c r="Q188" s="37">
        <v>0</v>
      </c>
      <c r="R188" s="32">
        <v>32</v>
      </c>
      <c r="S188" s="32">
        <v>0.25</v>
      </c>
      <c r="T188" s="37">
        <v>7.8125E-3</v>
      </c>
      <c r="U188" s="32">
        <v>0</v>
      </c>
      <c r="V188" s="32">
        <v>0</v>
      </c>
      <c r="W188" s="37" t="s">
        <v>683</v>
      </c>
      <c r="X188" s="32">
        <v>71.188888888888883</v>
      </c>
      <c r="Y188" s="32">
        <v>0</v>
      </c>
      <c r="Z188" s="37">
        <v>0</v>
      </c>
      <c r="AA188" s="32">
        <v>9.7388888888888889</v>
      </c>
      <c r="AB188" s="32">
        <v>0</v>
      </c>
      <c r="AC188" s="37">
        <v>0</v>
      </c>
      <c r="AD188" s="32">
        <v>204.5648888888889</v>
      </c>
      <c r="AE188" s="32">
        <v>0</v>
      </c>
      <c r="AF188" s="37">
        <v>0</v>
      </c>
      <c r="AG188" s="32">
        <v>0</v>
      </c>
      <c r="AH188" s="32">
        <v>0</v>
      </c>
      <c r="AI188" s="37" t="s">
        <v>683</v>
      </c>
      <c r="AJ188" s="32">
        <v>25.838888888888889</v>
      </c>
      <c r="AK188" s="32">
        <v>0</v>
      </c>
      <c r="AL188" s="37">
        <v>0</v>
      </c>
      <c r="AM188" t="s">
        <v>137</v>
      </c>
      <c r="AN188" s="34">
        <v>4</v>
      </c>
      <c r="AX188"/>
      <c r="AY188"/>
    </row>
    <row r="189" spans="1:51" x14ac:dyDescent="0.25">
      <c r="AY189"/>
    </row>
    <row r="190" spans="1:51" x14ac:dyDescent="0.25">
      <c r="AY190"/>
    </row>
    <row r="191" spans="1:51" x14ac:dyDescent="0.25">
      <c r="AY191"/>
    </row>
    <row r="192" spans="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54" spans="51:51" x14ac:dyDescent="0.25">
      <c r="AY254"/>
    </row>
  </sheetData>
  <pageMargins left="0.7" right="0.7" top="0.75" bottom="0.75" header="0.3" footer="0.3"/>
  <pageSetup orientation="portrait" horizontalDpi="1200" verticalDpi="1200" r:id="rId1"/>
  <ignoredErrors>
    <ignoredError sqref="A2:D188" calculatedColumn="1"/>
    <ignoredError sqref="AM2:AM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18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603</v>
      </c>
      <c r="B1" s="29" t="s">
        <v>670</v>
      </c>
      <c r="C1" s="29" t="s">
        <v>671</v>
      </c>
      <c r="D1" s="29" t="s">
        <v>643</v>
      </c>
      <c r="E1" s="29" t="s">
        <v>644</v>
      </c>
      <c r="F1" s="29" t="s">
        <v>720</v>
      </c>
      <c r="G1" s="29" t="s">
        <v>721</v>
      </c>
      <c r="H1" s="29" t="s">
        <v>722</v>
      </c>
      <c r="I1" s="29" t="s">
        <v>723</v>
      </c>
      <c r="J1" s="29" t="s">
        <v>724</v>
      </c>
      <c r="K1" s="29" t="s">
        <v>725</v>
      </c>
      <c r="L1" s="29" t="s">
        <v>726</v>
      </c>
      <c r="M1" s="29" t="s">
        <v>727</v>
      </c>
      <c r="N1" s="29" t="s">
        <v>728</v>
      </c>
      <c r="O1" s="29" t="s">
        <v>729</v>
      </c>
      <c r="P1" s="29" t="s">
        <v>730</v>
      </c>
      <c r="Q1" s="29" t="s">
        <v>731</v>
      </c>
      <c r="R1" s="29" t="s">
        <v>732</v>
      </c>
      <c r="S1" s="29" t="s">
        <v>733</v>
      </c>
      <c r="T1" s="29" t="s">
        <v>734</v>
      </c>
      <c r="U1" s="29" t="s">
        <v>735</v>
      </c>
      <c r="V1" s="29" t="s">
        <v>736</v>
      </c>
      <c r="W1" s="29" t="s">
        <v>737</v>
      </c>
      <c r="X1" s="29" t="s">
        <v>738</v>
      </c>
      <c r="Y1" s="29" t="s">
        <v>739</v>
      </c>
      <c r="Z1" s="29" t="s">
        <v>740</v>
      </c>
      <c r="AA1" s="29" t="s">
        <v>741</v>
      </c>
      <c r="AB1" s="29" t="s">
        <v>742</v>
      </c>
      <c r="AC1" s="29" t="s">
        <v>743</v>
      </c>
      <c r="AD1" s="29" t="s">
        <v>744</v>
      </c>
      <c r="AE1" s="29" t="s">
        <v>745</v>
      </c>
      <c r="AF1" s="29" t="s">
        <v>746</v>
      </c>
      <c r="AG1" s="29" t="s">
        <v>747</v>
      </c>
      <c r="AH1" s="29" t="s">
        <v>669</v>
      </c>
      <c r="AI1" s="31" t="s">
        <v>597</v>
      </c>
    </row>
    <row r="2" spans="1:35" x14ac:dyDescent="0.25">
      <c r="A2" t="s">
        <v>546</v>
      </c>
      <c r="B2" t="s">
        <v>325</v>
      </c>
      <c r="C2" t="s">
        <v>439</v>
      </c>
      <c r="D2" t="s">
        <v>525</v>
      </c>
      <c r="E2" s="33">
        <v>43.955555555555556</v>
      </c>
      <c r="F2" s="33">
        <v>4.9333333333333336</v>
      </c>
      <c r="G2" s="33">
        <v>0</v>
      </c>
      <c r="H2" s="33">
        <v>0</v>
      </c>
      <c r="I2" s="33">
        <v>0</v>
      </c>
      <c r="J2" s="33">
        <v>0</v>
      </c>
      <c r="K2" s="33">
        <v>0</v>
      </c>
      <c r="L2" s="33">
        <v>1.3987777777777777</v>
      </c>
      <c r="M2" s="33">
        <v>0</v>
      </c>
      <c r="N2" s="33">
        <v>8.8972222222222221</v>
      </c>
      <c r="O2" s="33">
        <v>0.20241405460060666</v>
      </c>
      <c r="P2" s="33">
        <v>6.0694444444444446</v>
      </c>
      <c r="Q2" s="33">
        <v>0</v>
      </c>
      <c r="R2" s="33">
        <v>0.1380813953488372</v>
      </c>
      <c r="S2" s="33">
        <v>1.1575555555555557</v>
      </c>
      <c r="T2" s="33">
        <v>2.5442222222222228</v>
      </c>
      <c r="U2" s="33">
        <v>0</v>
      </c>
      <c r="V2" s="33">
        <v>8.4216380182002032E-2</v>
      </c>
      <c r="W2" s="33">
        <v>2.2536666666666663</v>
      </c>
      <c r="X2" s="33">
        <v>0</v>
      </c>
      <c r="Y2" s="33">
        <v>0</v>
      </c>
      <c r="Z2" s="33">
        <v>5.1271486349848322E-2</v>
      </c>
      <c r="AA2" s="33">
        <v>0</v>
      </c>
      <c r="AB2" s="33">
        <v>0</v>
      </c>
      <c r="AC2" s="33">
        <v>0</v>
      </c>
      <c r="AD2" s="33">
        <v>0</v>
      </c>
      <c r="AE2" s="33">
        <v>0</v>
      </c>
      <c r="AF2" s="33">
        <v>0</v>
      </c>
      <c r="AG2" s="33">
        <v>0</v>
      </c>
      <c r="AH2" t="s">
        <v>138</v>
      </c>
      <c r="AI2" s="34">
        <v>4</v>
      </c>
    </row>
    <row r="3" spans="1:35" x14ac:dyDescent="0.25">
      <c r="A3" t="s">
        <v>546</v>
      </c>
      <c r="B3" t="s">
        <v>367</v>
      </c>
      <c r="C3" t="s">
        <v>401</v>
      </c>
      <c r="D3" t="s">
        <v>506</v>
      </c>
      <c r="E3" s="33">
        <v>79.922222222222217</v>
      </c>
      <c r="F3" s="33">
        <v>10.8</v>
      </c>
      <c r="G3" s="33">
        <v>0</v>
      </c>
      <c r="H3" s="33">
        <v>0</v>
      </c>
      <c r="I3" s="33">
        <v>6.5</v>
      </c>
      <c r="J3" s="33">
        <v>0</v>
      </c>
      <c r="K3" s="33">
        <v>0</v>
      </c>
      <c r="L3" s="33">
        <v>5.9388888888888891</v>
      </c>
      <c r="M3" s="33">
        <v>5.7194444444444441</v>
      </c>
      <c r="N3" s="33">
        <v>0</v>
      </c>
      <c r="O3" s="33">
        <v>7.1562630335047964E-2</v>
      </c>
      <c r="P3" s="33">
        <v>5.6583333333333332</v>
      </c>
      <c r="Q3" s="33">
        <v>0</v>
      </c>
      <c r="R3" s="33">
        <v>7.0797998053663283E-2</v>
      </c>
      <c r="S3" s="33">
        <v>5.9361111111111109</v>
      </c>
      <c r="T3" s="33">
        <v>6.05</v>
      </c>
      <c r="U3" s="33">
        <v>0</v>
      </c>
      <c r="V3" s="33">
        <v>0.14997219518976784</v>
      </c>
      <c r="W3" s="33">
        <v>6.1861111111111109</v>
      </c>
      <c r="X3" s="33">
        <v>4.3166666666666664</v>
      </c>
      <c r="Y3" s="33">
        <v>0</v>
      </c>
      <c r="Z3" s="33">
        <v>0.13141248435979425</v>
      </c>
      <c r="AA3" s="33">
        <v>0</v>
      </c>
      <c r="AB3" s="33">
        <v>0</v>
      </c>
      <c r="AC3" s="33">
        <v>0</v>
      </c>
      <c r="AD3" s="33">
        <v>0</v>
      </c>
      <c r="AE3" s="33">
        <v>0</v>
      </c>
      <c r="AF3" s="33">
        <v>0</v>
      </c>
      <c r="AG3" s="33">
        <v>0</v>
      </c>
      <c r="AH3" t="s">
        <v>180</v>
      </c>
      <c r="AI3" s="34">
        <v>4</v>
      </c>
    </row>
    <row r="4" spans="1:35" x14ac:dyDescent="0.25">
      <c r="A4" t="s">
        <v>546</v>
      </c>
      <c r="B4" t="s">
        <v>260</v>
      </c>
      <c r="C4" t="s">
        <v>427</v>
      </c>
      <c r="D4" t="s">
        <v>498</v>
      </c>
      <c r="E4" s="33">
        <v>160.56666666666666</v>
      </c>
      <c r="F4" s="33">
        <v>5.0222222222222221</v>
      </c>
      <c r="G4" s="33">
        <v>0</v>
      </c>
      <c r="H4" s="33">
        <v>0.62222222222222223</v>
      </c>
      <c r="I4" s="33">
        <v>4.3444444444444441</v>
      </c>
      <c r="J4" s="33">
        <v>0</v>
      </c>
      <c r="K4" s="33">
        <v>0</v>
      </c>
      <c r="L4" s="33">
        <v>9.1755555555555581</v>
      </c>
      <c r="M4" s="33">
        <v>5.3081111111111117</v>
      </c>
      <c r="N4" s="33">
        <v>6.3818888888888861</v>
      </c>
      <c r="O4" s="33">
        <v>7.2804650197218171E-2</v>
      </c>
      <c r="P4" s="33">
        <v>0</v>
      </c>
      <c r="Q4" s="33">
        <v>0</v>
      </c>
      <c r="R4" s="33">
        <v>0</v>
      </c>
      <c r="S4" s="33">
        <v>4.7046666666666672</v>
      </c>
      <c r="T4" s="33">
        <v>20.852444444444444</v>
      </c>
      <c r="U4" s="33">
        <v>0</v>
      </c>
      <c r="V4" s="33">
        <v>0.1591682236523424</v>
      </c>
      <c r="W4" s="33">
        <v>4.9266666666666667</v>
      </c>
      <c r="X4" s="33">
        <v>24.850555555555548</v>
      </c>
      <c r="Y4" s="33">
        <v>0</v>
      </c>
      <c r="Z4" s="33">
        <v>0.18545083385232852</v>
      </c>
      <c r="AA4" s="33">
        <v>0</v>
      </c>
      <c r="AB4" s="33">
        <v>0</v>
      </c>
      <c r="AC4" s="33">
        <v>0</v>
      </c>
      <c r="AD4" s="33">
        <v>0</v>
      </c>
      <c r="AE4" s="33">
        <v>0</v>
      </c>
      <c r="AF4" s="33">
        <v>0</v>
      </c>
      <c r="AG4" s="33">
        <v>0</v>
      </c>
      <c r="AH4" t="s">
        <v>73</v>
      </c>
      <c r="AI4" s="34">
        <v>4</v>
      </c>
    </row>
    <row r="5" spans="1:35" x14ac:dyDescent="0.25">
      <c r="A5" t="s">
        <v>546</v>
      </c>
      <c r="B5" t="s">
        <v>240</v>
      </c>
      <c r="C5" t="s">
        <v>414</v>
      </c>
      <c r="D5" t="s">
        <v>514</v>
      </c>
      <c r="E5" s="33">
        <v>85.044444444444451</v>
      </c>
      <c r="F5" s="33">
        <v>13.622222222222222</v>
      </c>
      <c r="G5" s="33">
        <v>0.26666666666666666</v>
      </c>
      <c r="H5" s="33">
        <v>0.16111111111111112</v>
      </c>
      <c r="I5" s="33">
        <v>1.4333333333333333</v>
      </c>
      <c r="J5" s="33">
        <v>0</v>
      </c>
      <c r="K5" s="33">
        <v>0</v>
      </c>
      <c r="L5" s="33">
        <v>0</v>
      </c>
      <c r="M5" s="33">
        <v>0</v>
      </c>
      <c r="N5" s="33">
        <v>12.96111111111111</v>
      </c>
      <c r="O5" s="33">
        <v>0.15240397177946169</v>
      </c>
      <c r="P5" s="33">
        <v>0</v>
      </c>
      <c r="Q5" s="33">
        <v>11.074999999999999</v>
      </c>
      <c r="R5" s="33">
        <v>0.13022602560752547</v>
      </c>
      <c r="S5" s="33">
        <v>0</v>
      </c>
      <c r="T5" s="33">
        <v>0</v>
      </c>
      <c r="U5" s="33">
        <v>0</v>
      </c>
      <c r="V5" s="33">
        <v>0</v>
      </c>
      <c r="W5" s="33">
        <v>0</v>
      </c>
      <c r="X5" s="33">
        <v>0</v>
      </c>
      <c r="Y5" s="33">
        <v>0</v>
      </c>
      <c r="Z5" s="33">
        <v>0</v>
      </c>
      <c r="AA5" s="33">
        <v>0</v>
      </c>
      <c r="AB5" s="33">
        <v>0</v>
      </c>
      <c r="AC5" s="33">
        <v>0</v>
      </c>
      <c r="AD5" s="33">
        <v>0</v>
      </c>
      <c r="AE5" s="33">
        <v>0</v>
      </c>
      <c r="AF5" s="33">
        <v>0</v>
      </c>
      <c r="AG5" s="33">
        <v>0</v>
      </c>
      <c r="AH5" t="s">
        <v>53</v>
      </c>
      <c r="AI5" s="34">
        <v>4</v>
      </c>
    </row>
    <row r="6" spans="1:35" x14ac:dyDescent="0.25">
      <c r="A6" t="s">
        <v>546</v>
      </c>
      <c r="B6" t="s">
        <v>217</v>
      </c>
      <c r="C6" t="s">
        <v>398</v>
      </c>
      <c r="D6" t="s">
        <v>503</v>
      </c>
      <c r="E6" s="33">
        <v>64.566666666666663</v>
      </c>
      <c r="F6" s="33">
        <v>5.4222222222222225</v>
      </c>
      <c r="G6" s="33">
        <v>0.64444444444444449</v>
      </c>
      <c r="H6" s="33">
        <v>0</v>
      </c>
      <c r="I6" s="33">
        <v>1.6</v>
      </c>
      <c r="J6" s="33">
        <v>0</v>
      </c>
      <c r="K6" s="33">
        <v>0</v>
      </c>
      <c r="L6" s="33">
        <v>3.0982222222222218</v>
      </c>
      <c r="M6" s="33">
        <v>5.2444444444444445</v>
      </c>
      <c r="N6" s="33">
        <v>0</v>
      </c>
      <c r="O6" s="33">
        <v>8.1225262433316125E-2</v>
      </c>
      <c r="P6" s="33">
        <v>4.8666666666666663</v>
      </c>
      <c r="Q6" s="33">
        <v>5.5222222222222221</v>
      </c>
      <c r="R6" s="33">
        <v>0.16090173808294614</v>
      </c>
      <c r="S6" s="33">
        <v>0.80655555555555547</v>
      </c>
      <c r="T6" s="33">
        <v>4.8502222222222224</v>
      </c>
      <c r="U6" s="33">
        <v>0</v>
      </c>
      <c r="V6" s="33">
        <v>8.7611426604715201E-2</v>
      </c>
      <c r="W6" s="33">
        <v>1.5804444444444443</v>
      </c>
      <c r="X6" s="33">
        <v>3.3034444444444437</v>
      </c>
      <c r="Y6" s="33">
        <v>0</v>
      </c>
      <c r="Z6" s="33">
        <v>7.5641025641025636E-2</v>
      </c>
      <c r="AA6" s="33">
        <v>0</v>
      </c>
      <c r="AB6" s="33">
        <v>0</v>
      </c>
      <c r="AC6" s="33">
        <v>0</v>
      </c>
      <c r="AD6" s="33">
        <v>0</v>
      </c>
      <c r="AE6" s="33">
        <v>0</v>
      </c>
      <c r="AF6" s="33">
        <v>0</v>
      </c>
      <c r="AG6" s="33">
        <v>0.92222222222222228</v>
      </c>
      <c r="AH6" t="s">
        <v>30</v>
      </c>
      <c r="AI6" s="34">
        <v>4</v>
      </c>
    </row>
    <row r="7" spans="1:35" x14ac:dyDescent="0.25">
      <c r="A7" t="s">
        <v>546</v>
      </c>
      <c r="B7" t="s">
        <v>219</v>
      </c>
      <c r="C7" t="s">
        <v>399</v>
      </c>
      <c r="D7" t="s">
        <v>504</v>
      </c>
      <c r="E7" s="33">
        <v>46.9</v>
      </c>
      <c r="F7" s="33">
        <v>19.711111111111112</v>
      </c>
      <c r="G7" s="33">
        <v>0.4</v>
      </c>
      <c r="H7" s="33">
        <v>0.3</v>
      </c>
      <c r="I7" s="33">
        <v>3.9333333333333331</v>
      </c>
      <c r="J7" s="33">
        <v>0</v>
      </c>
      <c r="K7" s="33">
        <v>0</v>
      </c>
      <c r="L7" s="33">
        <v>1.1556666666666666</v>
      </c>
      <c r="M7" s="33">
        <v>4.7555555555555555</v>
      </c>
      <c r="N7" s="33">
        <v>0</v>
      </c>
      <c r="O7" s="33">
        <v>0.10139777303956408</v>
      </c>
      <c r="P7" s="33">
        <v>0</v>
      </c>
      <c r="Q7" s="33">
        <v>6.0388888888888888</v>
      </c>
      <c r="R7" s="33">
        <v>0.12876095711916608</v>
      </c>
      <c r="S7" s="33">
        <v>0.23188888888888887</v>
      </c>
      <c r="T7" s="33">
        <v>1.4172222222222219</v>
      </c>
      <c r="U7" s="33">
        <v>0</v>
      </c>
      <c r="V7" s="33">
        <v>3.5162283819000231E-2</v>
      </c>
      <c r="W7" s="33">
        <v>0.31966666666666671</v>
      </c>
      <c r="X7" s="33">
        <v>1.7798888888888886</v>
      </c>
      <c r="Y7" s="33">
        <v>0</v>
      </c>
      <c r="Z7" s="33">
        <v>4.4766642975598195E-2</v>
      </c>
      <c r="AA7" s="33">
        <v>0</v>
      </c>
      <c r="AB7" s="33">
        <v>0</v>
      </c>
      <c r="AC7" s="33">
        <v>0</v>
      </c>
      <c r="AD7" s="33">
        <v>19.119444444444444</v>
      </c>
      <c r="AE7" s="33">
        <v>0</v>
      </c>
      <c r="AF7" s="33">
        <v>0</v>
      </c>
      <c r="AG7" s="33">
        <v>0</v>
      </c>
      <c r="AH7" t="s">
        <v>32</v>
      </c>
      <c r="AI7" s="34">
        <v>4</v>
      </c>
    </row>
    <row r="8" spans="1:35" x14ac:dyDescent="0.25">
      <c r="A8" t="s">
        <v>546</v>
      </c>
      <c r="B8" t="s">
        <v>342</v>
      </c>
      <c r="C8" t="s">
        <v>474</v>
      </c>
      <c r="D8" t="s">
        <v>544</v>
      </c>
      <c r="E8" s="33">
        <v>81.055555555555557</v>
      </c>
      <c r="F8" s="33">
        <v>11.2</v>
      </c>
      <c r="G8" s="33">
        <v>0</v>
      </c>
      <c r="H8" s="33">
        <v>0.22500000000000001</v>
      </c>
      <c r="I8" s="33">
        <v>1.4777777777777779</v>
      </c>
      <c r="J8" s="33">
        <v>0</v>
      </c>
      <c r="K8" s="33">
        <v>0</v>
      </c>
      <c r="L8" s="33">
        <v>5.8748888888888899</v>
      </c>
      <c r="M8" s="33">
        <v>10.041666666666666</v>
      </c>
      <c r="N8" s="33">
        <v>8.1027777777777779</v>
      </c>
      <c r="O8" s="33">
        <v>0.22385195339273475</v>
      </c>
      <c r="P8" s="33">
        <v>5.2444444444444445</v>
      </c>
      <c r="Q8" s="33">
        <v>21.774999999999999</v>
      </c>
      <c r="R8" s="33">
        <v>0.33334475668265934</v>
      </c>
      <c r="S8" s="33">
        <v>10.645777777777777</v>
      </c>
      <c r="T8" s="33">
        <v>0.11755555555555555</v>
      </c>
      <c r="U8" s="33">
        <v>0</v>
      </c>
      <c r="V8" s="33">
        <v>0.13278958190541465</v>
      </c>
      <c r="W8" s="33">
        <v>3.4318888888888894</v>
      </c>
      <c r="X8" s="33">
        <v>7.9895555555555564</v>
      </c>
      <c r="Y8" s="33">
        <v>0</v>
      </c>
      <c r="Z8" s="33">
        <v>0.14090884167237835</v>
      </c>
      <c r="AA8" s="33">
        <v>0</v>
      </c>
      <c r="AB8" s="33">
        <v>0</v>
      </c>
      <c r="AC8" s="33">
        <v>0</v>
      </c>
      <c r="AD8" s="33">
        <v>0</v>
      </c>
      <c r="AE8" s="33">
        <v>0</v>
      </c>
      <c r="AF8" s="33">
        <v>0</v>
      </c>
      <c r="AG8" s="33">
        <v>3.3333333333333333E-2</v>
      </c>
      <c r="AH8" t="s">
        <v>155</v>
      </c>
      <c r="AI8" s="34">
        <v>4</v>
      </c>
    </row>
    <row r="9" spans="1:35" x14ac:dyDescent="0.25">
      <c r="A9" t="s">
        <v>546</v>
      </c>
      <c r="B9" t="s">
        <v>318</v>
      </c>
      <c r="C9" t="s">
        <v>405</v>
      </c>
      <c r="D9" t="s">
        <v>509</v>
      </c>
      <c r="E9" s="33">
        <v>68.544444444444451</v>
      </c>
      <c r="F9" s="33">
        <v>5.6888888888888891</v>
      </c>
      <c r="G9" s="33">
        <v>0.6</v>
      </c>
      <c r="H9" s="33">
        <v>0</v>
      </c>
      <c r="I9" s="33">
        <v>0</v>
      </c>
      <c r="J9" s="33">
        <v>0.35555555555555557</v>
      </c>
      <c r="K9" s="33">
        <v>0</v>
      </c>
      <c r="L9" s="33">
        <v>4.5222222222222221</v>
      </c>
      <c r="M9" s="33">
        <v>0</v>
      </c>
      <c r="N9" s="33">
        <v>4.3805555555555555</v>
      </c>
      <c r="O9" s="33">
        <v>6.3908250932079746E-2</v>
      </c>
      <c r="P9" s="33">
        <v>5.8611111111111107</v>
      </c>
      <c r="Q9" s="33">
        <v>0</v>
      </c>
      <c r="R9" s="33">
        <v>8.5508186091749053E-2</v>
      </c>
      <c r="S9" s="33">
        <v>1.7555555555555555</v>
      </c>
      <c r="T9" s="33">
        <v>6.85</v>
      </c>
      <c r="U9" s="33">
        <v>0</v>
      </c>
      <c r="V9" s="33">
        <v>0.12554709029016045</v>
      </c>
      <c r="W9" s="33">
        <v>4.05</v>
      </c>
      <c r="X9" s="33">
        <v>7.1722222222222225</v>
      </c>
      <c r="Y9" s="33">
        <v>0</v>
      </c>
      <c r="Z9" s="33">
        <v>0.16372183498135837</v>
      </c>
      <c r="AA9" s="33">
        <v>0</v>
      </c>
      <c r="AB9" s="33">
        <v>0</v>
      </c>
      <c r="AC9" s="33">
        <v>0</v>
      </c>
      <c r="AD9" s="33">
        <v>0</v>
      </c>
      <c r="AE9" s="33">
        <v>0</v>
      </c>
      <c r="AF9" s="33">
        <v>0</v>
      </c>
      <c r="AG9" s="33">
        <v>0</v>
      </c>
      <c r="AH9" t="s">
        <v>131</v>
      </c>
      <c r="AI9" s="34">
        <v>4</v>
      </c>
    </row>
    <row r="10" spans="1:35" x14ac:dyDescent="0.25">
      <c r="A10" t="s">
        <v>546</v>
      </c>
      <c r="B10" t="s">
        <v>277</v>
      </c>
      <c r="C10" t="s">
        <v>440</v>
      </c>
      <c r="D10" t="s">
        <v>531</v>
      </c>
      <c r="E10" s="33">
        <v>121.57777777777778</v>
      </c>
      <c r="F10" s="33">
        <v>11.111111111111111</v>
      </c>
      <c r="G10" s="33">
        <v>1.1555555555555554</v>
      </c>
      <c r="H10" s="33">
        <v>0.49166666666666664</v>
      </c>
      <c r="I10" s="33">
        <v>2.3111111111111109</v>
      </c>
      <c r="J10" s="33">
        <v>0</v>
      </c>
      <c r="K10" s="33">
        <v>0</v>
      </c>
      <c r="L10" s="33">
        <v>3.6527777777777777</v>
      </c>
      <c r="M10" s="33">
        <v>0</v>
      </c>
      <c r="N10" s="33">
        <v>22.722222222222225</v>
      </c>
      <c r="O10" s="33">
        <v>0.1868945348199598</v>
      </c>
      <c r="P10" s="33">
        <v>5.4657777777777774</v>
      </c>
      <c r="Q10" s="33">
        <v>15.676666666666669</v>
      </c>
      <c r="R10" s="33">
        <v>0.17390056662401757</v>
      </c>
      <c r="S10" s="33">
        <v>1.0166666666666666</v>
      </c>
      <c r="T10" s="33">
        <v>3.2777777777777777</v>
      </c>
      <c r="U10" s="33">
        <v>0</v>
      </c>
      <c r="V10" s="33">
        <v>3.5322610126119536E-2</v>
      </c>
      <c r="W10" s="33">
        <v>1.9722222222222223</v>
      </c>
      <c r="X10" s="33">
        <v>5.3666666666666663</v>
      </c>
      <c r="Y10" s="33">
        <v>0</v>
      </c>
      <c r="Z10" s="33">
        <v>6.0363736062876983E-2</v>
      </c>
      <c r="AA10" s="33">
        <v>0</v>
      </c>
      <c r="AB10" s="33">
        <v>0</v>
      </c>
      <c r="AC10" s="33">
        <v>0</v>
      </c>
      <c r="AD10" s="33">
        <v>0</v>
      </c>
      <c r="AE10" s="33">
        <v>0</v>
      </c>
      <c r="AF10" s="33">
        <v>0</v>
      </c>
      <c r="AG10" s="33">
        <v>0</v>
      </c>
      <c r="AH10" t="s">
        <v>90</v>
      </c>
      <c r="AI10" s="34">
        <v>4</v>
      </c>
    </row>
    <row r="11" spans="1:35" x14ac:dyDescent="0.25">
      <c r="A11" t="s">
        <v>546</v>
      </c>
      <c r="B11" t="s">
        <v>241</v>
      </c>
      <c r="C11" t="s">
        <v>415</v>
      </c>
      <c r="D11" t="s">
        <v>514</v>
      </c>
      <c r="E11" s="33">
        <v>45.133333333333333</v>
      </c>
      <c r="F11" s="33">
        <v>5.6</v>
      </c>
      <c r="G11" s="33">
        <v>0.4</v>
      </c>
      <c r="H11" s="33">
        <v>0.18888888888888888</v>
      </c>
      <c r="I11" s="33">
        <v>0.52222222222222225</v>
      </c>
      <c r="J11" s="33">
        <v>0</v>
      </c>
      <c r="K11" s="33">
        <v>0</v>
      </c>
      <c r="L11" s="33">
        <v>2.3818888888888887</v>
      </c>
      <c r="M11" s="33">
        <v>5.4888888888888889</v>
      </c>
      <c r="N11" s="33">
        <v>0</v>
      </c>
      <c r="O11" s="33">
        <v>0.12161496799606106</v>
      </c>
      <c r="P11" s="33">
        <v>5.6263333333333314</v>
      </c>
      <c r="Q11" s="33">
        <v>10.132222222222223</v>
      </c>
      <c r="R11" s="33">
        <v>0.34915558838010829</v>
      </c>
      <c r="S11" s="33">
        <v>0.51388888888888884</v>
      </c>
      <c r="T11" s="33">
        <v>2.6</v>
      </c>
      <c r="U11" s="33">
        <v>0</v>
      </c>
      <c r="V11" s="33">
        <v>6.8993106843919252E-2</v>
      </c>
      <c r="W11" s="33">
        <v>0.40277777777777779</v>
      </c>
      <c r="X11" s="33">
        <v>3.0472222222222221</v>
      </c>
      <c r="Y11" s="33">
        <v>0</v>
      </c>
      <c r="Z11" s="33">
        <v>7.6440177252584923E-2</v>
      </c>
      <c r="AA11" s="33">
        <v>0</v>
      </c>
      <c r="AB11" s="33">
        <v>0</v>
      </c>
      <c r="AC11" s="33">
        <v>0</v>
      </c>
      <c r="AD11" s="33">
        <v>0</v>
      </c>
      <c r="AE11" s="33">
        <v>0</v>
      </c>
      <c r="AF11" s="33">
        <v>0</v>
      </c>
      <c r="AG11" s="33">
        <v>0</v>
      </c>
      <c r="AH11" t="s">
        <v>54</v>
      </c>
      <c r="AI11" s="34">
        <v>4</v>
      </c>
    </row>
    <row r="12" spans="1:35" x14ac:dyDescent="0.25">
      <c r="A12" t="s">
        <v>546</v>
      </c>
      <c r="B12" t="s">
        <v>251</v>
      </c>
      <c r="C12" t="s">
        <v>377</v>
      </c>
      <c r="D12" t="s">
        <v>487</v>
      </c>
      <c r="E12" s="33">
        <v>105.15555555555555</v>
      </c>
      <c r="F12" s="33">
        <v>5.7777777777777777</v>
      </c>
      <c r="G12" s="33">
        <v>0.8</v>
      </c>
      <c r="H12" s="33">
        <v>0.38333333333333336</v>
      </c>
      <c r="I12" s="33">
        <v>1.1555555555555554</v>
      </c>
      <c r="J12" s="33">
        <v>0</v>
      </c>
      <c r="K12" s="33">
        <v>0</v>
      </c>
      <c r="L12" s="33">
        <v>8.86188888888889</v>
      </c>
      <c r="M12" s="33">
        <v>5.9944444444444445</v>
      </c>
      <c r="N12" s="33">
        <v>5.8550000000000004</v>
      </c>
      <c r="O12" s="33">
        <v>0.11268491124260355</v>
      </c>
      <c r="P12" s="33">
        <v>4.4375555555555559</v>
      </c>
      <c r="Q12" s="33">
        <v>5.2235555555555546</v>
      </c>
      <c r="R12" s="33">
        <v>9.1874471682163991E-2</v>
      </c>
      <c r="S12" s="33">
        <v>11.39677777777778</v>
      </c>
      <c r="T12" s="33">
        <v>10.758111111111113</v>
      </c>
      <c r="U12" s="33">
        <v>0</v>
      </c>
      <c r="V12" s="33">
        <v>0.2106868131868132</v>
      </c>
      <c r="W12" s="33">
        <v>12.397777777777778</v>
      </c>
      <c r="X12" s="33">
        <v>13.475333333333335</v>
      </c>
      <c r="Y12" s="33">
        <v>5.2777777777777777</v>
      </c>
      <c r="Z12" s="33">
        <v>0.29623626373626377</v>
      </c>
      <c r="AA12" s="33">
        <v>0</v>
      </c>
      <c r="AB12" s="33">
        <v>0</v>
      </c>
      <c r="AC12" s="33">
        <v>0</v>
      </c>
      <c r="AD12" s="33">
        <v>0</v>
      </c>
      <c r="AE12" s="33">
        <v>47.666666666666664</v>
      </c>
      <c r="AF12" s="33">
        <v>0</v>
      </c>
      <c r="AG12" s="33">
        <v>0</v>
      </c>
      <c r="AH12" t="s">
        <v>64</v>
      </c>
      <c r="AI12" s="34">
        <v>4</v>
      </c>
    </row>
    <row r="13" spans="1:35" x14ac:dyDescent="0.25">
      <c r="A13" t="s">
        <v>546</v>
      </c>
      <c r="B13" t="s">
        <v>234</v>
      </c>
      <c r="C13" t="s">
        <v>411</v>
      </c>
      <c r="D13" t="s">
        <v>493</v>
      </c>
      <c r="E13" s="33">
        <v>68.966666666666669</v>
      </c>
      <c r="F13" s="33">
        <v>5.6</v>
      </c>
      <c r="G13" s="33">
        <v>0.14444444444444443</v>
      </c>
      <c r="H13" s="33">
        <v>0.57777777777777772</v>
      </c>
      <c r="I13" s="33">
        <v>0.46666666666666667</v>
      </c>
      <c r="J13" s="33">
        <v>0</v>
      </c>
      <c r="K13" s="33">
        <v>0</v>
      </c>
      <c r="L13" s="33">
        <v>4.100777777777779</v>
      </c>
      <c r="M13" s="33">
        <v>3.3583333333333334</v>
      </c>
      <c r="N13" s="33">
        <v>5.3527777777777779</v>
      </c>
      <c r="O13" s="33">
        <v>0.12630900596101177</v>
      </c>
      <c r="P13" s="33">
        <v>3.2416666666666667</v>
      </c>
      <c r="Q13" s="33">
        <v>5.2194444444444441</v>
      </c>
      <c r="R13" s="33">
        <v>0.12268406637667148</v>
      </c>
      <c r="S13" s="33">
        <v>3.83</v>
      </c>
      <c r="T13" s="33">
        <v>0</v>
      </c>
      <c r="U13" s="33">
        <v>0</v>
      </c>
      <c r="V13" s="33">
        <v>5.5534074432092795E-2</v>
      </c>
      <c r="W13" s="33">
        <v>0.47288888888888886</v>
      </c>
      <c r="X13" s="33">
        <v>5.4187777777777777</v>
      </c>
      <c r="Y13" s="33">
        <v>0</v>
      </c>
      <c r="Z13" s="33">
        <v>8.5427742870952145E-2</v>
      </c>
      <c r="AA13" s="33">
        <v>0</v>
      </c>
      <c r="AB13" s="33">
        <v>0</v>
      </c>
      <c r="AC13" s="33">
        <v>0</v>
      </c>
      <c r="AD13" s="33">
        <v>0</v>
      </c>
      <c r="AE13" s="33">
        <v>0</v>
      </c>
      <c r="AF13" s="33">
        <v>0</v>
      </c>
      <c r="AG13" s="33">
        <v>0</v>
      </c>
      <c r="AH13" t="s">
        <v>47</v>
      </c>
      <c r="AI13" s="34">
        <v>4</v>
      </c>
    </row>
    <row r="14" spans="1:35" x14ac:dyDescent="0.25">
      <c r="A14" t="s">
        <v>546</v>
      </c>
      <c r="B14" t="s">
        <v>287</v>
      </c>
      <c r="C14" t="s">
        <v>448</v>
      </c>
      <c r="D14" t="s">
        <v>504</v>
      </c>
      <c r="E14" s="33">
        <v>91.711111111111109</v>
      </c>
      <c r="F14" s="33">
        <v>5.8</v>
      </c>
      <c r="G14" s="33">
        <v>2</v>
      </c>
      <c r="H14" s="33">
        <v>0.5925555555555555</v>
      </c>
      <c r="I14" s="33">
        <v>0</v>
      </c>
      <c r="J14" s="33">
        <v>0</v>
      </c>
      <c r="K14" s="33">
        <v>0</v>
      </c>
      <c r="L14" s="33">
        <v>0</v>
      </c>
      <c r="M14" s="33">
        <v>0</v>
      </c>
      <c r="N14" s="33">
        <v>13.778444444444441</v>
      </c>
      <c r="O14" s="33">
        <v>0.15023746062515139</v>
      </c>
      <c r="P14" s="33">
        <v>0</v>
      </c>
      <c r="Q14" s="33">
        <v>14.981888888888891</v>
      </c>
      <c r="R14" s="33">
        <v>0.16335958323237221</v>
      </c>
      <c r="S14" s="33">
        <v>2.1101111111111113</v>
      </c>
      <c r="T14" s="33">
        <v>0.11022222222222222</v>
      </c>
      <c r="U14" s="33">
        <v>0</v>
      </c>
      <c r="V14" s="33">
        <v>2.421007996123092E-2</v>
      </c>
      <c r="W14" s="33">
        <v>2.0878888888888896</v>
      </c>
      <c r="X14" s="33">
        <v>13.074000000000002</v>
      </c>
      <c r="Y14" s="33">
        <v>0</v>
      </c>
      <c r="Z14" s="33">
        <v>0.16532226799127697</v>
      </c>
      <c r="AA14" s="33">
        <v>0</v>
      </c>
      <c r="AB14" s="33">
        <v>0</v>
      </c>
      <c r="AC14" s="33">
        <v>0</v>
      </c>
      <c r="AD14" s="33">
        <v>0</v>
      </c>
      <c r="AE14" s="33">
        <v>0.48888888888888887</v>
      </c>
      <c r="AF14" s="33">
        <v>0</v>
      </c>
      <c r="AG14" s="33">
        <v>0</v>
      </c>
      <c r="AH14" t="s">
        <v>100</v>
      </c>
      <c r="AI14" s="34">
        <v>4</v>
      </c>
    </row>
    <row r="15" spans="1:35" x14ac:dyDescent="0.25">
      <c r="A15" t="s">
        <v>546</v>
      </c>
      <c r="B15" t="s">
        <v>249</v>
      </c>
      <c r="C15" t="s">
        <v>398</v>
      </c>
      <c r="D15" t="s">
        <v>503</v>
      </c>
      <c r="E15" s="33">
        <v>71.155555555555551</v>
      </c>
      <c r="F15" s="33">
        <v>5.6</v>
      </c>
      <c r="G15" s="33">
        <v>0</v>
      </c>
      <c r="H15" s="33">
        <v>0</v>
      </c>
      <c r="I15" s="33">
        <v>0</v>
      </c>
      <c r="J15" s="33">
        <v>0</v>
      </c>
      <c r="K15" s="33">
        <v>0</v>
      </c>
      <c r="L15" s="33">
        <v>0.90833333333333333</v>
      </c>
      <c r="M15" s="33">
        <v>5.7777777777777777</v>
      </c>
      <c r="N15" s="33">
        <v>0</v>
      </c>
      <c r="O15" s="33">
        <v>8.1199250468457218E-2</v>
      </c>
      <c r="P15" s="33">
        <v>0</v>
      </c>
      <c r="Q15" s="33">
        <v>5.9527777777777775</v>
      </c>
      <c r="R15" s="33">
        <v>8.3658650843222992E-2</v>
      </c>
      <c r="S15" s="33">
        <v>7.7777777777777777</v>
      </c>
      <c r="T15" s="33">
        <v>0.30555555555555558</v>
      </c>
      <c r="U15" s="33">
        <v>0</v>
      </c>
      <c r="V15" s="33">
        <v>0.1136008744534666</v>
      </c>
      <c r="W15" s="33">
        <v>5.9120000000000008</v>
      </c>
      <c r="X15" s="33">
        <v>5.3638888888888889</v>
      </c>
      <c r="Y15" s="33">
        <v>0</v>
      </c>
      <c r="Z15" s="33">
        <v>0.15846814490943162</v>
      </c>
      <c r="AA15" s="33">
        <v>0</v>
      </c>
      <c r="AB15" s="33">
        <v>4.1444444444444448</v>
      </c>
      <c r="AC15" s="33">
        <v>0</v>
      </c>
      <c r="AD15" s="33">
        <v>0</v>
      </c>
      <c r="AE15" s="33">
        <v>0</v>
      </c>
      <c r="AF15" s="33">
        <v>0</v>
      </c>
      <c r="AG15" s="33">
        <v>0</v>
      </c>
      <c r="AH15" t="s">
        <v>62</v>
      </c>
      <c r="AI15" s="34">
        <v>4</v>
      </c>
    </row>
    <row r="16" spans="1:35" x14ac:dyDescent="0.25">
      <c r="A16" t="s">
        <v>546</v>
      </c>
      <c r="B16" t="s">
        <v>303</v>
      </c>
      <c r="C16" t="s">
        <v>458</v>
      </c>
      <c r="D16" t="s">
        <v>498</v>
      </c>
      <c r="E16" s="33">
        <v>107.86666666666666</v>
      </c>
      <c r="F16" s="33">
        <v>5.2666666666666666</v>
      </c>
      <c r="G16" s="33">
        <v>0</v>
      </c>
      <c r="H16" s="33">
        <v>0.44444444444444442</v>
      </c>
      <c r="I16" s="33">
        <v>5</v>
      </c>
      <c r="J16" s="33">
        <v>0</v>
      </c>
      <c r="K16" s="33">
        <v>0</v>
      </c>
      <c r="L16" s="33">
        <v>4.7618888888888895</v>
      </c>
      <c r="M16" s="33">
        <v>0</v>
      </c>
      <c r="N16" s="33">
        <v>0</v>
      </c>
      <c r="O16" s="33">
        <v>0</v>
      </c>
      <c r="P16" s="33">
        <v>0</v>
      </c>
      <c r="Q16" s="33">
        <v>13.179777777777778</v>
      </c>
      <c r="R16" s="33">
        <v>0.12218582612278533</v>
      </c>
      <c r="S16" s="33">
        <v>1.3766666666666669</v>
      </c>
      <c r="T16" s="33">
        <v>10.366444444444449</v>
      </c>
      <c r="U16" s="33">
        <v>0</v>
      </c>
      <c r="V16" s="33">
        <v>0.10886691388545534</v>
      </c>
      <c r="W16" s="33">
        <v>6.0605555555555561</v>
      </c>
      <c r="X16" s="33">
        <v>10.371111111111112</v>
      </c>
      <c r="Y16" s="33">
        <v>0</v>
      </c>
      <c r="Z16" s="33">
        <v>0.15233312731767618</v>
      </c>
      <c r="AA16" s="33">
        <v>0</v>
      </c>
      <c r="AB16" s="33">
        <v>0</v>
      </c>
      <c r="AC16" s="33">
        <v>0</v>
      </c>
      <c r="AD16" s="33">
        <v>22.536888888888893</v>
      </c>
      <c r="AE16" s="33">
        <v>0</v>
      </c>
      <c r="AF16" s="33">
        <v>0</v>
      </c>
      <c r="AG16" s="33">
        <v>0</v>
      </c>
      <c r="AH16" t="s">
        <v>116</v>
      </c>
      <c r="AI16" s="34">
        <v>4</v>
      </c>
    </row>
    <row r="17" spans="1:35" x14ac:dyDescent="0.25">
      <c r="A17" t="s">
        <v>546</v>
      </c>
      <c r="B17" t="s">
        <v>335</v>
      </c>
      <c r="C17" t="s">
        <v>451</v>
      </c>
      <c r="D17" t="s">
        <v>487</v>
      </c>
      <c r="E17" s="33">
        <v>34.033333333333331</v>
      </c>
      <c r="F17" s="33">
        <v>5.333333333333333</v>
      </c>
      <c r="G17" s="33">
        <v>0.33333333333333331</v>
      </c>
      <c r="H17" s="33">
        <v>0.13333333333333333</v>
      </c>
      <c r="I17" s="33">
        <v>0.28888888888888886</v>
      </c>
      <c r="J17" s="33">
        <v>0</v>
      </c>
      <c r="K17" s="33">
        <v>0</v>
      </c>
      <c r="L17" s="33">
        <v>1.3556666666666668</v>
      </c>
      <c r="M17" s="33">
        <v>4.6996666666666664</v>
      </c>
      <c r="N17" s="33">
        <v>0</v>
      </c>
      <c r="O17" s="33">
        <v>0.13809010773751224</v>
      </c>
      <c r="P17" s="33">
        <v>4.878222222222222</v>
      </c>
      <c r="Q17" s="33">
        <v>0</v>
      </c>
      <c r="R17" s="33">
        <v>0.1433365981064316</v>
      </c>
      <c r="S17" s="33">
        <v>0.67900000000000005</v>
      </c>
      <c r="T17" s="33">
        <v>4.6527777777777786</v>
      </c>
      <c r="U17" s="33">
        <v>0</v>
      </c>
      <c r="V17" s="33">
        <v>0.15666340189356845</v>
      </c>
      <c r="W17" s="33">
        <v>0.57199999999999995</v>
      </c>
      <c r="X17" s="33">
        <v>2.7088888888888891</v>
      </c>
      <c r="Y17" s="33">
        <v>0</v>
      </c>
      <c r="Z17" s="33">
        <v>9.6402220045706838E-2</v>
      </c>
      <c r="AA17" s="33">
        <v>0</v>
      </c>
      <c r="AB17" s="33">
        <v>0</v>
      </c>
      <c r="AC17" s="33">
        <v>0</v>
      </c>
      <c r="AD17" s="33">
        <v>0</v>
      </c>
      <c r="AE17" s="33">
        <v>0</v>
      </c>
      <c r="AF17" s="33">
        <v>0</v>
      </c>
      <c r="AG17" s="33">
        <v>0</v>
      </c>
      <c r="AH17" t="s">
        <v>148</v>
      </c>
      <c r="AI17" s="34">
        <v>4</v>
      </c>
    </row>
    <row r="18" spans="1:35" x14ac:dyDescent="0.25">
      <c r="A18" t="s">
        <v>546</v>
      </c>
      <c r="B18" t="s">
        <v>296</v>
      </c>
      <c r="C18" t="s">
        <v>454</v>
      </c>
      <c r="D18" t="s">
        <v>537</v>
      </c>
      <c r="E18" s="33">
        <v>114.64444444444445</v>
      </c>
      <c r="F18" s="33">
        <v>5.7777777777777777</v>
      </c>
      <c r="G18" s="33">
        <v>5.1555555555555559</v>
      </c>
      <c r="H18" s="33">
        <v>4.2416666666666663</v>
      </c>
      <c r="I18" s="33">
        <v>0</v>
      </c>
      <c r="J18" s="33">
        <v>0</v>
      </c>
      <c r="K18" s="33">
        <v>2.4888888888888889</v>
      </c>
      <c r="L18" s="33">
        <v>3.4383333333333344</v>
      </c>
      <c r="M18" s="33">
        <v>5.3638888888888889</v>
      </c>
      <c r="N18" s="33">
        <v>13.45</v>
      </c>
      <c r="O18" s="33">
        <v>0.16410641597208761</v>
      </c>
      <c r="P18" s="33">
        <v>12.025</v>
      </c>
      <c r="Q18" s="33">
        <v>0</v>
      </c>
      <c r="R18" s="33">
        <v>0.10488951347160302</v>
      </c>
      <c r="S18" s="33">
        <v>5.9094444444444445</v>
      </c>
      <c r="T18" s="33">
        <v>4.6440000000000001</v>
      </c>
      <c r="U18" s="33">
        <v>0</v>
      </c>
      <c r="V18" s="33">
        <v>9.2053692576080634E-2</v>
      </c>
      <c r="W18" s="33">
        <v>1.6248888888888886</v>
      </c>
      <c r="X18" s="33">
        <v>6.1162222222222242</v>
      </c>
      <c r="Y18" s="33">
        <v>0</v>
      </c>
      <c r="Z18" s="33">
        <v>6.7522775731730975E-2</v>
      </c>
      <c r="AA18" s="33">
        <v>0</v>
      </c>
      <c r="AB18" s="33">
        <v>0</v>
      </c>
      <c r="AC18" s="33">
        <v>0</v>
      </c>
      <c r="AD18" s="33">
        <v>0</v>
      </c>
      <c r="AE18" s="33">
        <v>2.7222222222222223</v>
      </c>
      <c r="AF18" s="33">
        <v>0</v>
      </c>
      <c r="AG18" s="33">
        <v>0</v>
      </c>
      <c r="AH18" t="s">
        <v>109</v>
      </c>
      <c r="AI18" s="34">
        <v>4</v>
      </c>
    </row>
    <row r="19" spans="1:35" x14ac:dyDescent="0.25">
      <c r="A19" t="s">
        <v>546</v>
      </c>
      <c r="B19" t="s">
        <v>237</v>
      </c>
      <c r="C19" t="s">
        <v>377</v>
      </c>
      <c r="D19" t="s">
        <v>487</v>
      </c>
      <c r="E19" s="33">
        <v>124.34444444444445</v>
      </c>
      <c r="F19" s="33">
        <v>8.9777777777777779</v>
      </c>
      <c r="G19" s="33">
        <v>0.26666666666666666</v>
      </c>
      <c r="H19" s="33">
        <v>0.37777777777777777</v>
      </c>
      <c r="I19" s="33">
        <v>5.2444444444444445</v>
      </c>
      <c r="J19" s="33">
        <v>0</v>
      </c>
      <c r="K19" s="33">
        <v>0</v>
      </c>
      <c r="L19" s="33">
        <v>9.5380000000000003</v>
      </c>
      <c r="M19" s="33">
        <v>5.5765555555555562</v>
      </c>
      <c r="N19" s="33">
        <v>0.76133333333333342</v>
      </c>
      <c r="O19" s="33">
        <v>5.0970422661066932E-2</v>
      </c>
      <c r="P19" s="33">
        <v>5.2811111111111115</v>
      </c>
      <c r="Q19" s="33">
        <v>3.6002222222222233</v>
      </c>
      <c r="R19" s="33">
        <v>7.1425252434992412E-2</v>
      </c>
      <c r="S19" s="33">
        <v>8.3958888888888872</v>
      </c>
      <c r="T19" s="33">
        <v>11.248888888888889</v>
      </c>
      <c r="U19" s="33">
        <v>0</v>
      </c>
      <c r="V19" s="33">
        <v>0.15798677508712355</v>
      </c>
      <c r="W19" s="33">
        <v>3.7071111111111108</v>
      </c>
      <c r="X19" s="33">
        <v>10.31388888888889</v>
      </c>
      <c r="Y19" s="33">
        <v>0</v>
      </c>
      <c r="Z19" s="33">
        <v>0.11275936020016085</v>
      </c>
      <c r="AA19" s="33">
        <v>0</v>
      </c>
      <c r="AB19" s="33">
        <v>0</v>
      </c>
      <c r="AC19" s="33">
        <v>0</v>
      </c>
      <c r="AD19" s="33">
        <v>45.849888888888898</v>
      </c>
      <c r="AE19" s="33">
        <v>0</v>
      </c>
      <c r="AF19" s="33">
        <v>0</v>
      </c>
      <c r="AG19" s="33">
        <v>0</v>
      </c>
      <c r="AH19" t="s">
        <v>50</v>
      </c>
      <c r="AI19" s="34">
        <v>4</v>
      </c>
    </row>
    <row r="20" spans="1:35" x14ac:dyDescent="0.25">
      <c r="A20" t="s">
        <v>546</v>
      </c>
      <c r="B20" t="s">
        <v>298</v>
      </c>
      <c r="C20" t="s">
        <v>377</v>
      </c>
      <c r="D20" t="s">
        <v>487</v>
      </c>
      <c r="E20" s="33">
        <v>128.04444444444445</v>
      </c>
      <c r="F20" s="33">
        <v>5.5111111111111111</v>
      </c>
      <c r="G20" s="33">
        <v>0.21111111111111111</v>
      </c>
      <c r="H20" s="33">
        <v>5.5555555555555552E-2</v>
      </c>
      <c r="I20" s="33">
        <v>5.5111111111111111</v>
      </c>
      <c r="J20" s="33">
        <v>0</v>
      </c>
      <c r="K20" s="33">
        <v>0</v>
      </c>
      <c r="L20" s="33">
        <v>9.7175555555555579</v>
      </c>
      <c r="M20" s="33">
        <v>6.8444444444444441</v>
      </c>
      <c r="N20" s="33">
        <v>4.2412222222222216</v>
      </c>
      <c r="O20" s="33">
        <v>8.6576709475876409E-2</v>
      </c>
      <c r="P20" s="33">
        <v>4.8239999999999998</v>
      </c>
      <c r="Q20" s="33">
        <v>1.3034444444444442</v>
      </c>
      <c r="R20" s="33">
        <v>4.7854043734814299E-2</v>
      </c>
      <c r="S20" s="33">
        <v>6.2414444444444435</v>
      </c>
      <c r="T20" s="33">
        <v>9.6805555555555536</v>
      </c>
      <c r="U20" s="33">
        <v>0</v>
      </c>
      <c r="V20" s="33">
        <v>0.12434744880249911</v>
      </c>
      <c r="W20" s="33">
        <v>11.066444444444446</v>
      </c>
      <c r="X20" s="33">
        <v>12.50577777777778</v>
      </c>
      <c r="Y20" s="33">
        <v>2.2666666666666666</v>
      </c>
      <c r="Z20" s="33">
        <v>0.2017962513016314</v>
      </c>
      <c r="AA20" s="33">
        <v>0</v>
      </c>
      <c r="AB20" s="33">
        <v>0</v>
      </c>
      <c r="AC20" s="33">
        <v>0</v>
      </c>
      <c r="AD20" s="33">
        <v>57.004777777777811</v>
      </c>
      <c r="AE20" s="33">
        <v>0</v>
      </c>
      <c r="AF20" s="33">
        <v>0</v>
      </c>
      <c r="AG20" s="33">
        <v>0</v>
      </c>
      <c r="AH20" t="s">
        <v>111</v>
      </c>
      <c r="AI20" s="34">
        <v>4</v>
      </c>
    </row>
    <row r="21" spans="1:35" x14ac:dyDescent="0.25">
      <c r="A21" t="s">
        <v>546</v>
      </c>
      <c r="B21" t="s">
        <v>347</v>
      </c>
      <c r="C21" t="s">
        <v>377</v>
      </c>
      <c r="D21" t="s">
        <v>487</v>
      </c>
      <c r="E21" s="33">
        <v>56.677777777777777</v>
      </c>
      <c r="F21" s="33">
        <v>11.2</v>
      </c>
      <c r="G21" s="33">
        <v>0</v>
      </c>
      <c r="H21" s="33">
        <v>0.39166666666666666</v>
      </c>
      <c r="I21" s="33">
        <v>4.666666666666667</v>
      </c>
      <c r="J21" s="33">
        <v>0</v>
      </c>
      <c r="K21" s="33">
        <v>0</v>
      </c>
      <c r="L21" s="33">
        <v>4.5333333333333332</v>
      </c>
      <c r="M21" s="33">
        <v>0</v>
      </c>
      <c r="N21" s="33">
        <v>5.2833333333333332</v>
      </c>
      <c r="O21" s="33">
        <v>9.3217016271319342E-2</v>
      </c>
      <c r="P21" s="33">
        <v>0</v>
      </c>
      <c r="Q21" s="33">
        <v>0</v>
      </c>
      <c r="R21" s="33">
        <v>0</v>
      </c>
      <c r="S21" s="33">
        <v>8.5166666666666675</v>
      </c>
      <c r="T21" s="33">
        <v>2.1333333333333333</v>
      </c>
      <c r="U21" s="33">
        <v>0</v>
      </c>
      <c r="V21" s="33">
        <v>0.18790433248382671</v>
      </c>
      <c r="W21" s="33">
        <v>10.261111111111111</v>
      </c>
      <c r="X21" s="33">
        <v>1.4583333333333333</v>
      </c>
      <c r="Y21" s="33">
        <v>0</v>
      </c>
      <c r="Z21" s="33">
        <v>0.20677318172907275</v>
      </c>
      <c r="AA21" s="33">
        <v>0</v>
      </c>
      <c r="AB21" s="33">
        <v>0</v>
      </c>
      <c r="AC21" s="33">
        <v>0</v>
      </c>
      <c r="AD21" s="33">
        <v>0</v>
      </c>
      <c r="AE21" s="33">
        <v>0</v>
      </c>
      <c r="AF21" s="33">
        <v>0</v>
      </c>
      <c r="AG21" s="33">
        <v>0</v>
      </c>
      <c r="AH21" t="s">
        <v>160</v>
      </c>
      <c r="AI21" s="34">
        <v>4</v>
      </c>
    </row>
    <row r="22" spans="1:35" x14ac:dyDescent="0.25">
      <c r="A22" t="s">
        <v>546</v>
      </c>
      <c r="B22" t="s">
        <v>232</v>
      </c>
      <c r="C22" t="s">
        <v>401</v>
      </c>
      <c r="D22" t="s">
        <v>506</v>
      </c>
      <c r="E22" s="33">
        <v>102.28888888888889</v>
      </c>
      <c r="F22" s="33">
        <v>5.7777777777777777</v>
      </c>
      <c r="G22" s="33">
        <v>0.4777777777777778</v>
      </c>
      <c r="H22" s="33">
        <v>0.60955555555555574</v>
      </c>
      <c r="I22" s="33">
        <v>1.288888888888889</v>
      </c>
      <c r="J22" s="33">
        <v>0</v>
      </c>
      <c r="K22" s="33">
        <v>0</v>
      </c>
      <c r="L22" s="33">
        <v>5.4746666666666686</v>
      </c>
      <c r="M22" s="33">
        <v>5.6888888888888891</v>
      </c>
      <c r="N22" s="33">
        <v>0</v>
      </c>
      <c r="O22" s="33">
        <v>5.5615902672170321E-2</v>
      </c>
      <c r="P22" s="33">
        <v>6.05077777777778</v>
      </c>
      <c r="Q22" s="33">
        <v>0</v>
      </c>
      <c r="R22" s="33">
        <v>5.9153812730827739E-2</v>
      </c>
      <c r="S22" s="33">
        <v>5.3676666666666657</v>
      </c>
      <c r="T22" s="33">
        <v>10.590000000000002</v>
      </c>
      <c r="U22" s="33">
        <v>0</v>
      </c>
      <c r="V22" s="33">
        <v>0.15600586573973496</v>
      </c>
      <c r="W22" s="33">
        <v>4.5736666666666652</v>
      </c>
      <c r="X22" s="33">
        <v>8.2498888888888899</v>
      </c>
      <c r="Y22" s="33">
        <v>0</v>
      </c>
      <c r="Z22" s="33">
        <v>0.12536606560938518</v>
      </c>
      <c r="AA22" s="33">
        <v>0</v>
      </c>
      <c r="AB22" s="33">
        <v>0</v>
      </c>
      <c r="AC22" s="33">
        <v>0</v>
      </c>
      <c r="AD22" s="33">
        <v>0</v>
      </c>
      <c r="AE22" s="33">
        <v>0</v>
      </c>
      <c r="AF22" s="33">
        <v>0</v>
      </c>
      <c r="AG22" s="33">
        <v>0</v>
      </c>
      <c r="AH22" t="s">
        <v>45</v>
      </c>
      <c r="AI22" s="34">
        <v>4</v>
      </c>
    </row>
    <row r="23" spans="1:35" x14ac:dyDescent="0.25">
      <c r="A23" t="s">
        <v>546</v>
      </c>
      <c r="B23" t="s">
        <v>276</v>
      </c>
      <c r="C23" t="s">
        <v>439</v>
      </c>
      <c r="D23" t="s">
        <v>525</v>
      </c>
      <c r="E23" s="33">
        <v>58.533333333333331</v>
      </c>
      <c r="F23" s="33">
        <v>5.6888888888888891</v>
      </c>
      <c r="G23" s="33">
        <v>1.1555555555555554</v>
      </c>
      <c r="H23" s="33">
        <v>0.5</v>
      </c>
      <c r="I23" s="33">
        <v>0.26666666666666666</v>
      </c>
      <c r="J23" s="33">
        <v>0</v>
      </c>
      <c r="K23" s="33">
        <v>0</v>
      </c>
      <c r="L23" s="33">
        <v>4.5534444444444437</v>
      </c>
      <c r="M23" s="33">
        <v>0</v>
      </c>
      <c r="N23" s="33">
        <v>5.0944444444444441</v>
      </c>
      <c r="O23" s="33">
        <v>8.7034927866362938E-2</v>
      </c>
      <c r="P23" s="33">
        <v>4.7638888888888893</v>
      </c>
      <c r="Q23" s="33">
        <v>0</v>
      </c>
      <c r="R23" s="33">
        <v>8.1387623386484448E-2</v>
      </c>
      <c r="S23" s="33">
        <v>1.3292222222222221</v>
      </c>
      <c r="T23" s="33">
        <v>4.6153333333333322</v>
      </c>
      <c r="U23" s="33">
        <v>0</v>
      </c>
      <c r="V23" s="33">
        <v>0.10155846621108579</v>
      </c>
      <c r="W23" s="33">
        <v>0.83233333333333348</v>
      </c>
      <c r="X23" s="33">
        <v>3.9682222222222214</v>
      </c>
      <c r="Y23" s="33">
        <v>0</v>
      </c>
      <c r="Z23" s="33">
        <v>8.2014047076689425E-2</v>
      </c>
      <c r="AA23" s="33">
        <v>0</v>
      </c>
      <c r="AB23" s="33">
        <v>0</v>
      </c>
      <c r="AC23" s="33">
        <v>0</v>
      </c>
      <c r="AD23" s="33">
        <v>0</v>
      </c>
      <c r="AE23" s="33">
        <v>0</v>
      </c>
      <c r="AF23" s="33">
        <v>0</v>
      </c>
      <c r="AG23" s="33">
        <v>0</v>
      </c>
      <c r="AH23" t="s">
        <v>89</v>
      </c>
      <c r="AI23" s="34">
        <v>4</v>
      </c>
    </row>
    <row r="24" spans="1:35" x14ac:dyDescent="0.25">
      <c r="A24" t="s">
        <v>546</v>
      </c>
      <c r="B24" t="s">
        <v>187</v>
      </c>
      <c r="C24" t="s">
        <v>374</v>
      </c>
      <c r="D24" t="s">
        <v>484</v>
      </c>
      <c r="E24" s="33">
        <v>50.666666666666664</v>
      </c>
      <c r="F24" s="33">
        <v>0</v>
      </c>
      <c r="G24" s="33">
        <v>0</v>
      </c>
      <c r="H24" s="33">
        <v>0</v>
      </c>
      <c r="I24" s="33">
        <v>0</v>
      </c>
      <c r="J24" s="33">
        <v>0</v>
      </c>
      <c r="K24" s="33">
        <v>0</v>
      </c>
      <c r="L24" s="33">
        <v>1.3722222222222222</v>
      </c>
      <c r="M24" s="33">
        <v>5.6583333333333332</v>
      </c>
      <c r="N24" s="33">
        <v>4.0166666666666666</v>
      </c>
      <c r="O24" s="33">
        <v>0.19095394736842108</v>
      </c>
      <c r="P24" s="33">
        <v>2.838888888888889</v>
      </c>
      <c r="Q24" s="33">
        <v>2.674555555555556</v>
      </c>
      <c r="R24" s="33">
        <v>0.10881798245614038</v>
      </c>
      <c r="S24" s="33">
        <v>0.16444444444444445</v>
      </c>
      <c r="T24" s="33">
        <v>1.8194444444444444</v>
      </c>
      <c r="U24" s="33">
        <v>0</v>
      </c>
      <c r="V24" s="33">
        <v>3.9155701754385965E-2</v>
      </c>
      <c r="W24" s="33">
        <v>0.21388888888888888</v>
      </c>
      <c r="X24" s="33">
        <v>3.2222222222222223</v>
      </c>
      <c r="Y24" s="33">
        <v>0</v>
      </c>
      <c r="Z24" s="33">
        <v>6.781798245614036E-2</v>
      </c>
      <c r="AA24" s="33">
        <v>0</v>
      </c>
      <c r="AB24" s="33">
        <v>0</v>
      </c>
      <c r="AC24" s="33">
        <v>0</v>
      </c>
      <c r="AD24" s="33">
        <v>35.290222222222212</v>
      </c>
      <c r="AE24" s="33">
        <v>0</v>
      </c>
      <c r="AF24" s="33">
        <v>0</v>
      </c>
      <c r="AG24" s="33">
        <v>0</v>
      </c>
      <c r="AH24" t="s">
        <v>0</v>
      </c>
      <c r="AI24" s="34">
        <v>4</v>
      </c>
    </row>
    <row r="25" spans="1:35" x14ac:dyDescent="0.25">
      <c r="A25" t="s">
        <v>546</v>
      </c>
      <c r="B25" t="s">
        <v>317</v>
      </c>
      <c r="C25" t="s">
        <v>466</v>
      </c>
      <c r="D25" t="s">
        <v>542</v>
      </c>
      <c r="E25" s="33">
        <v>47.18888888888889</v>
      </c>
      <c r="F25" s="33">
        <v>11.088888888888889</v>
      </c>
      <c r="G25" s="33">
        <v>0</v>
      </c>
      <c r="H25" s="33">
        <v>0</v>
      </c>
      <c r="I25" s="33">
        <v>0</v>
      </c>
      <c r="J25" s="33">
        <v>0</v>
      </c>
      <c r="K25" s="33">
        <v>0</v>
      </c>
      <c r="L25" s="33">
        <v>0</v>
      </c>
      <c r="M25" s="33">
        <v>0</v>
      </c>
      <c r="N25" s="33">
        <v>0</v>
      </c>
      <c r="O25" s="33">
        <v>0</v>
      </c>
      <c r="P25" s="33">
        <v>10.129000000000001</v>
      </c>
      <c r="Q25" s="33">
        <v>0</v>
      </c>
      <c r="R25" s="33">
        <v>0.21464798681422181</v>
      </c>
      <c r="S25" s="33">
        <v>5.4555555555555559E-2</v>
      </c>
      <c r="T25" s="33">
        <v>0.104</v>
      </c>
      <c r="U25" s="33">
        <v>0</v>
      </c>
      <c r="V25" s="33">
        <v>3.360018836825995E-3</v>
      </c>
      <c r="W25" s="33">
        <v>0</v>
      </c>
      <c r="X25" s="33">
        <v>0.13700000000000001</v>
      </c>
      <c r="Y25" s="33">
        <v>0</v>
      </c>
      <c r="Z25" s="33">
        <v>2.9032258064516131E-3</v>
      </c>
      <c r="AA25" s="33">
        <v>0</v>
      </c>
      <c r="AB25" s="33">
        <v>0</v>
      </c>
      <c r="AC25" s="33">
        <v>0</v>
      </c>
      <c r="AD25" s="33">
        <v>0</v>
      </c>
      <c r="AE25" s="33">
        <v>0</v>
      </c>
      <c r="AF25" s="33">
        <v>0</v>
      </c>
      <c r="AG25" s="33">
        <v>0</v>
      </c>
      <c r="AH25" t="s">
        <v>130</v>
      </c>
      <c r="AI25" s="34">
        <v>4</v>
      </c>
    </row>
    <row r="26" spans="1:35" x14ac:dyDescent="0.25">
      <c r="A26" t="s">
        <v>546</v>
      </c>
      <c r="B26" t="s">
        <v>323</v>
      </c>
      <c r="C26" t="s">
        <v>434</v>
      </c>
      <c r="D26" t="s">
        <v>528</v>
      </c>
      <c r="E26" s="33">
        <v>112.38888888888889</v>
      </c>
      <c r="F26" s="33">
        <v>5.6888888888888891</v>
      </c>
      <c r="G26" s="33">
        <v>0.5</v>
      </c>
      <c r="H26" s="33">
        <v>0.71544444444444444</v>
      </c>
      <c r="I26" s="33">
        <v>1.1111111111111112</v>
      </c>
      <c r="J26" s="33">
        <v>0</v>
      </c>
      <c r="K26" s="33">
        <v>0</v>
      </c>
      <c r="L26" s="33">
        <v>5.1305555555555564</v>
      </c>
      <c r="M26" s="33">
        <v>4.1622222222222218</v>
      </c>
      <c r="N26" s="33">
        <v>4.4458888888888888</v>
      </c>
      <c r="O26" s="33">
        <v>7.6592189817103307E-2</v>
      </c>
      <c r="P26" s="33">
        <v>4.9767777777777784</v>
      </c>
      <c r="Q26" s="33">
        <v>0.65133333333333332</v>
      </c>
      <c r="R26" s="33">
        <v>5.0077113198220474E-2</v>
      </c>
      <c r="S26" s="33">
        <v>3.9009999999999989</v>
      </c>
      <c r="T26" s="33">
        <v>5.7502222222222219</v>
      </c>
      <c r="U26" s="33">
        <v>0</v>
      </c>
      <c r="V26" s="33">
        <v>8.5873455264458706E-2</v>
      </c>
      <c r="W26" s="33">
        <v>2.5977777777777784</v>
      </c>
      <c r="X26" s="33">
        <v>9.9426666666666659</v>
      </c>
      <c r="Y26" s="33">
        <v>0</v>
      </c>
      <c r="Z26" s="33">
        <v>0.11158082056351953</v>
      </c>
      <c r="AA26" s="33">
        <v>0</v>
      </c>
      <c r="AB26" s="33">
        <v>0</v>
      </c>
      <c r="AC26" s="33">
        <v>0</v>
      </c>
      <c r="AD26" s="33">
        <v>0</v>
      </c>
      <c r="AE26" s="33">
        <v>0</v>
      </c>
      <c r="AF26" s="33">
        <v>0</v>
      </c>
      <c r="AG26" s="33">
        <v>0</v>
      </c>
      <c r="AH26" t="s">
        <v>136</v>
      </c>
      <c r="AI26" s="34">
        <v>4</v>
      </c>
    </row>
    <row r="27" spans="1:35" x14ac:dyDescent="0.25">
      <c r="A27" t="s">
        <v>546</v>
      </c>
      <c r="B27" t="s">
        <v>327</v>
      </c>
      <c r="C27" t="s">
        <v>385</v>
      </c>
      <c r="D27" t="s">
        <v>494</v>
      </c>
      <c r="E27" s="33">
        <v>193.1</v>
      </c>
      <c r="F27" s="33">
        <v>4.6888888888888891</v>
      </c>
      <c r="G27" s="33">
        <v>0.14444444444444443</v>
      </c>
      <c r="H27" s="33">
        <v>0.65</v>
      </c>
      <c r="I27" s="33">
        <v>10.433333333333334</v>
      </c>
      <c r="J27" s="33">
        <v>0</v>
      </c>
      <c r="K27" s="33">
        <v>0</v>
      </c>
      <c r="L27" s="33">
        <v>2.3081111111111103</v>
      </c>
      <c r="M27" s="33">
        <v>5.1527777777777777</v>
      </c>
      <c r="N27" s="33">
        <v>0</v>
      </c>
      <c r="O27" s="33">
        <v>2.6684504286782901E-2</v>
      </c>
      <c r="P27" s="33">
        <v>7.0472222222222225</v>
      </c>
      <c r="Q27" s="33">
        <v>4.9361111111111109</v>
      </c>
      <c r="R27" s="33">
        <v>6.2057655791472474E-2</v>
      </c>
      <c r="S27" s="33">
        <v>9.8937777777777764</v>
      </c>
      <c r="T27" s="33">
        <v>3.4578888888888879</v>
      </c>
      <c r="U27" s="33">
        <v>0</v>
      </c>
      <c r="V27" s="33">
        <v>6.9143794234420838E-2</v>
      </c>
      <c r="W27" s="33">
        <v>9.2300000000000022</v>
      </c>
      <c r="X27" s="33">
        <v>10.502777777777778</v>
      </c>
      <c r="Y27" s="33">
        <v>3.6222222222222222</v>
      </c>
      <c r="Z27" s="33">
        <v>0.12094769549456243</v>
      </c>
      <c r="AA27" s="33">
        <v>0</v>
      </c>
      <c r="AB27" s="33">
        <v>0</v>
      </c>
      <c r="AC27" s="33">
        <v>0</v>
      </c>
      <c r="AD27" s="33">
        <v>0</v>
      </c>
      <c r="AE27" s="33">
        <v>0</v>
      </c>
      <c r="AF27" s="33">
        <v>0</v>
      </c>
      <c r="AG27" s="33">
        <v>0</v>
      </c>
      <c r="AH27" t="s">
        <v>140</v>
      </c>
      <c r="AI27" s="34">
        <v>4</v>
      </c>
    </row>
    <row r="28" spans="1:35" x14ac:dyDescent="0.25">
      <c r="A28" t="s">
        <v>546</v>
      </c>
      <c r="B28" t="s">
        <v>199</v>
      </c>
      <c r="C28" t="s">
        <v>386</v>
      </c>
      <c r="D28" t="s">
        <v>487</v>
      </c>
      <c r="E28" s="33">
        <v>40.266666666666666</v>
      </c>
      <c r="F28" s="33">
        <v>6.1111111111111107</v>
      </c>
      <c r="G28" s="33">
        <v>0.23333333333333334</v>
      </c>
      <c r="H28" s="33">
        <v>0</v>
      </c>
      <c r="I28" s="33">
        <v>0.13333333333333333</v>
      </c>
      <c r="J28" s="33">
        <v>0</v>
      </c>
      <c r="K28" s="33">
        <v>0.2</v>
      </c>
      <c r="L28" s="33">
        <v>10.048666666666668</v>
      </c>
      <c r="M28" s="33">
        <v>8.3644444444444446</v>
      </c>
      <c r="N28" s="33">
        <v>0</v>
      </c>
      <c r="O28" s="33">
        <v>0.20772626931567328</v>
      </c>
      <c r="P28" s="33">
        <v>12.141888888888889</v>
      </c>
      <c r="Q28" s="33">
        <v>0</v>
      </c>
      <c r="R28" s="33">
        <v>0.30153697571743932</v>
      </c>
      <c r="S28" s="33">
        <v>6.8918888888888876</v>
      </c>
      <c r="T28" s="33">
        <v>0</v>
      </c>
      <c r="U28" s="33">
        <v>0</v>
      </c>
      <c r="V28" s="33">
        <v>0.17115618101545252</v>
      </c>
      <c r="W28" s="33">
        <v>0.35522222222222227</v>
      </c>
      <c r="X28" s="33">
        <v>0</v>
      </c>
      <c r="Y28" s="33">
        <v>5.5777777777777775</v>
      </c>
      <c r="Z28" s="33">
        <v>0.14734271523178807</v>
      </c>
      <c r="AA28" s="33">
        <v>0</v>
      </c>
      <c r="AB28" s="33">
        <v>0</v>
      </c>
      <c r="AC28" s="33">
        <v>0</v>
      </c>
      <c r="AD28" s="33">
        <v>0</v>
      </c>
      <c r="AE28" s="33">
        <v>0</v>
      </c>
      <c r="AF28" s="33">
        <v>0</v>
      </c>
      <c r="AG28" s="33">
        <v>0</v>
      </c>
      <c r="AH28" t="s">
        <v>12</v>
      </c>
      <c r="AI28" s="34">
        <v>4</v>
      </c>
    </row>
    <row r="29" spans="1:35" x14ac:dyDescent="0.25">
      <c r="A29" t="s">
        <v>546</v>
      </c>
      <c r="B29" t="s">
        <v>300</v>
      </c>
      <c r="C29" t="s">
        <v>439</v>
      </c>
      <c r="D29" t="s">
        <v>525</v>
      </c>
      <c r="E29" s="33">
        <v>140.36666666666667</v>
      </c>
      <c r="F29" s="33">
        <v>5.5111111111111111</v>
      </c>
      <c r="G29" s="33">
        <v>1.6888888888888889</v>
      </c>
      <c r="H29" s="33">
        <v>0.5083333333333333</v>
      </c>
      <c r="I29" s="33">
        <v>1.711111111111111</v>
      </c>
      <c r="J29" s="33">
        <v>0</v>
      </c>
      <c r="K29" s="33">
        <v>0</v>
      </c>
      <c r="L29" s="33">
        <v>5.6</v>
      </c>
      <c r="M29" s="33">
        <v>5.197222222222222</v>
      </c>
      <c r="N29" s="33">
        <v>5.2611111111111111</v>
      </c>
      <c r="O29" s="33">
        <v>7.4507242935169776E-2</v>
      </c>
      <c r="P29" s="33">
        <v>0</v>
      </c>
      <c r="Q29" s="33">
        <v>9.8722222222222218</v>
      </c>
      <c r="R29" s="33">
        <v>7.0331671020343545E-2</v>
      </c>
      <c r="S29" s="33">
        <v>9.4083333333333332</v>
      </c>
      <c r="T29" s="33">
        <v>0</v>
      </c>
      <c r="U29" s="33">
        <v>0</v>
      </c>
      <c r="V29" s="33">
        <v>6.7026834481120873E-2</v>
      </c>
      <c r="W29" s="33">
        <v>0.49444444444444446</v>
      </c>
      <c r="X29" s="33">
        <v>9.7694444444444439</v>
      </c>
      <c r="Y29" s="33">
        <v>0</v>
      </c>
      <c r="Z29" s="33">
        <v>7.3121982110345915E-2</v>
      </c>
      <c r="AA29" s="33">
        <v>0</v>
      </c>
      <c r="AB29" s="33">
        <v>0</v>
      </c>
      <c r="AC29" s="33">
        <v>0</v>
      </c>
      <c r="AD29" s="33">
        <v>0</v>
      </c>
      <c r="AE29" s="33">
        <v>0</v>
      </c>
      <c r="AF29" s="33">
        <v>0</v>
      </c>
      <c r="AG29" s="33">
        <v>0</v>
      </c>
      <c r="AH29" t="s">
        <v>113</v>
      </c>
      <c r="AI29" s="34">
        <v>4</v>
      </c>
    </row>
    <row r="30" spans="1:35" x14ac:dyDescent="0.25">
      <c r="A30" t="s">
        <v>546</v>
      </c>
      <c r="B30" t="s">
        <v>369</v>
      </c>
      <c r="C30" t="s">
        <v>482</v>
      </c>
      <c r="D30" t="s">
        <v>488</v>
      </c>
      <c r="E30" s="33">
        <v>54.333333333333336</v>
      </c>
      <c r="F30" s="33">
        <v>37.366666666666667</v>
      </c>
      <c r="G30" s="33">
        <v>0.72222222222222221</v>
      </c>
      <c r="H30" s="33">
        <v>0</v>
      </c>
      <c r="I30" s="33">
        <v>7.7777777777777779E-2</v>
      </c>
      <c r="J30" s="33">
        <v>0</v>
      </c>
      <c r="K30" s="33">
        <v>0</v>
      </c>
      <c r="L30" s="33">
        <v>1.6608888888888891</v>
      </c>
      <c r="M30" s="33">
        <v>0</v>
      </c>
      <c r="N30" s="33">
        <v>2.875</v>
      </c>
      <c r="O30" s="33">
        <v>5.2914110429447853E-2</v>
      </c>
      <c r="P30" s="33">
        <v>0</v>
      </c>
      <c r="Q30" s="33">
        <v>5.708333333333333</v>
      </c>
      <c r="R30" s="33">
        <v>0.10506134969325152</v>
      </c>
      <c r="S30" s="33">
        <v>0.93355555555555569</v>
      </c>
      <c r="T30" s="33">
        <v>6.261222222222222</v>
      </c>
      <c r="U30" s="33">
        <v>0</v>
      </c>
      <c r="V30" s="33">
        <v>0.13241922290388547</v>
      </c>
      <c r="W30" s="33">
        <v>3.936888888888888</v>
      </c>
      <c r="X30" s="33">
        <v>8.506000000000002</v>
      </c>
      <c r="Y30" s="33">
        <v>0</v>
      </c>
      <c r="Z30" s="33">
        <v>0.22901022494887527</v>
      </c>
      <c r="AA30" s="33">
        <v>0</v>
      </c>
      <c r="AB30" s="33">
        <v>0</v>
      </c>
      <c r="AC30" s="33">
        <v>0</v>
      </c>
      <c r="AD30" s="33">
        <v>0</v>
      </c>
      <c r="AE30" s="33">
        <v>0</v>
      </c>
      <c r="AF30" s="33">
        <v>0</v>
      </c>
      <c r="AG30" s="33">
        <v>0</v>
      </c>
      <c r="AH30" t="s">
        <v>182</v>
      </c>
      <c r="AI30" s="34">
        <v>4</v>
      </c>
    </row>
    <row r="31" spans="1:35" x14ac:dyDescent="0.25">
      <c r="A31" t="s">
        <v>546</v>
      </c>
      <c r="B31" t="s">
        <v>284</v>
      </c>
      <c r="C31" t="s">
        <v>446</v>
      </c>
      <c r="D31" t="s">
        <v>534</v>
      </c>
      <c r="E31" s="33">
        <v>139.63333333333333</v>
      </c>
      <c r="F31" s="33">
        <v>4.4444444444444446E-2</v>
      </c>
      <c r="G31" s="33">
        <v>2.2222222222222223E-2</v>
      </c>
      <c r="H31" s="33">
        <v>8.7777777777777788E-2</v>
      </c>
      <c r="I31" s="33">
        <v>1.3666666666666667</v>
      </c>
      <c r="J31" s="33">
        <v>0</v>
      </c>
      <c r="K31" s="33">
        <v>0</v>
      </c>
      <c r="L31" s="33">
        <v>5.0305555555555559</v>
      </c>
      <c r="M31" s="33">
        <v>11.236666666666668</v>
      </c>
      <c r="N31" s="33">
        <v>19.028888888888886</v>
      </c>
      <c r="O31" s="33">
        <v>0.21675021882708681</v>
      </c>
      <c r="P31" s="33">
        <v>5.4222222222222225</v>
      </c>
      <c r="Q31" s="33">
        <v>5.0677777777777751</v>
      </c>
      <c r="R31" s="33">
        <v>7.5125328240630215E-2</v>
      </c>
      <c r="S31" s="33">
        <v>1.6472222222222221</v>
      </c>
      <c r="T31" s="33">
        <v>10.373222222222223</v>
      </c>
      <c r="U31" s="33">
        <v>0</v>
      </c>
      <c r="V31" s="33">
        <v>8.6085780218031357E-2</v>
      </c>
      <c r="W31" s="33">
        <v>1.8111111111111111</v>
      </c>
      <c r="X31" s="33">
        <v>11.577777777777778</v>
      </c>
      <c r="Y31" s="33">
        <v>0</v>
      </c>
      <c r="Z31" s="33">
        <v>9.5886050767884146E-2</v>
      </c>
      <c r="AA31" s="33">
        <v>0</v>
      </c>
      <c r="AB31" s="33">
        <v>0</v>
      </c>
      <c r="AC31" s="33">
        <v>0</v>
      </c>
      <c r="AD31" s="33">
        <v>0</v>
      </c>
      <c r="AE31" s="33">
        <v>0</v>
      </c>
      <c r="AF31" s="33">
        <v>0</v>
      </c>
      <c r="AG31" s="33">
        <v>0</v>
      </c>
      <c r="AH31" t="s">
        <v>97</v>
      </c>
      <c r="AI31" s="34">
        <v>4</v>
      </c>
    </row>
    <row r="32" spans="1:35" x14ac:dyDescent="0.25">
      <c r="A32" t="s">
        <v>546</v>
      </c>
      <c r="B32" t="s">
        <v>358</v>
      </c>
      <c r="C32" t="s">
        <v>377</v>
      </c>
      <c r="D32" t="s">
        <v>487</v>
      </c>
      <c r="E32" s="33">
        <v>85.588888888888889</v>
      </c>
      <c r="F32" s="33">
        <v>4.8</v>
      </c>
      <c r="G32" s="33">
        <v>0.9</v>
      </c>
      <c r="H32" s="33">
        <v>3.0305555555555554</v>
      </c>
      <c r="I32" s="33">
        <v>0.96666666666666667</v>
      </c>
      <c r="J32" s="33">
        <v>0</v>
      </c>
      <c r="K32" s="33">
        <v>0.1111111111111111</v>
      </c>
      <c r="L32" s="33">
        <v>7.9996666666666654</v>
      </c>
      <c r="M32" s="33">
        <v>4.9611111111111112</v>
      </c>
      <c r="N32" s="33">
        <v>3.4666666666666668</v>
      </c>
      <c r="O32" s="33">
        <v>9.8468129300272614E-2</v>
      </c>
      <c r="P32" s="33">
        <v>2.056222222222222</v>
      </c>
      <c r="Q32" s="33">
        <v>2.7558888888888888</v>
      </c>
      <c r="R32" s="33">
        <v>5.622354926651954E-2</v>
      </c>
      <c r="S32" s="33">
        <v>2.902333333333333</v>
      </c>
      <c r="T32" s="33">
        <v>4.2742222222222219</v>
      </c>
      <c r="U32" s="33">
        <v>0</v>
      </c>
      <c r="V32" s="33">
        <v>8.3849149681942098E-2</v>
      </c>
      <c r="W32" s="33">
        <v>1.0402222222222224</v>
      </c>
      <c r="X32" s="33">
        <v>7.6801111111111089</v>
      </c>
      <c r="Y32" s="33">
        <v>1.0777777777777777</v>
      </c>
      <c r="Z32" s="33">
        <v>0.11447877450344018</v>
      </c>
      <c r="AA32" s="33">
        <v>0</v>
      </c>
      <c r="AB32" s="33">
        <v>0</v>
      </c>
      <c r="AC32" s="33">
        <v>0</v>
      </c>
      <c r="AD32" s="33">
        <v>0</v>
      </c>
      <c r="AE32" s="33">
        <v>0</v>
      </c>
      <c r="AF32" s="33">
        <v>0</v>
      </c>
      <c r="AG32" s="33">
        <v>0.78888888888888886</v>
      </c>
      <c r="AH32" t="s">
        <v>171</v>
      </c>
      <c r="AI32" s="34">
        <v>4</v>
      </c>
    </row>
    <row r="33" spans="1:35" x14ac:dyDescent="0.25">
      <c r="A33" t="s">
        <v>546</v>
      </c>
      <c r="B33" t="s">
        <v>261</v>
      </c>
      <c r="C33" t="s">
        <v>428</v>
      </c>
      <c r="D33" t="s">
        <v>524</v>
      </c>
      <c r="E33" s="33">
        <v>54.077777777777776</v>
      </c>
      <c r="F33" s="33">
        <v>5.5111111111111111</v>
      </c>
      <c r="G33" s="33">
        <v>0</v>
      </c>
      <c r="H33" s="33">
        <v>0</v>
      </c>
      <c r="I33" s="33">
        <v>0</v>
      </c>
      <c r="J33" s="33">
        <v>0</v>
      </c>
      <c r="K33" s="33">
        <v>0</v>
      </c>
      <c r="L33" s="33">
        <v>5.5250000000000004</v>
      </c>
      <c r="M33" s="33">
        <v>4.7611111111111111</v>
      </c>
      <c r="N33" s="33">
        <v>0</v>
      </c>
      <c r="O33" s="33">
        <v>8.8041914937333057E-2</v>
      </c>
      <c r="P33" s="33">
        <v>0</v>
      </c>
      <c r="Q33" s="33">
        <v>5.6027777777777779</v>
      </c>
      <c r="R33" s="33">
        <v>0.10360591740291761</v>
      </c>
      <c r="S33" s="33">
        <v>4.3866666666666667</v>
      </c>
      <c r="T33" s="33">
        <v>0.89444444444444449</v>
      </c>
      <c r="U33" s="33">
        <v>0</v>
      </c>
      <c r="V33" s="33">
        <v>9.7657694678446691E-2</v>
      </c>
      <c r="W33" s="33">
        <v>5.8638888888888889</v>
      </c>
      <c r="X33" s="33">
        <v>3.9194444444444443</v>
      </c>
      <c r="Y33" s="33">
        <v>0</v>
      </c>
      <c r="Z33" s="33">
        <v>0.18091226628313128</v>
      </c>
      <c r="AA33" s="33">
        <v>0</v>
      </c>
      <c r="AB33" s="33">
        <v>6</v>
      </c>
      <c r="AC33" s="33">
        <v>0</v>
      </c>
      <c r="AD33" s="33">
        <v>0</v>
      </c>
      <c r="AE33" s="33">
        <v>0</v>
      </c>
      <c r="AF33" s="33">
        <v>0</v>
      </c>
      <c r="AG33" s="33">
        <v>0</v>
      </c>
      <c r="AH33" t="s">
        <v>74</v>
      </c>
      <c r="AI33" s="34">
        <v>4</v>
      </c>
    </row>
    <row r="34" spans="1:35" x14ac:dyDescent="0.25">
      <c r="A34" t="s">
        <v>546</v>
      </c>
      <c r="B34" t="s">
        <v>230</v>
      </c>
      <c r="C34" t="s">
        <v>408</v>
      </c>
      <c r="D34" t="s">
        <v>511</v>
      </c>
      <c r="E34" s="33">
        <v>66.400000000000006</v>
      </c>
      <c r="F34" s="33">
        <v>0</v>
      </c>
      <c r="G34" s="33">
        <v>0</v>
      </c>
      <c r="H34" s="33">
        <v>0.62222222222222223</v>
      </c>
      <c r="I34" s="33">
        <v>0.73333333333333328</v>
      </c>
      <c r="J34" s="33">
        <v>0</v>
      </c>
      <c r="K34" s="33">
        <v>0</v>
      </c>
      <c r="L34" s="33">
        <v>0</v>
      </c>
      <c r="M34" s="33">
        <v>0</v>
      </c>
      <c r="N34" s="33">
        <v>3.9305555555555554</v>
      </c>
      <c r="O34" s="33">
        <v>5.9195113788487276E-2</v>
      </c>
      <c r="P34" s="33">
        <v>0</v>
      </c>
      <c r="Q34" s="33">
        <v>5.5861111111111112</v>
      </c>
      <c r="R34" s="33">
        <v>8.4128179384203472E-2</v>
      </c>
      <c r="S34" s="33">
        <v>4.1666666666666664E-2</v>
      </c>
      <c r="T34" s="33">
        <v>2.7777777777777776E-2</v>
      </c>
      <c r="U34" s="33">
        <v>0</v>
      </c>
      <c r="V34" s="33">
        <v>1.0458500669344043E-3</v>
      </c>
      <c r="W34" s="33">
        <v>3.3333333333333333E-2</v>
      </c>
      <c r="X34" s="33">
        <v>0.15</v>
      </c>
      <c r="Y34" s="33">
        <v>0</v>
      </c>
      <c r="Z34" s="33">
        <v>2.7610441767068269E-3</v>
      </c>
      <c r="AA34" s="33">
        <v>0</v>
      </c>
      <c r="AB34" s="33">
        <v>0</v>
      </c>
      <c r="AC34" s="33">
        <v>0</v>
      </c>
      <c r="AD34" s="33">
        <v>0</v>
      </c>
      <c r="AE34" s="33">
        <v>0</v>
      </c>
      <c r="AF34" s="33">
        <v>0</v>
      </c>
      <c r="AG34" s="33">
        <v>0</v>
      </c>
      <c r="AH34" t="s">
        <v>43</v>
      </c>
      <c r="AI34" s="34">
        <v>4</v>
      </c>
    </row>
    <row r="35" spans="1:35" x14ac:dyDescent="0.25">
      <c r="A35" t="s">
        <v>546</v>
      </c>
      <c r="B35" t="s">
        <v>204</v>
      </c>
      <c r="C35" t="s">
        <v>391</v>
      </c>
      <c r="D35" t="s">
        <v>497</v>
      </c>
      <c r="E35" s="33">
        <v>66.066666666666663</v>
      </c>
      <c r="F35" s="33">
        <v>6.333333333333333</v>
      </c>
      <c r="G35" s="33">
        <v>0</v>
      </c>
      <c r="H35" s="33">
        <v>0</v>
      </c>
      <c r="I35" s="33">
        <v>0.55555555555555558</v>
      </c>
      <c r="J35" s="33">
        <v>0</v>
      </c>
      <c r="K35" s="33">
        <v>0</v>
      </c>
      <c r="L35" s="33">
        <v>3.7</v>
      </c>
      <c r="M35" s="33">
        <v>0</v>
      </c>
      <c r="N35" s="33">
        <v>8.3955555555555552</v>
      </c>
      <c r="O35" s="33">
        <v>0.12707702657248571</v>
      </c>
      <c r="P35" s="33">
        <v>0</v>
      </c>
      <c r="Q35" s="33">
        <v>10.088888888888892</v>
      </c>
      <c r="R35" s="33">
        <v>0.15270770265724862</v>
      </c>
      <c r="S35" s="33">
        <v>0.92222222222222228</v>
      </c>
      <c r="T35" s="33">
        <v>6.1444444444444448</v>
      </c>
      <c r="U35" s="33">
        <v>0</v>
      </c>
      <c r="V35" s="33">
        <v>0.10696266397578205</v>
      </c>
      <c r="W35" s="33">
        <v>3.6222222222222222</v>
      </c>
      <c r="X35" s="33">
        <v>5.5555555555555554</v>
      </c>
      <c r="Y35" s="33">
        <v>0</v>
      </c>
      <c r="Z35" s="33">
        <v>0.13891691893710056</v>
      </c>
      <c r="AA35" s="33">
        <v>0</v>
      </c>
      <c r="AB35" s="33">
        <v>0</v>
      </c>
      <c r="AC35" s="33">
        <v>0</v>
      </c>
      <c r="AD35" s="33">
        <v>55.451111111111118</v>
      </c>
      <c r="AE35" s="33">
        <v>0</v>
      </c>
      <c r="AF35" s="33">
        <v>0</v>
      </c>
      <c r="AG35" s="33">
        <v>0</v>
      </c>
      <c r="AH35" t="s">
        <v>17</v>
      </c>
      <c r="AI35" s="34">
        <v>4</v>
      </c>
    </row>
    <row r="36" spans="1:35" x14ac:dyDescent="0.25">
      <c r="A36" t="s">
        <v>546</v>
      </c>
      <c r="B36" t="s">
        <v>273</v>
      </c>
      <c r="C36" t="s">
        <v>376</v>
      </c>
      <c r="D36" t="s">
        <v>486</v>
      </c>
      <c r="E36" s="33">
        <v>121.54444444444445</v>
      </c>
      <c r="F36" s="33">
        <v>45.055555555555557</v>
      </c>
      <c r="G36" s="33">
        <v>1.2333333333333334</v>
      </c>
      <c r="H36" s="33">
        <v>0.45555555555555555</v>
      </c>
      <c r="I36" s="33">
        <v>0.72222222222222221</v>
      </c>
      <c r="J36" s="33">
        <v>0</v>
      </c>
      <c r="K36" s="33">
        <v>5.0444444444444443</v>
      </c>
      <c r="L36" s="33">
        <v>5.1197777777777773</v>
      </c>
      <c r="M36" s="33">
        <v>5.7666666666666666</v>
      </c>
      <c r="N36" s="33">
        <v>9.2083333333333339</v>
      </c>
      <c r="O36" s="33">
        <v>0.12320596032544108</v>
      </c>
      <c r="P36" s="33">
        <v>5.7611111111111111</v>
      </c>
      <c r="Q36" s="33">
        <v>19.322222222222223</v>
      </c>
      <c r="R36" s="33">
        <v>0.2063716975957583</v>
      </c>
      <c r="S36" s="33">
        <v>1.4484444444444446</v>
      </c>
      <c r="T36" s="33">
        <v>10.535333333333336</v>
      </c>
      <c r="U36" s="33">
        <v>0</v>
      </c>
      <c r="V36" s="33">
        <v>9.859584971203951E-2</v>
      </c>
      <c r="W36" s="33">
        <v>1.335444444444444</v>
      </c>
      <c r="X36" s="33">
        <v>12.909666666666674</v>
      </c>
      <c r="Y36" s="33">
        <v>0</v>
      </c>
      <c r="Z36" s="33">
        <v>0.11720084102751628</v>
      </c>
      <c r="AA36" s="33">
        <v>0</v>
      </c>
      <c r="AB36" s="33">
        <v>0</v>
      </c>
      <c r="AC36" s="33">
        <v>0</v>
      </c>
      <c r="AD36" s="33">
        <v>26.827777777777779</v>
      </c>
      <c r="AE36" s="33">
        <v>0</v>
      </c>
      <c r="AF36" s="33">
        <v>0</v>
      </c>
      <c r="AG36" s="33">
        <v>0</v>
      </c>
      <c r="AH36" t="s">
        <v>86</v>
      </c>
      <c r="AI36" s="34">
        <v>4</v>
      </c>
    </row>
    <row r="37" spans="1:35" x14ac:dyDescent="0.25">
      <c r="A37" t="s">
        <v>546</v>
      </c>
      <c r="B37" t="s">
        <v>290</v>
      </c>
      <c r="C37" t="s">
        <v>450</v>
      </c>
      <c r="D37" t="s">
        <v>521</v>
      </c>
      <c r="E37" s="33">
        <v>154.47777777777779</v>
      </c>
      <c r="F37" s="33">
        <v>10.666666666666666</v>
      </c>
      <c r="G37" s="33">
        <v>1.7</v>
      </c>
      <c r="H37" s="33">
        <v>0.51111111111111107</v>
      </c>
      <c r="I37" s="33">
        <v>5.6888888888888891</v>
      </c>
      <c r="J37" s="33">
        <v>0</v>
      </c>
      <c r="K37" s="33">
        <v>0</v>
      </c>
      <c r="L37" s="33">
        <v>3.5395555555555549</v>
      </c>
      <c r="M37" s="33">
        <v>7.123000000000002</v>
      </c>
      <c r="N37" s="33">
        <v>12.741888888888891</v>
      </c>
      <c r="O37" s="33">
        <v>0.12859382867007121</v>
      </c>
      <c r="P37" s="33">
        <v>0</v>
      </c>
      <c r="Q37" s="33">
        <v>16.206222222222227</v>
      </c>
      <c r="R37" s="33">
        <v>0.10490973171258004</v>
      </c>
      <c r="S37" s="33">
        <v>5.8582222222222233</v>
      </c>
      <c r="T37" s="33">
        <v>13.453000000000007</v>
      </c>
      <c r="U37" s="33">
        <v>0</v>
      </c>
      <c r="V37" s="33">
        <v>0.1250097101345034</v>
      </c>
      <c r="W37" s="33">
        <v>3.6517777777777773</v>
      </c>
      <c r="X37" s="33">
        <v>13.367888888888897</v>
      </c>
      <c r="Y37" s="33">
        <v>0</v>
      </c>
      <c r="Z37" s="33">
        <v>0.1101755016902827</v>
      </c>
      <c r="AA37" s="33">
        <v>0</v>
      </c>
      <c r="AB37" s="33">
        <v>0</v>
      </c>
      <c r="AC37" s="33">
        <v>0</v>
      </c>
      <c r="AD37" s="33">
        <v>26.332333333333331</v>
      </c>
      <c r="AE37" s="33">
        <v>0</v>
      </c>
      <c r="AF37" s="33">
        <v>0</v>
      </c>
      <c r="AG37" s="33">
        <v>0</v>
      </c>
      <c r="AH37" t="s">
        <v>103</v>
      </c>
      <c r="AI37" s="34">
        <v>4</v>
      </c>
    </row>
    <row r="38" spans="1:35" x14ac:dyDescent="0.25">
      <c r="A38" t="s">
        <v>546</v>
      </c>
      <c r="B38" t="s">
        <v>330</v>
      </c>
      <c r="C38" t="s">
        <v>470</v>
      </c>
      <c r="D38" t="s">
        <v>543</v>
      </c>
      <c r="E38" s="33">
        <v>69.644444444444446</v>
      </c>
      <c r="F38" s="33">
        <v>7.2333333333333334</v>
      </c>
      <c r="G38" s="33">
        <v>0</v>
      </c>
      <c r="H38" s="33">
        <v>0.28888888888888886</v>
      </c>
      <c r="I38" s="33">
        <v>5.6888888888888891</v>
      </c>
      <c r="J38" s="33">
        <v>0</v>
      </c>
      <c r="K38" s="33">
        <v>0</v>
      </c>
      <c r="L38" s="33">
        <v>5.1544444444444437</v>
      </c>
      <c r="M38" s="33">
        <v>0</v>
      </c>
      <c r="N38" s="33">
        <v>0</v>
      </c>
      <c r="O38" s="33">
        <v>0</v>
      </c>
      <c r="P38" s="33">
        <v>0</v>
      </c>
      <c r="Q38" s="33">
        <v>11.766666666666667</v>
      </c>
      <c r="R38" s="33">
        <v>0.16895341416719847</v>
      </c>
      <c r="S38" s="33">
        <v>4.7058888888888895</v>
      </c>
      <c r="T38" s="33">
        <v>0.254</v>
      </c>
      <c r="U38" s="33">
        <v>0</v>
      </c>
      <c r="V38" s="33">
        <v>7.1217294192724948E-2</v>
      </c>
      <c r="W38" s="33">
        <v>0.66055555555555545</v>
      </c>
      <c r="X38" s="33">
        <v>9.1817777777777785</v>
      </c>
      <c r="Y38" s="33">
        <v>0.1</v>
      </c>
      <c r="Z38" s="33">
        <v>0.14275845564773454</v>
      </c>
      <c r="AA38" s="33">
        <v>0</v>
      </c>
      <c r="AB38" s="33">
        <v>0</v>
      </c>
      <c r="AC38" s="33">
        <v>0</v>
      </c>
      <c r="AD38" s="33">
        <v>0</v>
      </c>
      <c r="AE38" s="33">
        <v>0</v>
      </c>
      <c r="AF38" s="33">
        <v>0</v>
      </c>
      <c r="AG38" s="33">
        <v>0</v>
      </c>
      <c r="AH38" t="s">
        <v>143</v>
      </c>
      <c r="AI38" s="34">
        <v>4</v>
      </c>
    </row>
    <row r="39" spans="1:35" x14ac:dyDescent="0.25">
      <c r="A39" t="s">
        <v>546</v>
      </c>
      <c r="B39" t="s">
        <v>267</v>
      </c>
      <c r="C39" t="s">
        <v>432</v>
      </c>
      <c r="D39" t="s">
        <v>504</v>
      </c>
      <c r="E39" s="33">
        <v>66.311111111111117</v>
      </c>
      <c r="F39" s="33">
        <v>5.7222222222222223</v>
      </c>
      <c r="G39" s="33">
        <v>0.17777777777777778</v>
      </c>
      <c r="H39" s="33">
        <v>0.46022222222222225</v>
      </c>
      <c r="I39" s="33">
        <v>0</v>
      </c>
      <c r="J39" s="33">
        <v>0</v>
      </c>
      <c r="K39" s="33">
        <v>0</v>
      </c>
      <c r="L39" s="33">
        <v>2.3365555555555551</v>
      </c>
      <c r="M39" s="33">
        <v>0.26666666666666666</v>
      </c>
      <c r="N39" s="33">
        <v>1.7482222222222223</v>
      </c>
      <c r="O39" s="33">
        <v>3.0385388739946381E-2</v>
      </c>
      <c r="P39" s="33">
        <v>5.5857777777777766</v>
      </c>
      <c r="Q39" s="33">
        <v>7.1536666666666697</v>
      </c>
      <c r="R39" s="33">
        <v>0.19211628686327079</v>
      </c>
      <c r="S39" s="33">
        <v>0.63444444444444459</v>
      </c>
      <c r="T39" s="33">
        <v>5.7186666666666675</v>
      </c>
      <c r="U39" s="33">
        <v>0</v>
      </c>
      <c r="V39" s="33">
        <v>9.5807640750670234E-2</v>
      </c>
      <c r="W39" s="33">
        <v>2.9705555555555558</v>
      </c>
      <c r="X39" s="33">
        <v>2.6746666666666665</v>
      </c>
      <c r="Y39" s="33">
        <v>0</v>
      </c>
      <c r="Z39" s="33">
        <v>8.5132372654155491E-2</v>
      </c>
      <c r="AA39" s="33">
        <v>0</v>
      </c>
      <c r="AB39" s="33">
        <v>0</v>
      </c>
      <c r="AC39" s="33">
        <v>0</v>
      </c>
      <c r="AD39" s="33">
        <v>0</v>
      </c>
      <c r="AE39" s="33">
        <v>0</v>
      </c>
      <c r="AF39" s="33">
        <v>0</v>
      </c>
      <c r="AG39" s="33">
        <v>0</v>
      </c>
      <c r="AH39" t="s">
        <v>80</v>
      </c>
      <c r="AI39" s="34">
        <v>4</v>
      </c>
    </row>
    <row r="40" spans="1:35" x14ac:dyDescent="0.25">
      <c r="A40" t="s">
        <v>546</v>
      </c>
      <c r="B40" t="s">
        <v>188</v>
      </c>
      <c r="C40" t="s">
        <v>375</v>
      </c>
      <c r="D40" t="s">
        <v>485</v>
      </c>
      <c r="E40" s="33">
        <v>76.522222222222226</v>
      </c>
      <c r="F40" s="33">
        <v>5.6888888888888891</v>
      </c>
      <c r="G40" s="33">
        <v>0.56666666666666665</v>
      </c>
      <c r="H40" s="33">
        <v>0.31944444444444442</v>
      </c>
      <c r="I40" s="33">
        <v>2.3111111111111109</v>
      </c>
      <c r="J40" s="33">
        <v>0</v>
      </c>
      <c r="K40" s="33">
        <v>0</v>
      </c>
      <c r="L40" s="33">
        <v>5.177777777777778</v>
      </c>
      <c r="M40" s="33">
        <v>4.4111111111111114</v>
      </c>
      <c r="N40" s="33">
        <v>0</v>
      </c>
      <c r="O40" s="33">
        <v>5.764483810076957E-2</v>
      </c>
      <c r="P40" s="33">
        <v>5.6722222222222225</v>
      </c>
      <c r="Q40" s="33">
        <v>0</v>
      </c>
      <c r="R40" s="33">
        <v>7.4125163351241474E-2</v>
      </c>
      <c r="S40" s="33">
        <v>5.6722222222222225</v>
      </c>
      <c r="T40" s="33">
        <v>4.3111111111111109</v>
      </c>
      <c r="U40" s="33">
        <v>0</v>
      </c>
      <c r="V40" s="33">
        <v>0.13046319152025557</v>
      </c>
      <c r="W40" s="33">
        <v>0.73888888888888893</v>
      </c>
      <c r="X40" s="33">
        <v>11.022222222222222</v>
      </c>
      <c r="Y40" s="33">
        <v>0</v>
      </c>
      <c r="Z40" s="33">
        <v>0.15369536808479745</v>
      </c>
      <c r="AA40" s="33">
        <v>0</v>
      </c>
      <c r="AB40" s="33">
        <v>0</v>
      </c>
      <c r="AC40" s="33">
        <v>0</v>
      </c>
      <c r="AD40" s="33">
        <v>0</v>
      </c>
      <c r="AE40" s="33">
        <v>0</v>
      </c>
      <c r="AF40" s="33">
        <v>0</v>
      </c>
      <c r="AG40" s="33">
        <v>0</v>
      </c>
      <c r="AH40" t="s">
        <v>1</v>
      </c>
      <c r="AI40" s="34">
        <v>4</v>
      </c>
    </row>
    <row r="41" spans="1:35" x14ac:dyDescent="0.25">
      <c r="A41" t="s">
        <v>546</v>
      </c>
      <c r="B41" t="s">
        <v>208</v>
      </c>
      <c r="C41" t="s">
        <v>381</v>
      </c>
      <c r="D41" t="s">
        <v>490</v>
      </c>
      <c r="E41" s="33">
        <v>85.644444444444446</v>
      </c>
      <c r="F41" s="33">
        <v>5.6</v>
      </c>
      <c r="G41" s="33">
        <v>0.53333333333333333</v>
      </c>
      <c r="H41" s="33">
        <v>0.35755555555555563</v>
      </c>
      <c r="I41" s="33">
        <v>1.8666666666666667</v>
      </c>
      <c r="J41" s="33">
        <v>0</v>
      </c>
      <c r="K41" s="33">
        <v>5.1555555555555559</v>
      </c>
      <c r="L41" s="33">
        <v>4.0285555555555561</v>
      </c>
      <c r="M41" s="33">
        <v>8.4455555555555559</v>
      </c>
      <c r="N41" s="33">
        <v>0</v>
      </c>
      <c r="O41" s="33">
        <v>9.8611831862999488E-2</v>
      </c>
      <c r="P41" s="33">
        <v>0</v>
      </c>
      <c r="Q41" s="33">
        <v>3.7082222222222216</v>
      </c>
      <c r="R41" s="33">
        <v>4.3297872340425522E-2</v>
      </c>
      <c r="S41" s="33">
        <v>4.3977777777777769</v>
      </c>
      <c r="T41" s="33">
        <v>9.2539999999999996</v>
      </c>
      <c r="U41" s="33">
        <v>0</v>
      </c>
      <c r="V41" s="33">
        <v>0.15940062272963154</v>
      </c>
      <c r="W41" s="33">
        <v>2.7721111111111107</v>
      </c>
      <c r="X41" s="33">
        <v>12.558555555555555</v>
      </c>
      <c r="Y41" s="33">
        <v>0</v>
      </c>
      <c r="Z41" s="33">
        <v>0.17900363258951738</v>
      </c>
      <c r="AA41" s="33">
        <v>0</v>
      </c>
      <c r="AB41" s="33">
        <v>4.9888888888888889</v>
      </c>
      <c r="AC41" s="33">
        <v>0</v>
      </c>
      <c r="AD41" s="33">
        <v>0</v>
      </c>
      <c r="AE41" s="33">
        <v>0</v>
      </c>
      <c r="AF41" s="33">
        <v>0</v>
      </c>
      <c r="AG41" s="33">
        <v>0</v>
      </c>
      <c r="AH41" t="s">
        <v>21</v>
      </c>
      <c r="AI41" s="34">
        <v>4</v>
      </c>
    </row>
    <row r="42" spans="1:35" x14ac:dyDescent="0.25">
      <c r="A42" t="s">
        <v>546</v>
      </c>
      <c r="B42" t="s">
        <v>228</v>
      </c>
      <c r="C42" t="s">
        <v>406</v>
      </c>
      <c r="D42" t="s">
        <v>503</v>
      </c>
      <c r="E42" s="33">
        <v>69.277777777777771</v>
      </c>
      <c r="F42" s="33">
        <v>5.5111111111111111</v>
      </c>
      <c r="G42" s="33">
        <v>6.6666666666666666E-2</v>
      </c>
      <c r="H42" s="33">
        <v>0.78888888888888886</v>
      </c>
      <c r="I42" s="33">
        <v>0.24444444444444444</v>
      </c>
      <c r="J42" s="33">
        <v>0</v>
      </c>
      <c r="K42" s="33">
        <v>0</v>
      </c>
      <c r="L42" s="33">
        <v>4.1668888888888898</v>
      </c>
      <c r="M42" s="33">
        <v>4.5055555555555555</v>
      </c>
      <c r="N42" s="33">
        <v>0</v>
      </c>
      <c r="O42" s="33">
        <v>6.5036086607858867E-2</v>
      </c>
      <c r="P42" s="33">
        <v>5.166666666666667</v>
      </c>
      <c r="Q42" s="33">
        <v>6.2111111111111112</v>
      </c>
      <c r="R42" s="33">
        <v>0.16423416198877308</v>
      </c>
      <c r="S42" s="33">
        <v>2.613666666666667</v>
      </c>
      <c r="T42" s="33">
        <v>1.8159999999999996</v>
      </c>
      <c r="U42" s="33">
        <v>0</v>
      </c>
      <c r="V42" s="33">
        <v>6.3940657578187662E-2</v>
      </c>
      <c r="W42" s="33">
        <v>0.65566666666666662</v>
      </c>
      <c r="X42" s="33">
        <v>7.5583333333333318</v>
      </c>
      <c r="Y42" s="33">
        <v>0</v>
      </c>
      <c r="Z42" s="33">
        <v>0.11856615878107457</v>
      </c>
      <c r="AA42" s="33">
        <v>0</v>
      </c>
      <c r="AB42" s="33">
        <v>0</v>
      </c>
      <c r="AC42" s="33">
        <v>0</v>
      </c>
      <c r="AD42" s="33">
        <v>0</v>
      </c>
      <c r="AE42" s="33">
        <v>0</v>
      </c>
      <c r="AF42" s="33">
        <v>0</v>
      </c>
      <c r="AG42" s="33">
        <v>0</v>
      </c>
      <c r="AH42" t="s">
        <v>41</v>
      </c>
      <c r="AI42" s="34">
        <v>4</v>
      </c>
    </row>
    <row r="43" spans="1:35" x14ac:dyDescent="0.25">
      <c r="A43" t="s">
        <v>546</v>
      </c>
      <c r="B43" t="s">
        <v>283</v>
      </c>
      <c r="C43" t="s">
        <v>445</v>
      </c>
      <c r="D43" t="s">
        <v>533</v>
      </c>
      <c r="E43" s="33">
        <v>161.28888888888889</v>
      </c>
      <c r="F43" s="33">
        <v>5.333333333333333</v>
      </c>
      <c r="G43" s="33">
        <v>0.17777777777777778</v>
      </c>
      <c r="H43" s="33">
        <v>0.94444444444444442</v>
      </c>
      <c r="I43" s="33">
        <v>0.72222222222222221</v>
      </c>
      <c r="J43" s="33">
        <v>0</v>
      </c>
      <c r="K43" s="33">
        <v>0</v>
      </c>
      <c r="L43" s="33">
        <v>3.1609999999999983</v>
      </c>
      <c r="M43" s="33">
        <v>5.3055555555555554</v>
      </c>
      <c r="N43" s="33">
        <v>9.1916666666666664</v>
      </c>
      <c r="O43" s="33">
        <v>8.9883576742904384E-2</v>
      </c>
      <c r="P43" s="33">
        <v>0</v>
      </c>
      <c r="Q43" s="33">
        <v>19.824999999999999</v>
      </c>
      <c r="R43" s="33">
        <v>0.12291609258748966</v>
      </c>
      <c r="S43" s="33">
        <v>2.7920000000000011</v>
      </c>
      <c r="T43" s="33">
        <v>11.727444444444444</v>
      </c>
      <c r="U43" s="33">
        <v>0</v>
      </c>
      <c r="V43" s="33">
        <v>9.0021355745384404E-2</v>
      </c>
      <c r="W43" s="33">
        <v>1.6173333333333337</v>
      </c>
      <c r="X43" s="33">
        <v>15.842333333333332</v>
      </c>
      <c r="Y43" s="33">
        <v>0</v>
      </c>
      <c r="Z43" s="33">
        <v>0.10825089556351612</v>
      </c>
      <c r="AA43" s="33">
        <v>0</v>
      </c>
      <c r="AB43" s="33">
        <v>0</v>
      </c>
      <c r="AC43" s="33">
        <v>0</v>
      </c>
      <c r="AD43" s="33">
        <v>0</v>
      </c>
      <c r="AE43" s="33">
        <v>0</v>
      </c>
      <c r="AF43" s="33">
        <v>0</v>
      </c>
      <c r="AG43" s="33">
        <v>0</v>
      </c>
      <c r="AH43" t="s">
        <v>96</v>
      </c>
      <c r="AI43" s="34">
        <v>4</v>
      </c>
    </row>
    <row r="44" spans="1:35" x14ac:dyDescent="0.25">
      <c r="A44" t="s">
        <v>546</v>
      </c>
      <c r="B44" t="s">
        <v>254</v>
      </c>
      <c r="C44" t="s">
        <v>423</v>
      </c>
      <c r="D44" t="s">
        <v>521</v>
      </c>
      <c r="E44" s="33">
        <v>92.211111111111109</v>
      </c>
      <c r="F44" s="33">
        <v>5.5111111111111111</v>
      </c>
      <c r="G44" s="33">
        <v>0.2</v>
      </c>
      <c r="H44" s="33">
        <v>0.68888888888888888</v>
      </c>
      <c r="I44" s="33">
        <v>6</v>
      </c>
      <c r="J44" s="33">
        <v>0</v>
      </c>
      <c r="K44" s="33">
        <v>0</v>
      </c>
      <c r="L44" s="33">
        <v>5.3643333333333336</v>
      </c>
      <c r="M44" s="33">
        <v>4.8</v>
      </c>
      <c r="N44" s="33">
        <v>4.5472222222222225</v>
      </c>
      <c r="O44" s="33">
        <v>0.10136763465477767</v>
      </c>
      <c r="P44" s="33">
        <v>0</v>
      </c>
      <c r="Q44" s="33">
        <v>10.988888888888889</v>
      </c>
      <c r="R44" s="33">
        <v>0.11917098445595856</v>
      </c>
      <c r="S44" s="33">
        <v>1.3468888888888888</v>
      </c>
      <c r="T44" s="33">
        <v>9.1531111111111088</v>
      </c>
      <c r="U44" s="33">
        <v>0</v>
      </c>
      <c r="V44" s="33">
        <v>0.11386914086034461</v>
      </c>
      <c r="W44" s="33">
        <v>2.8385555555555557</v>
      </c>
      <c r="X44" s="33">
        <v>5.6347777777777788</v>
      </c>
      <c r="Y44" s="33">
        <v>0</v>
      </c>
      <c r="Z44" s="33">
        <v>9.1890589227617794E-2</v>
      </c>
      <c r="AA44" s="33">
        <v>0</v>
      </c>
      <c r="AB44" s="33">
        <v>0</v>
      </c>
      <c r="AC44" s="33">
        <v>0</v>
      </c>
      <c r="AD44" s="33">
        <v>0</v>
      </c>
      <c r="AE44" s="33">
        <v>0</v>
      </c>
      <c r="AF44" s="33">
        <v>0</v>
      </c>
      <c r="AG44" s="33">
        <v>0</v>
      </c>
      <c r="AH44" t="s">
        <v>67</v>
      </c>
      <c r="AI44" s="34">
        <v>4</v>
      </c>
    </row>
    <row r="45" spans="1:35" x14ac:dyDescent="0.25">
      <c r="A45" t="s">
        <v>546</v>
      </c>
      <c r="B45" t="s">
        <v>278</v>
      </c>
      <c r="C45" t="s">
        <v>441</v>
      </c>
      <c r="D45" t="s">
        <v>532</v>
      </c>
      <c r="E45" s="33">
        <v>85.922222222222217</v>
      </c>
      <c r="F45" s="33">
        <v>5.333333333333333</v>
      </c>
      <c r="G45" s="33">
        <v>1.6444444444444444</v>
      </c>
      <c r="H45" s="33">
        <v>0.3611111111111111</v>
      </c>
      <c r="I45" s="33">
        <v>0.43333333333333335</v>
      </c>
      <c r="J45" s="33">
        <v>0</v>
      </c>
      <c r="K45" s="33">
        <v>0</v>
      </c>
      <c r="L45" s="33">
        <v>4.8198888888888893</v>
      </c>
      <c r="M45" s="33">
        <v>6.1472222222222221</v>
      </c>
      <c r="N45" s="33">
        <v>0</v>
      </c>
      <c r="O45" s="33">
        <v>7.154403207034786E-2</v>
      </c>
      <c r="P45" s="33">
        <v>0</v>
      </c>
      <c r="Q45" s="33">
        <v>5.0750000000000002</v>
      </c>
      <c r="R45" s="33">
        <v>5.9065045907151177E-2</v>
      </c>
      <c r="S45" s="33">
        <v>5.4632222222222211</v>
      </c>
      <c r="T45" s="33">
        <v>6.2000000000000013E-2</v>
      </c>
      <c r="U45" s="33">
        <v>0</v>
      </c>
      <c r="V45" s="33">
        <v>6.4304926936505871E-2</v>
      </c>
      <c r="W45" s="33">
        <v>1.1477777777777776</v>
      </c>
      <c r="X45" s="33">
        <v>9.8612222222222208</v>
      </c>
      <c r="Y45" s="33">
        <v>0</v>
      </c>
      <c r="Z45" s="33">
        <v>0.12812750549592655</v>
      </c>
      <c r="AA45" s="33">
        <v>0</v>
      </c>
      <c r="AB45" s="33">
        <v>0</v>
      </c>
      <c r="AC45" s="33">
        <v>0</v>
      </c>
      <c r="AD45" s="33">
        <v>0</v>
      </c>
      <c r="AE45" s="33">
        <v>0</v>
      </c>
      <c r="AF45" s="33">
        <v>0</v>
      </c>
      <c r="AG45" s="33">
        <v>0</v>
      </c>
      <c r="AH45" t="s">
        <v>91</v>
      </c>
      <c r="AI45" s="34">
        <v>4</v>
      </c>
    </row>
    <row r="46" spans="1:35" x14ac:dyDescent="0.25">
      <c r="A46" t="s">
        <v>546</v>
      </c>
      <c r="B46" t="s">
        <v>218</v>
      </c>
      <c r="C46" t="s">
        <v>398</v>
      </c>
      <c r="D46" t="s">
        <v>503</v>
      </c>
      <c r="E46" s="33">
        <v>129</v>
      </c>
      <c r="F46" s="33">
        <v>6.3111111111111109</v>
      </c>
      <c r="G46" s="33">
        <v>0.55555555555555558</v>
      </c>
      <c r="H46" s="33">
        <v>0.86111111111111116</v>
      </c>
      <c r="I46" s="33">
        <v>1.1777777777777778</v>
      </c>
      <c r="J46" s="33">
        <v>0</v>
      </c>
      <c r="K46" s="33">
        <v>0</v>
      </c>
      <c r="L46" s="33">
        <v>6.2443333333333335</v>
      </c>
      <c r="M46" s="33">
        <v>0</v>
      </c>
      <c r="N46" s="33">
        <v>10.488888888888889</v>
      </c>
      <c r="O46" s="33">
        <v>8.1309216192937128E-2</v>
      </c>
      <c r="P46" s="33">
        <v>5.333333333333333</v>
      </c>
      <c r="Q46" s="33">
        <v>4.6416666666666666</v>
      </c>
      <c r="R46" s="33">
        <v>7.7325581395348841E-2</v>
      </c>
      <c r="S46" s="33">
        <v>4.5560000000000018</v>
      </c>
      <c r="T46" s="33">
        <v>3.6078888888888905</v>
      </c>
      <c r="U46" s="33">
        <v>0</v>
      </c>
      <c r="V46" s="33">
        <v>6.3285960378983652E-2</v>
      </c>
      <c r="W46" s="33">
        <v>2.7659999999999996</v>
      </c>
      <c r="X46" s="33">
        <v>4.8389999999999995</v>
      </c>
      <c r="Y46" s="33">
        <v>0</v>
      </c>
      <c r="Z46" s="33">
        <v>5.8953488372093014E-2</v>
      </c>
      <c r="AA46" s="33">
        <v>0</v>
      </c>
      <c r="AB46" s="33">
        <v>0</v>
      </c>
      <c r="AC46" s="33">
        <v>0</v>
      </c>
      <c r="AD46" s="33">
        <v>0</v>
      </c>
      <c r="AE46" s="33">
        <v>0</v>
      </c>
      <c r="AF46" s="33">
        <v>0</v>
      </c>
      <c r="AG46" s="33">
        <v>0</v>
      </c>
      <c r="AH46" t="s">
        <v>31</v>
      </c>
      <c r="AI46" s="34">
        <v>4</v>
      </c>
    </row>
    <row r="47" spans="1:35" x14ac:dyDescent="0.25">
      <c r="A47" t="s">
        <v>546</v>
      </c>
      <c r="B47" t="s">
        <v>329</v>
      </c>
      <c r="C47" t="s">
        <v>385</v>
      </c>
      <c r="D47" t="s">
        <v>494</v>
      </c>
      <c r="E47" s="33">
        <v>130.76666666666668</v>
      </c>
      <c r="F47" s="33">
        <v>4.8888888888888893</v>
      </c>
      <c r="G47" s="33">
        <v>0.66666666666666663</v>
      </c>
      <c r="H47" s="33">
        <v>1.336111111111111</v>
      </c>
      <c r="I47" s="33">
        <v>0.9555555555555556</v>
      </c>
      <c r="J47" s="33">
        <v>0</v>
      </c>
      <c r="K47" s="33">
        <v>0</v>
      </c>
      <c r="L47" s="33">
        <v>9.104111111111111</v>
      </c>
      <c r="M47" s="33">
        <v>0</v>
      </c>
      <c r="N47" s="33">
        <v>15.661111111111111</v>
      </c>
      <c r="O47" s="33">
        <v>0.11976378621803041</v>
      </c>
      <c r="P47" s="33">
        <v>5.9305555555555554</v>
      </c>
      <c r="Q47" s="33">
        <v>11.394444444444444</v>
      </c>
      <c r="R47" s="33">
        <v>0.13248789191944937</v>
      </c>
      <c r="S47" s="33">
        <v>4.2571111111111106</v>
      </c>
      <c r="T47" s="33">
        <v>4.8585555555555562</v>
      </c>
      <c r="U47" s="33">
        <v>0</v>
      </c>
      <c r="V47" s="33">
        <v>6.9709406066785606E-2</v>
      </c>
      <c r="W47" s="33">
        <v>1.7356666666666656</v>
      </c>
      <c r="X47" s="33">
        <v>7.4316666666666693</v>
      </c>
      <c r="Y47" s="33">
        <v>0</v>
      </c>
      <c r="Z47" s="33">
        <v>7.0104511853173596E-2</v>
      </c>
      <c r="AA47" s="33">
        <v>0</v>
      </c>
      <c r="AB47" s="33">
        <v>0</v>
      </c>
      <c r="AC47" s="33">
        <v>0</v>
      </c>
      <c r="AD47" s="33">
        <v>0</v>
      </c>
      <c r="AE47" s="33">
        <v>0</v>
      </c>
      <c r="AF47" s="33">
        <v>0</v>
      </c>
      <c r="AG47" s="33">
        <v>0</v>
      </c>
      <c r="AH47" t="s">
        <v>142</v>
      </c>
      <c r="AI47" s="34">
        <v>4</v>
      </c>
    </row>
    <row r="48" spans="1:35" x14ac:dyDescent="0.25">
      <c r="A48" t="s">
        <v>546</v>
      </c>
      <c r="B48" t="s">
        <v>350</v>
      </c>
      <c r="C48" t="s">
        <v>398</v>
      </c>
      <c r="D48" t="s">
        <v>503</v>
      </c>
      <c r="E48" s="33">
        <v>40.833333333333336</v>
      </c>
      <c r="F48" s="33">
        <v>5.1555555555555559</v>
      </c>
      <c r="G48" s="33">
        <v>0.43333333333333335</v>
      </c>
      <c r="H48" s="33">
        <v>0.25</v>
      </c>
      <c r="I48" s="33">
        <v>0.8666666666666667</v>
      </c>
      <c r="J48" s="33">
        <v>0</v>
      </c>
      <c r="K48" s="33">
        <v>0</v>
      </c>
      <c r="L48" s="33">
        <v>9.408777777777777</v>
      </c>
      <c r="M48" s="33">
        <v>5.6888888888888891</v>
      </c>
      <c r="N48" s="33">
        <v>0</v>
      </c>
      <c r="O48" s="33">
        <v>0.13931972789115646</v>
      </c>
      <c r="P48" s="33">
        <v>5.4222222222222225</v>
      </c>
      <c r="Q48" s="33">
        <v>5.2611111111111111</v>
      </c>
      <c r="R48" s="33">
        <v>0.26163265306122446</v>
      </c>
      <c r="S48" s="33">
        <v>4.7727777777777787</v>
      </c>
      <c r="T48" s="33">
        <v>5.3972222222222239</v>
      </c>
      <c r="U48" s="33">
        <v>0</v>
      </c>
      <c r="V48" s="33">
        <v>0.24906122448979595</v>
      </c>
      <c r="W48" s="33">
        <v>3.0332222222222232</v>
      </c>
      <c r="X48" s="33">
        <v>8.8153333333333368</v>
      </c>
      <c r="Y48" s="33">
        <v>0</v>
      </c>
      <c r="Z48" s="33">
        <v>0.29016870748299328</v>
      </c>
      <c r="AA48" s="33">
        <v>0</v>
      </c>
      <c r="AB48" s="33">
        <v>0</v>
      </c>
      <c r="AC48" s="33">
        <v>0</v>
      </c>
      <c r="AD48" s="33">
        <v>0</v>
      </c>
      <c r="AE48" s="33">
        <v>0</v>
      </c>
      <c r="AF48" s="33">
        <v>0</v>
      </c>
      <c r="AG48" s="33">
        <v>0</v>
      </c>
      <c r="AH48" t="s">
        <v>163</v>
      </c>
      <c r="AI48" s="34">
        <v>4</v>
      </c>
    </row>
    <row r="49" spans="1:35" x14ac:dyDescent="0.25">
      <c r="A49" t="s">
        <v>546</v>
      </c>
      <c r="B49" t="s">
        <v>299</v>
      </c>
      <c r="C49" t="s">
        <v>456</v>
      </c>
      <c r="D49" t="s">
        <v>529</v>
      </c>
      <c r="E49" s="33">
        <v>68.344444444444449</v>
      </c>
      <c r="F49" s="33">
        <v>5.3777777777777782</v>
      </c>
      <c r="G49" s="33">
        <v>0.14444444444444443</v>
      </c>
      <c r="H49" s="33">
        <v>0.77777777777777779</v>
      </c>
      <c r="I49" s="33">
        <v>0.23333333333333334</v>
      </c>
      <c r="J49" s="33">
        <v>0</v>
      </c>
      <c r="K49" s="33">
        <v>0</v>
      </c>
      <c r="L49" s="33">
        <v>4.6304444444444437</v>
      </c>
      <c r="M49" s="33">
        <v>5.6888888888888891</v>
      </c>
      <c r="N49" s="33">
        <v>0.13333333333333333</v>
      </c>
      <c r="O49" s="33">
        <v>8.5189400097545123E-2</v>
      </c>
      <c r="P49" s="33">
        <v>5.4749999999999996</v>
      </c>
      <c r="Q49" s="33">
        <v>4.5972222222222223</v>
      </c>
      <c r="R49" s="33">
        <v>0.14737441066493254</v>
      </c>
      <c r="S49" s="33">
        <v>3.7362222222222217</v>
      </c>
      <c r="T49" s="33">
        <v>0</v>
      </c>
      <c r="U49" s="33">
        <v>0</v>
      </c>
      <c r="V49" s="33">
        <v>5.4667533734352125E-2</v>
      </c>
      <c r="W49" s="33">
        <v>0.59699999999999998</v>
      </c>
      <c r="X49" s="33">
        <v>4.5407777777777758</v>
      </c>
      <c r="Y49" s="33">
        <v>0</v>
      </c>
      <c r="Z49" s="33">
        <v>7.5174768330352762E-2</v>
      </c>
      <c r="AA49" s="33">
        <v>0</v>
      </c>
      <c r="AB49" s="33">
        <v>0</v>
      </c>
      <c r="AC49" s="33">
        <v>0</v>
      </c>
      <c r="AD49" s="33">
        <v>0</v>
      </c>
      <c r="AE49" s="33">
        <v>0</v>
      </c>
      <c r="AF49" s="33">
        <v>0</v>
      </c>
      <c r="AG49" s="33">
        <v>0</v>
      </c>
      <c r="AH49" t="s">
        <v>112</v>
      </c>
      <c r="AI49" s="34">
        <v>4</v>
      </c>
    </row>
    <row r="50" spans="1:35" x14ac:dyDescent="0.25">
      <c r="A50" t="s">
        <v>546</v>
      </c>
      <c r="B50" t="s">
        <v>201</v>
      </c>
      <c r="C50" t="s">
        <v>388</v>
      </c>
      <c r="D50" t="s">
        <v>496</v>
      </c>
      <c r="E50" s="33">
        <v>65.8</v>
      </c>
      <c r="F50" s="33">
        <v>4.9111111111111114</v>
      </c>
      <c r="G50" s="33">
        <v>0</v>
      </c>
      <c r="H50" s="33">
        <v>0.30555555555555558</v>
      </c>
      <c r="I50" s="33">
        <v>0</v>
      </c>
      <c r="J50" s="33">
        <v>0</v>
      </c>
      <c r="K50" s="33">
        <v>1.1111111111111112E-2</v>
      </c>
      <c r="L50" s="33">
        <v>4.2974444444444426</v>
      </c>
      <c r="M50" s="33">
        <v>0</v>
      </c>
      <c r="N50" s="33">
        <v>5.1722222222222225</v>
      </c>
      <c r="O50" s="33">
        <v>7.860520094562648E-2</v>
      </c>
      <c r="P50" s="33">
        <v>4.1694444444444443</v>
      </c>
      <c r="Q50" s="33">
        <v>5.0750000000000002</v>
      </c>
      <c r="R50" s="33">
        <v>0.14049307666328942</v>
      </c>
      <c r="S50" s="33">
        <v>2.7643333333333331</v>
      </c>
      <c r="T50" s="33">
        <v>9.1343333333333305</v>
      </c>
      <c r="U50" s="33">
        <v>0</v>
      </c>
      <c r="V50" s="33">
        <v>0.18083080040526844</v>
      </c>
      <c r="W50" s="33">
        <v>2.092222222222222</v>
      </c>
      <c r="X50" s="33">
        <v>4.0444444444444443</v>
      </c>
      <c r="Y50" s="33">
        <v>0</v>
      </c>
      <c r="Z50" s="33">
        <v>9.326241134751774E-2</v>
      </c>
      <c r="AA50" s="33">
        <v>0</v>
      </c>
      <c r="AB50" s="33">
        <v>0</v>
      </c>
      <c r="AC50" s="33">
        <v>0</v>
      </c>
      <c r="AD50" s="33">
        <v>0</v>
      </c>
      <c r="AE50" s="33">
        <v>0</v>
      </c>
      <c r="AF50" s="33">
        <v>0</v>
      </c>
      <c r="AG50" s="33">
        <v>0</v>
      </c>
      <c r="AH50" t="s">
        <v>14</v>
      </c>
      <c r="AI50" s="34">
        <v>4</v>
      </c>
    </row>
    <row r="51" spans="1:35" x14ac:dyDescent="0.25">
      <c r="A51" t="s">
        <v>546</v>
      </c>
      <c r="B51" t="s">
        <v>345</v>
      </c>
      <c r="C51" t="s">
        <v>477</v>
      </c>
      <c r="D51" t="s">
        <v>486</v>
      </c>
      <c r="E51" s="33">
        <v>64.955555555555549</v>
      </c>
      <c r="F51" s="33">
        <v>5.2666666666666666</v>
      </c>
      <c r="G51" s="33">
        <v>0</v>
      </c>
      <c r="H51" s="33">
        <v>0</v>
      </c>
      <c r="I51" s="33">
        <v>0</v>
      </c>
      <c r="J51" s="33">
        <v>0</v>
      </c>
      <c r="K51" s="33">
        <v>0</v>
      </c>
      <c r="L51" s="33">
        <v>4.0785555555555568</v>
      </c>
      <c r="M51" s="33">
        <v>0</v>
      </c>
      <c r="N51" s="33">
        <v>6.1378888888888889</v>
      </c>
      <c r="O51" s="33">
        <v>9.4493670886075964E-2</v>
      </c>
      <c r="P51" s="33">
        <v>12.360222222222223</v>
      </c>
      <c r="Q51" s="33">
        <v>14.267888888888892</v>
      </c>
      <c r="R51" s="33">
        <v>0.40994355114608294</v>
      </c>
      <c r="S51" s="33">
        <v>4.1624444444444437</v>
      </c>
      <c r="T51" s="33">
        <v>5.046555555555555</v>
      </c>
      <c r="U51" s="33">
        <v>0</v>
      </c>
      <c r="V51" s="33">
        <v>0.14177386247006502</v>
      </c>
      <c r="W51" s="33">
        <v>1.6356666666666664</v>
      </c>
      <c r="X51" s="33">
        <v>12.040222222222219</v>
      </c>
      <c r="Y51" s="33">
        <v>0</v>
      </c>
      <c r="Z51" s="33">
        <v>0.21054225111187133</v>
      </c>
      <c r="AA51" s="33">
        <v>0</v>
      </c>
      <c r="AB51" s="33">
        <v>0</v>
      </c>
      <c r="AC51" s="33">
        <v>0</v>
      </c>
      <c r="AD51" s="33">
        <v>0</v>
      </c>
      <c r="AE51" s="33">
        <v>0</v>
      </c>
      <c r="AF51" s="33">
        <v>0</v>
      </c>
      <c r="AG51" s="33">
        <v>0</v>
      </c>
      <c r="AH51" t="s">
        <v>158</v>
      </c>
      <c r="AI51" s="34">
        <v>4</v>
      </c>
    </row>
    <row r="52" spans="1:35" x14ac:dyDescent="0.25">
      <c r="A52" t="s">
        <v>546</v>
      </c>
      <c r="B52" t="s">
        <v>328</v>
      </c>
      <c r="C52" t="s">
        <v>469</v>
      </c>
      <c r="D52" t="s">
        <v>490</v>
      </c>
      <c r="E52" s="33">
        <v>69.74444444444444</v>
      </c>
      <c r="F52" s="33">
        <v>5.5111111111111111</v>
      </c>
      <c r="G52" s="33">
        <v>0.53333333333333333</v>
      </c>
      <c r="H52" s="33">
        <v>0.29622222222222216</v>
      </c>
      <c r="I52" s="33">
        <v>2.4666666666666668</v>
      </c>
      <c r="J52" s="33">
        <v>0</v>
      </c>
      <c r="K52" s="33">
        <v>4.9777777777777779</v>
      </c>
      <c r="L52" s="33">
        <v>1.5595555555555558</v>
      </c>
      <c r="M52" s="33">
        <v>5.15</v>
      </c>
      <c r="N52" s="33">
        <v>0</v>
      </c>
      <c r="O52" s="33">
        <v>7.384100685040626E-2</v>
      </c>
      <c r="P52" s="33">
        <v>0</v>
      </c>
      <c r="Q52" s="33">
        <v>2.8305555555555557</v>
      </c>
      <c r="R52" s="33">
        <v>4.0584674207423933E-2</v>
      </c>
      <c r="S52" s="33">
        <v>1.3798888888888887</v>
      </c>
      <c r="T52" s="33">
        <v>7.0148888888888914</v>
      </c>
      <c r="U52" s="33">
        <v>0</v>
      </c>
      <c r="V52" s="33">
        <v>0.12036482396049071</v>
      </c>
      <c r="W52" s="33">
        <v>1.9194444444444445</v>
      </c>
      <c r="X52" s="33">
        <v>5.347111111111114</v>
      </c>
      <c r="Y52" s="33">
        <v>0</v>
      </c>
      <c r="Z52" s="33">
        <v>0.10418830651585156</v>
      </c>
      <c r="AA52" s="33">
        <v>0</v>
      </c>
      <c r="AB52" s="33">
        <v>5.4222222222222225</v>
      </c>
      <c r="AC52" s="33">
        <v>0</v>
      </c>
      <c r="AD52" s="33">
        <v>0</v>
      </c>
      <c r="AE52" s="33">
        <v>0</v>
      </c>
      <c r="AF52" s="33">
        <v>0</v>
      </c>
      <c r="AG52" s="33">
        <v>0</v>
      </c>
      <c r="AH52" t="s">
        <v>141</v>
      </c>
      <c r="AI52" s="34">
        <v>4</v>
      </c>
    </row>
    <row r="53" spans="1:35" x14ac:dyDescent="0.25">
      <c r="A53" t="s">
        <v>546</v>
      </c>
      <c r="B53" t="s">
        <v>262</v>
      </c>
      <c r="C53" t="s">
        <v>429</v>
      </c>
      <c r="D53" t="s">
        <v>525</v>
      </c>
      <c r="E53" s="33">
        <v>93.433333333333337</v>
      </c>
      <c r="F53" s="33">
        <v>5.6888888888888891</v>
      </c>
      <c r="G53" s="33">
        <v>0.21111111111111111</v>
      </c>
      <c r="H53" s="33">
        <v>0.18888888888888888</v>
      </c>
      <c r="I53" s="33">
        <v>1.4444444444444444</v>
      </c>
      <c r="J53" s="33">
        <v>0</v>
      </c>
      <c r="K53" s="33">
        <v>0</v>
      </c>
      <c r="L53" s="33">
        <v>2.1138888888888889</v>
      </c>
      <c r="M53" s="33">
        <v>4.3944444444444448</v>
      </c>
      <c r="N53" s="33">
        <v>5.875</v>
      </c>
      <c r="O53" s="33">
        <v>0.10991199904863837</v>
      </c>
      <c r="P53" s="33">
        <v>10.166666666666666</v>
      </c>
      <c r="Q53" s="33">
        <v>0</v>
      </c>
      <c r="R53" s="33">
        <v>0.1088119871566179</v>
      </c>
      <c r="S53" s="33">
        <v>4.7611111111111111</v>
      </c>
      <c r="T53" s="33">
        <v>0</v>
      </c>
      <c r="U53" s="33">
        <v>0</v>
      </c>
      <c r="V53" s="33">
        <v>5.0957307646569153E-2</v>
      </c>
      <c r="W53" s="33">
        <v>0.47499999999999998</v>
      </c>
      <c r="X53" s="33">
        <v>4.1361111111111111</v>
      </c>
      <c r="Y53" s="33">
        <v>0</v>
      </c>
      <c r="Z53" s="33">
        <v>4.9351884885241996E-2</v>
      </c>
      <c r="AA53" s="33">
        <v>0</v>
      </c>
      <c r="AB53" s="33">
        <v>0</v>
      </c>
      <c r="AC53" s="33">
        <v>0</v>
      </c>
      <c r="AD53" s="33">
        <v>0</v>
      </c>
      <c r="AE53" s="33">
        <v>0</v>
      </c>
      <c r="AF53" s="33">
        <v>0</v>
      </c>
      <c r="AG53" s="33">
        <v>0</v>
      </c>
      <c r="AH53" t="s">
        <v>75</v>
      </c>
      <c r="AI53" s="34">
        <v>4</v>
      </c>
    </row>
    <row r="54" spans="1:35" x14ac:dyDescent="0.25">
      <c r="A54" t="s">
        <v>546</v>
      </c>
      <c r="B54" t="s">
        <v>289</v>
      </c>
      <c r="C54" t="s">
        <v>403</v>
      </c>
      <c r="D54" t="s">
        <v>499</v>
      </c>
      <c r="E54" s="33">
        <v>60.822222222222223</v>
      </c>
      <c r="F54" s="33">
        <v>5.322222222222222</v>
      </c>
      <c r="G54" s="33">
        <v>0</v>
      </c>
      <c r="H54" s="33">
        <v>0.26111111111111113</v>
      </c>
      <c r="I54" s="33">
        <v>0</v>
      </c>
      <c r="J54" s="33">
        <v>0</v>
      </c>
      <c r="K54" s="33">
        <v>0</v>
      </c>
      <c r="L54" s="33">
        <v>5.7733333333333325</v>
      </c>
      <c r="M54" s="33">
        <v>0</v>
      </c>
      <c r="N54" s="33">
        <v>10.291666666666666</v>
      </c>
      <c r="O54" s="33">
        <v>0.16920898794300326</v>
      </c>
      <c r="P54" s="33">
        <v>5.3805555555555555</v>
      </c>
      <c r="Q54" s="33">
        <v>7.5805555555555557</v>
      </c>
      <c r="R54" s="33">
        <v>0.21309828279137744</v>
      </c>
      <c r="S54" s="33">
        <v>9.3928888888888871</v>
      </c>
      <c r="T54" s="33">
        <v>8.6434444444444445</v>
      </c>
      <c r="U54" s="33">
        <v>0</v>
      </c>
      <c r="V54" s="33">
        <v>0.29654183412495427</v>
      </c>
      <c r="W54" s="33">
        <v>5.7473333333333319</v>
      </c>
      <c r="X54" s="33">
        <v>6.6381111111111064</v>
      </c>
      <c r="Y54" s="33">
        <v>0</v>
      </c>
      <c r="Z54" s="33">
        <v>0.2036335403726707</v>
      </c>
      <c r="AA54" s="33">
        <v>0</v>
      </c>
      <c r="AB54" s="33">
        <v>0</v>
      </c>
      <c r="AC54" s="33">
        <v>0</v>
      </c>
      <c r="AD54" s="33">
        <v>0</v>
      </c>
      <c r="AE54" s="33">
        <v>0</v>
      </c>
      <c r="AF54" s="33">
        <v>0</v>
      </c>
      <c r="AG54" s="33">
        <v>0</v>
      </c>
      <c r="AH54" t="s">
        <v>102</v>
      </c>
      <c r="AI54" s="34">
        <v>4</v>
      </c>
    </row>
    <row r="55" spans="1:35" x14ac:dyDescent="0.25">
      <c r="A55" t="s">
        <v>546</v>
      </c>
      <c r="B55" t="s">
        <v>246</v>
      </c>
      <c r="C55" t="s">
        <v>418</v>
      </c>
      <c r="D55" t="s">
        <v>498</v>
      </c>
      <c r="E55" s="33">
        <v>79.63333333333334</v>
      </c>
      <c r="F55" s="33">
        <v>5.6888888888888891</v>
      </c>
      <c r="G55" s="33">
        <v>0.53333333333333333</v>
      </c>
      <c r="H55" s="33">
        <v>0.76666666666666672</v>
      </c>
      <c r="I55" s="33">
        <v>1.2444444444444445</v>
      </c>
      <c r="J55" s="33">
        <v>0</v>
      </c>
      <c r="K55" s="33">
        <v>0</v>
      </c>
      <c r="L55" s="33">
        <v>3.3483333333333336</v>
      </c>
      <c r="M55" s="33">
        <v>5.1063333333333336</v>
      </c>
      <c r="N55" s="33">
        <v>0</v>
      </c>
      <c r="O55" s="33">
        <v>6.4123064043532851E-2</v>
      </c>
      <c r="P55" s="33">
        <v>4.2544444444444434</v>
      </c>
      <c r="Q55" s="33">
        <v>0</v>
      </c>
      <c r="R55" s="33">
        <v>5.3425422073391918E-2</v>
      </c>
      <c r="S55" s="33">
        <v>3.8465555555555562</v>
      </c>
      <c r="T55" s="33">
        <v>4.3645555555555555</v>
      </c>
      <c r="U55" s="33">
        <v>0</v>
      </c>
      <c r="V55" s="33">
        <v>0.10311148318682853</v>
      </c>
      <c r="W55" s="33">
        <v>4.4581111111111111</v>
      </c>
      <c r="X55" s="33">
        <v>5.0019999999999998</v>
      </c>
      <c r="Y55" s="33">
        <v>0</v>
      </c>
      <c r="Z55" s="33">
        <v>0.11879586995953675</v>
      </c>
      <c r="AA55" s="33">
        <v>0</v>
      </c>
      <c r="AB55" s="33">
        <v>0</v>
      </c>
      <c r="AC55" s="33">
        <v>0</v>
      </c>
      <c r="AD55" s="33">
        <v>0</v>
      </c>
      <c r="AE55" s="33">
        <v>0</v>
      </c>
      <c r="AF55" s="33">
        <v>0</v>
      </c>
      <c r="AG55" s="33">
        <v>0</v>
      </c>
      <c r="AH55" t="s">
        <v>59</v>
      </c>
      <c r="AI55" s="34">
        <v>4</v>
      </c>
    </row>
    <row r="56" spans="1:35" x14ac:dyDescent="0.25">
      <c r="A56" t="s">
        <v>546</v>
      </c>
      <c r="B56" t="s">
        <v>291</v>
      </c>
      <c r="C56" t="s">
        <v>390</v>
      </c>
      <c r="D56" t="s">
        <v>487</v>
      </c>
      <c r="E56" s="33">
        <v>137.57777777777778</v>
      </c>
      <c r="F56" s="33">
        <v>5.6888888888888891</v>
      </c>
      <c r="G56" s="33">
        <v>0.8666666666666667</v>
      </c>
      <c r="H56" s="33">
        <v>0.80711111111111111</v>
      </c>
      <c r="I56" s="33">
        <v>2.1111111111111112</v>
      </c>
      <c r="J56" s="33">
        <v>0</v>
      </c>
      <c r="K56" s="33">
        <v>0</v>
      </c>
      <c r="L56" s="33">
        <v>5.6985555555555543</v>
      </c>
      <c r="M56" s="33">
        <v>7.5952222222222225</v>
      </c>
      <c r="N56" s="33">
        <v>0</v>
      </c>
      <c r="O56" s="33">
        <v>5.5206751736391536E-2</v>
      </c>
      <c r="P56" s="33">
        <v>3.7403333333333331</v>
      </c>
      <c r="Q56" s="33">
        <v>3.2725555555555559</v>
      </c>
      <c r="R56" s="33">
        <v>5.0973994508156997E-2</v>
      </c>
      <c r="S56" s="33">
        <v>7.9712222222222202</v>
      </c>
      <c r="T56" s="33">
        <v>5.3903333333333343</v>
      </c>
      <c r="U56" s="33">
        <v>0</v>
      </c>
      <c r="V56" s="33">
        <v>9.7120012921983509E-2</v>
      </c>
      <c r="W56" s="33">
        <v>3.5481111111111114</v>
      </c>
      <c r="X56" s="33">
        <v>5.4801111111111105</v>
      </c>
      <c r="Y56" s="33">
        <v>0</v>
      </c>
      <c r="Z56" s="33">
        <v>6.5622678081085448E-2</v>
      </c>
      <c r="AA56" s="33">
        <v>0</v>
      </c>
      <c r="AB56" s="33">
        <v>0</v>
      </c>
      <c r="AC56" s="33">
        <v>0</v>
      </c>
      <c r="AD56" s="33">
        <v>0</v>
      </c>
      <c r="AE56" s="33">
        <v>0</v>
      </c>
      <c r="AF56" s="33">
        <v>0</v>
      </c>
      <c r="AG56" s="33">
        <v>0</v>
      </c>
      <c r="AH56" t="s">
        <v>104</v>
      </c>
      <c r="AI56" s="34">
        <v>4</v>
      </c>
    </row>
    <row r="57" spans="1:35" x14ac:dyDescent="0.25">
      <c r="A57" t="s">
        <v>546</v>
      </c>
      <c r="B57" t="s">
        <v>221</v>
      </c>
      <c r="C57" t="s">
        <v>401</v>
      </c>
      <c r="D57" t="s">
        <v>506</v>
      </c>
      <c r="E57" s="33">
        <v>106.43333333333334</v>
      </c>
      <c r="F57" s="33">
        <v>6.666666666666667</v>
      </c>
      <c r="G57" s="33">
        <v>0.56666666666666665</v>
      </c>
      <c r="H57" s="33">
        <v>0.59233333333333349</v>
      </c>
      <c r="I57" s="33">
        <v>2.7222222222222223</v>
      </c>
      <c r="J57" s="33">
        <v>0</v>
      </c>
      <c r="K57" s="33">
        <v>0</v>
      </c>
      <c r="L57" s="33">
        <v>5.2574444444444435</v>
      </c>
      <c r="M57" s="33">
        <v>4.9665555555555549</v>
      </c>
      <c r="N57" s="33">
        <v>0</v>
      </c>
      <c r="O57" s="33">
        <v>4.6663534815742765E-2</v>
      </c>
      <c r="P57" s="33">
        <v>5.3888888888888893</v>
      </c>
      <c r="Q57" s="33">
        <v>0.90155555555555555</v>
      </c>
      <c r="R57" s="33">
        <v>5.9102202735149809E-2</v>
      </c>
      <c r="S57" s="33">
        <v>5.102444444444445</v>
      </c>
      <c r="T57" s="33">
        <v>10.935444444444444</v>
      </c>
      <c r="U57" s="33">
        <v>0</v>
      </c>
      <c r="V57" s="33">
        <v>0.15068483140202527</v>
      </c>
      <c r="W57" s="33">
        <v>4.8639999999999999</v>
      </c>
      <c r="X57" s="33">
        <v>10.440333333333333</v>
      </c>
      <c r="Y57" s="33">
        <v>0</v>
      </c>
      <c r="Z57" s="33">
        <v>0.14379267146883806</v>
      </c>
      <c r="AA57" s="33">
        <v>0</v>
      </c>
      <c r="AB57" s="33">
        <v>0</v>
      </c>
      <c r="AC57" s="33">
        <v>0</v>
      </c>
      <c r="AD57" s="33">
        <v>0</v>
      </c>
      <c r="AE57" s="33">
        <v>0</v>
      </c>
      <c r="AF57" s="33">
        <v>0</v>
      </c>
      <c r="AG57" s="33">
        <v>0</v>
      </c>
      <c r="AH57" t="s">
        <v>34</v>
      </c>
      <c r="AI57" s="34">
        <v>4</v>
      </c>
    </row>
    <row r="58" spans="1:35" x14ac:dyDescent="0.25">
      <c r="A58" t="s">
        <v>546</v>
      </c>
      <c r="B58" t="s">
        <v>206</v>
      </c>
      <c r="C58" t="s">
        <v>392</v>
      </c>
      <c r="D58" t="s">
        <v>498</v>
      </c>
      <c r="E58" s="33">
        <v>94.477777777777774</v>
      </c>
      <c r="F58" s="33">
        <v>5.6</v>
      </c>
      <c r="G58" s="33">
        <v>0.46666666666666667</v>
      </c>
      <c r="H58" s="33">
        <v>0.6</v>
      </c>
      <c r="I58" s="33">
        <v>1.1111111111111112</v>
      </c>
      <c r="J58" s="33">
        <v>0</v>
      </c>
      <c r="K58" s="33">
        <v>0</v>
      </c>
      <c r="L58" s="33">
        <v>5.5693333333333319</v>
      </c>
      <c r="M58" s="33">
        <v>5.5794444444444427</v>
      </c>
      <c r="N58" s="33">
        <v>0</v>
      </c>
      <c r="O58" s="33">
        <v>5.9055627425614474E-2</v>
      </c>
      <c r="P58" s="33">
        <v>4.8104444444444461</v>
      </c>
      <c r="Q58" s="33">
        <v>3.7300000000000013</v>
      </c>
      <c r="R58" s="33">
        <v>9.0396330706809386E-2</v>
      </c>
      <c r="S58" s="33">
        <v>3.4217777777777783</v>
      </c>
      <c r="T58" s="33">
        <v>8.2382222222222214</v>
      </c>
      <c r="U58" s="33">
        <v>0</v>
      </c>
      <c r="V58" s="33">
        <v>0.12341526520051747</v>
      </c>
      <c r="W58" s="33">
        <v>3.788555555555555</v>
      </c>
      <c r="X58" s="33">
        <v>6.7277777777777779</v>
      </c>
      <c r="Y58" s="33">
        <v>0</v>
      </c>
      <c r="Z58" s="33">
        <v>0.11131012583793955</v>
      </c>
      <c r="AA58" s="33">
        <v>0</v>
      </c>
      <c r="AB58" s="33">
        <v>0</v>
      </c>
      <c r="AC58" s="33">
        <v>0</v>
      </c>
      <c r="AD58" s="33">
        <v>0</v>
      </c>
      <c r="AE58" s="33">
        <v>0</v>
      </c>
      <c r="AF58" s="33">
        <v>0</v>
      </c>
      <c r="AG58" s="33">
        <v>0</v>
      </c>
      <c r="AH58" t="s">
        <v>19</v>
      </c>
      <c r="AI58" s="34">
        <v>4</v>
      </c>
    </row>
    <row r="59" spans="1:35" x14ac:dyDescent="0.25">
      <c r="A59" t="s">
        <v>546</v>
      </c>
      <c r="B59" t="s">
        <v>196</v>
      </c>
      <c r="C59" t="s">
        <v>383</v>
      </c>
      <c r="D59" t="s">
        <v>492</v>
      </c>
      <c r="E59" s="33">
        <v>106.42222222222222</v>
      </c>
      <c r="F59" s="33">
        <v>5.333333333333333</v>
      </c>
      <c r="G59" s="33">
        <v>0.4</v>
      </c>
      <c r="H59" s="33">
        <v>0.54699999999999993</v>
      </c>
      <c r="I59" s="33">
        <v>2.8333333333333335</v>
      </c>
      <c r="J59" s="33">
        <v>0</v>
      </c>
      <c r="K59" s="33">
        <v>0</v>
      </c>
      <c r="L59" s="33">
        <v>6.7310000000000008</v>
      </c>
      <c r="M59" s="33">
        <v>4.224444444444444</v>
      </c>
      <c r="N59" s="33">
        <v>0</v>
      </c>
      <c r="O59" s="33">
        <v>3.9695134683650032E-2</v>
      </c>
      <c r="P59" s="33">
        <v>1.5660000000000003</v>
      </c>
      <c r="Q59" s="33">
        <v>5.3500000000000014</v>
      </c>
      <c r="R59" s="33">
        <v>6.498642722906664E-2</v>
      </c>
      <c r="S59" s="33">
        <v>2.3935555555555554</v>
      </c>
      <c r="T59" s="33">
        <v>10.131777777777776</v>
      </c>
      <c r="U59" s="33">
        <v>0</v>
      </c>
      <c r="V59" s="33">
        <v>0.117694717059929</v>
      </c>
      <c r="W59" s="33">
        <v>7.2545555555555579</v>
      </c>
      <c r="X59" s="33">
        <v>6.6290000000000004</v>
      </c>
      <c r="Y59" s="33">
        <v>0</v>
      </c>
      <c r="Z59" s="33">
        <v>0.13045729797452499</v>
      </c>
      <c r="AA59" s="33">
        <v>0</v>
      </c>
      <c r="AB59" s="33">
        <v>0</v>
      </c>
      <c r="AC59" s="33">
        <v>0</v>
      </c>
      <c r="AD59" s="33">
        <v>0</v>
      </c>
      <c r="AE59" s="33">
        <v>0</v>
      </c>
      <c r="AF59" s="33">
        <v>0</v>
      </c>
      <c r="AG59" s="33">
        <v>0</v>
      </c>
      <c r="AH59" t="s">
        <v>9</v>
      </c>
      <c r="AI59" s="34">
        <v>4</v>
      </c>
    </row>
    <row r="60" spans="1:35" x14ac:dyDescent="0.25">
      <c r="A60" t="s">
        <v>546</v>
      </c>
      <c r="B60" t="s">
        <v>281</v>
      </c>
      <c r="C60" t="s">
        <v>443</v>
      </c>
      <c r="D60" t="s">
        <v>495</v>
      </c>
      <c r="E60" s="33">
        <v>83.922222222222217</v>
      </c>
      <c r="F60" s="33">
        <v>5.6888888888888891</v>
      </c>
      <c r="G60" s="33">
        <v>0.26666666666666666</v>
      </c>
      <c r="H60" s="33">
        <v>0.382888888888889</v>
      </c>
      <c r="I60" s="33">
        <v>0.75555555555555554</v>
      </c>
      <c r="J60" s="33">
        <v>0</v>
      </c>
      <c r="K60" s="33">
        <v>0</v>
      </c>
      <c r="L60" s="33">
        <v>3.9567777777777779</v>
      </c>
      <c r="M60" s="33">
        <v>3.8422222222222229</v>
      </c>
      <c r="N60" s="33">
        <v>0</v>
      </c>
      <c r="O60" s="33">
        <v>4.5783132530120493E-2</v>
      </c>
      <c r="P60" s="33">
        <v>2.5920000000000001</v>
      </c>
      <c r="Q60" s="33">
        <v>0</v>
      </c>
      <c r="R60" s="33">
        <v>3.0885740765258841E-2</v>
      </c>
      <c r="S60" s="33">
        <v>4.9794444444444439</v>
      </c>
      <c r="T60" s="33">
        <v>0.6379999999999999</v>
      </c>
      <c r="U60" s="33">
        <v>0</v>
      </c>
      <c r="V60" s="33">
        <v>6.693631669535284E-2</v>
      </c>
      <c r="W60" s="33">
        <v>0.39811111111111125</v>
      </c>
      <c r="X60" s="33">
        <v>5.4690000000000003</v>
      </c>
      <c r="Y60" s="33">
        <v>0</v>
      </c>
      <c r="Z60" s="33">
        <v>6.9911293525751372E-2</v>
      </c>
      <c r="AA60" s="33">
        <v>0</v>
      </c>
      <c r="AB60" s="33">
        <v>0</v>
      </c>
      <c r="AC60" s="33">
        <v>0</v>
      </c>
      <c r="AD60" s="33">
        <v>0</v>
      </c>
      <c r="AE60" s="33">
        <v>0</v>
      </c>
      <c r="AF60" s="33">
        <v>0</v>
      </c>
      <c r="AG60" s="33">
        <v>0</v>
      </c>
      <c r="AH60" t="s">
        <v>94</v>
      </c>
      <c r="AI60" s="34">
        <v>4</v>
      </c>
    </row>
    <row r="61" spans="1:35" x14ac:dyDescent="0.25">
      <c r="A61" t="s">
        <v>546</v>
      </c>
      <c r="B61" t="s">
        <v>198</v>
      </c>
      <c r="C61" t="s">
        <v>385</v>
      </c>
      <c r="D61" t="s">
        <v>494</v>
      </c>
      <c r="E61" s="33">
        <v>79.222222222222229</v>
      </c>
      <c r="F61" s="33">
        <v>2.4888888888888889</v>
      </c>
      <c r="G61" s="33">
        <v>0.26666666666666666</v>
      </c>
      <c r="H61" s="33">
        <v>0.51111111111111107</v>
      </c>
      <c r="I61" s="33">
        <v>2.0222222222222221</v>
      </c>
      <c r="J61" s="33">
        <v>0</v>
      </c>
      <c r="K61" s="33">
        <v>0</v>
      </c>
      <c r="L61" s="33">
        <v>5.3763333333333332</v>
      </c>
      <c r="M61" s="33">
        <v>6.1518888888888874</v>
      </c>
      <c r="N61" s="33">
        <v>0</v>
      </c>
      <c r="O61" s="33">
        <v>7.7653576437587635E-2</v>
      </c>
      <c r="P61" s="33">
        <v>5.0193333333333348</v>
      </c>
      <c r="Q61" s="33">
        <v>0.71033333333333337</v>
      </c>
      <c r="R61" s="33">
        <v>7.232398316970548E-2</v>
      </c>
      <c r="S61" s="33">
        <v>4.2242222222222194</v>
      </c>
      <c r="T61" s="33">
        <v>4.7065555555555543</v>
      </c>
      <c r="U61" s="33">
        <v>0</v>
      </c>
      <c r="V61" s="33">
        <v>0.11273071528751748</v>
      </c>
      <c r="W61" s="33">
        <v>4.1338888888888894</v>
      </c>
      <c r="X61" s="33">
        <v>6.9331111111111117</v>
      </c>
      <c r="Y61" s="33">
        <v>0</v>
      </c>
      <c r="Z61" s="33">
        <v>0.13969565217391303</v>
      </c>
      <c r="AA61" s="33">
        <v>0</v>
      </c>
      <c r="AB61" s="33">
        <v>0</v>
      </c>
      <c r="AC61" s="33">
        <v>0</v>
      </c>
      <c r="AD61" s="33">
        <v>0</v>
      </c>
      <c r="AE61" s="33">
        <v>0</v>
      </c>
      <c r="AF61" s="33">
        <v>0</v>
      </c>
      <c r="AG61" s="33">
        <v>0</v>
      </c>
      <c r="AH61" t="s">
        <v>11</v>
      </c>
      <c r="AI61" s="34">
        <v>4</v>
      </c>
    </row>
    <row r="62" spans="1:35" x14ac:dyDescent="0.25">
      <c r="A62" t="s">
        <v>546</v>
      </c>
      <c r="B62" t="s">
        <v>257</v>
      </c>
      <c r="C62" t="s">
        <v>425</v>
      </c>
      <c r="D62" t="s">
        <v>523</v>
      </c>
      <c r="E62" s="33">
        <v>109.86666666666666</v>
      </c>
      <c r="F62" s="33">
        <v>5.6888888888888891</v>
      </c>
      <c r="G62" s="33">
        <v>0.53333333333333333</v>
      </c>
      <c r="H62" s="33">
        <v>0.78333333333333333</v>
      </c>
      <c r="I62" s="33">
        <v>0.84444444444444444</v>
      </c>
      <c r="J62" s="33">
        <v>0</v>
      </c>
      <c r="K62" s="33">
        <v>0</v>
      </c>
      <c r="L62" s="33">
        <v>4.5526666666666662</v>
      </c>
      <c r="M62" s="33">
        <v>5.0404444444444447</v>
      </c>
      <c r="N62" s="33">
        <v>1.3383333333333332</v>
      </c>
      <c r="O62" s="33">
        <v>5.8059263754045312E-2</v>
      </c>
      <c r="P62" s="33">
        <v>4.5141111111111112</v>
      </c>
      <c r="Q62" s="33">
        <v>5.1751111111111117</v>
      </c>
      <c r="R62" s="33">
        <v>8.8190736245954707E-2</v>
      </c>
      <c r="S62" s="33">
        <v>1.6293333333333335</v>
      </c>
      <c r="T62" s="33">
        <v>3.5169999999999999</v>
      </c>
      <c r="U62" s="33">
        <v>0</v>
      </c>
      <c r="V62" s="33">
        <v>4.6841626213592238E-2</v>
      </c>
      <c r="W62" s="33">
        <v>3.2303333333333337</v>
      </c>
      <c r="X62" s="33">
        <v>5.6287777777777785</v>
      </c>
      <c r="Y62" s="33">
        <v>0</v>
      </c>
      <c r="Z62" s="33">
        <v>8.0635113268608422E-2</v>
      </c>
      <c r="AA62" s="33">
        <v>0</v>
      </c>
      <c r="AB62" s="33">
        <v>0</v>
      </c>
      <c r="AC62" s="33">
        <v>0</v>
      </c>
      <c r="AD62" s="33">
        <v>0</v>
      </c>
      <c r="AE62" s="33">
        <v>0</v>
      </c>
      <c r="AF62" s="33">
        <v>0</v>
      </c>
      <c r="AG62" s="33">
        <v>0</v>
      </c>
      <c r="AH62" t="s">
        <v>70</v>
      </c>
      <c r="AI62" s="34">
        <v>4</v>
      </c>
    </row>
    <row r="63" spans="1:35" x14ac:dyDescent="0.25">
      <c r="A63" t="s">
        <v>546</v>
      </c>
      <c r="B63" t="s">
        <v>235</v>
      </c>
      <c r="C63" t="s">
        <v>412</v>
      </c>
      <c r="D63" t="s">
        <v>509</v>
      </c>
      <c r="E63" s="33">
        <v>117.24444444444444</v>
      </c>
      <c r="F63" s="33">
        <v>5.6888888888888891</v>
      </c>
      <c r="G63" s="33">
        <v>0.26666666666666666</v>
      </c>
      <c r="H63" s="33">
        <v>0.52222222222222225</v>
      </c>
      <c r="I63" s="33">
        <v>2.3555555555555556</v>
      </c>
      <c r="J63" s="33">
        <v>0</v>
      </c>
      <c r="K63" s="33">
        <v>0</v>
      </c>
      <c r="L63" s="33">
        <v>5.3064444444444439</v>
      </c>
      <c r="M63" s="33">
        <v>4.6534444444444443</v>
      </c>
      <c r="N63" s="33">
        <v>2.2808888888888887</v>
      </c>
      <c r="O63" s="33">
        <v>5.9144238059135705E-2</v>
      </c>
      <c r="P63" s="33">
        <v>5.5177777777777779</v>
      </c>
      <c r="Q63" s="33">
        <v>0.5892222222222222</v>
      </c>
      <c r="R63" s="33">
        <v>5.2087755875663388E-2</v>
      </c>
      <c r="S63" s="33">
        <v>5.3656666666666659</v>
      </c>
      <c r="T63" s="33">
        <v>9.4585555555555541</v>
      </c>
      <c r="U63" s="33">
        <v>0</v>
      </c>
      <c r="V63" s="33">
        <v>0.12643858984078846</v>
      </c>
      <c r="W63" s="33">
        <v>0.59488888888888891</v>
      </c>
      <c r="X63" s="33">
        <v>5.5736666666666661</v>
      </c>
      <c r="Y63" s="33">
        <v>0</v>
      </c>
      <c r="Z63" s="33">
        <v>5.2612774829416224E-2</v>
      </c>
      <c r="AA63" s="33">
        <v>0</v>
      </c>
      <c r="AB63" s="33">
        <v>0</v>
      </c>
      <c r="AC63" s="33">
        <v>0</v>
      </c>
      <c r="AD63" s="33">
        <v>0</v>
      </c>
      <c r="AE63" s="33">
        <v>0</v>
      </c>
      <c r="AF63" s="33">
        <v>0</v>
      </c>
      <c r="AG63" s="33">
        <v>0</v>
      </c>
      <c r="AH63" t="s">
        <v>48</v>
      </c>
      <c r="AI63" s="34">
        <v>4</v>
      </c>
    </row>
    <row r="64" spans="1:35" x14ac:dyDescent="0.25">
      <c r="A64" t="s">
        <v>546</v>
      </c>
      <c r="B64" t="s">
        <v>275</v>
      </c>
      <c r="C64" t="s">
        <v>438</v>
      </c>
      <c r="D64" t="s">
        <v>530</v>
      </c>
      <c r="E64" s="33">
        <v>65.400000000000006</v>
      </c>
      <c r="F64" s="33">
        <v>5.6888888888888891</v>
      </c>
      <c r="G64" s="33">
        <v>0.6</v>
      </c>
      <c r="H64" s="33">
        <v>0.4453333333333333</v>
      </c>
      <c r="I64" s="33">
        <v>0.81111111111111112</v>
      </c>
      <c r="J64" s="33">
        <v>0</v>
      </c>
      <c r="K64" s="33">
        <v>0</v>
      </c>
      <c r="L64" s="33">
        <v>5.4581111111111102</v>
      </c>
      <c r="M64" s="33">
        <v>5.1097777777777775</v>
      </c>
      <c r="N64" s="33">
        <v>0</v>
      </c>
      <c r="O64" s="33">
        <v>7.813115868161738E-2</v>
      </c>
      <c r="P64" s="33">
        <v>5.9037777777777771</v>
      </c>
      <c r="Q64" s="33">
        <v>0</v>
      </c>
      <c r="R64" s="33">
        <v>9.0271831464491997E-2</v>
      </c>
      <c r="S64" s="33">
        <v>2.6338888888888885</v>
      </c>
      <c r="T64" s="33">
        <v>6.4364444444444437</v>
      </c>
      <c r="U64" s="33">
        <v>0</v>
      </c>
      <c r="V64" s="33">
        <v>0.13869011213047908</v>
      </c>
      <c r="W64" s="33">
        <v>0.95611111111111113</v>
      </c>
      <c r="X64" s="33">
        <v>4.666555555555556</v>
      </c>
      <c r="Y64" s="33">
        <v>0</v>
      </c>
      <c r="Z64" s="33">
        <v>8.5973496432212027E-2</v>
      </c>
      <c r="AA64" s="33">
        <v>0</v>
      </c>
      <c r="AB64" s="33">
        <v>0</v>
      </c>
      <c r="AC64" s="33">
        <v>0</v>
      </c>
      <c r="AD64" s="33">
        <v>0</v>
      </c>
      <c r="AE64" s="33">
        <v>0</v>
      </c>
      <c r="AF64" s="33">
        <v>0</v>
      </c>
      <c r="AG64" s="33">
        <v>0</v>
      </c>
      <c r="AH64" t="s">
        <v>88</v>
      </c>
      <c r="AI64" s="34">
        <v>4</v>
      </c>
    </row>
    <row r="65" spans="1:35" x14ac:dyDescent="0.25">
      <c r="A65" t="s">
        <v>546</v>
      </c>
      <c r="B65" t="s">
        <v>244</v>
      </c>
      <c r="C65" t="s">
        <v>377</v>
      </c>
      <c r="D65" t="s">
        <v>487</v>
      </c>
      <c r="E65" s="33">
        <v>110.43333333333334</v>
      </c>
      <c r="F65" s="33">
        <v>5.6888888888888891</v>
      </c>
      <c r="G65" s="33">
        <v>0.4</v>
      </c>
      <c r="H65" s="33">
        <v>0.51111111111111107</v>
      </c>
      <c r="I65" s="33">
        <v>3.2555555555555555</v>
      </c>
      <c r="J65" s="33">
        <v>0</v>
      </c>
      <c r="K65" s="33">
        <v>0</v>
      </c>
      <c r="L65" s="33">
        <v>6.4047777777777757</v>
      </c>
      <c r="M65" s="33">
        <v>5.333333333333333</v>
      </c>
      <c r="N65" s="33">
        <v>5.0886666666666684</v>
      </c>
      <c r="O65" s="33">
        <v>9.4373679444612141E-2</v>
      </c>
      <c r="P65" s="33">
        <v>4.1491111111111119</v>
      </c>
      <c r="Q65" s="33">
        <v>0</v>
      </c>
      <c r="R65" s="33">
        <v>3.7571184223764972E-2</v>
      </c>
      <c r="S65" s="33">
        <v>4.4498888888888892</v>
      </c>
      <c r="T65" s="33">
        <v>5.8077777777777762</v>
      </c>
      <c r="U65" s="33">
        <v>0</v>
      </c>
      <c r="V65" s="33">
        <v>9.2885602173256851E-2</v>
      </c>
      <c r="W65" s="33">
        <v>4.5095555555555542</v>
      </c>
      <c r="X65" s="33">
        <v>10.024777777777778</v>
      </c>
      <c r="Y65" s="33">
        <v>0</v>
      </c>
      <c r="Z65" s="33">
        <v>0.13161183217627526</v>
      </c>
      <c r="AA65" s="33">
        <v>0</v>
      </c>
      <c r="AB65" s="33">
        <v>0</v>
      </c>
      <c r="AC65" s="33">
        <v>0</v>
      </c>
      <c r="AD65" s="33">
        <v>0</v>
      </c>
      <c r="AE65" s="33">
        <v>0</v>
      </c>
      <c r="AF65" s="33">
        <v>0</v>
      </c>
      <c r="AG65" s="33">
        <v>0</v>
      </c>
      <c r="AH65" t="s">
        <v>57</v>
      </c>
      <c r="AI65" s="34">
        <v>4</v>
      </c>
    </row>
    <row r="66" spans="1:35" x14ac:dyDescent="0.25">
      <c r="A66" t="s">
        <v>546</v>
      </c>
      <c r="B66" t="s">
        <v>319</v>
      </c>
      <c r="C66" t="s">
        <v>467</v>
      </c>
      <c r="D66" t="s">
        <v>517</v>
      </c>
      <c r="E66" s="33">
        <v>111.32222222222222</v>
      </c>
      <c r="F66" s="33">
        <v>5.5111111111111111</v>
      </c>
      <c r="G66" s="33">
        <v>0.26666666666666666</v>
      </c>
      <c r="H66" s="33">
        <v>0.52222222222222225</v>
      </c>
      <c r="I66" s="33">
        <v>1.5333333333333334</v>
      </c>
      <c r="J66" s="33">
        <v>0</v>
      </c>
      <c r="K66" s="33">
        <v>0</v>
      </c>
      <c r="L66" s="33">
        <v>5.8201111111111095</v>
      </c>
      <c r="M66" s="33">
        <v>4.7241111111111103</v>
      </c>
      <c r="N66" s="33">
        <v>0</v>
      </c>
      <c r="O66" s="33">
        <v>4.2436370895298926E-2</v>
      </c>
      <c r="P66" s="33">
        <v>4.8815555555555559</v>
      </c>
      <c r="Q66" s="33">
        <v>0</v>
      </c>
      <c r="R66" s="33">
        <v>4.385068370096816E-2</v>
      </c>
      <c r="S66" s="33">
        <v>1.4502222222222223</v>
      </c>
      <c r="T66" s="33">
        <v>6.1883333333333352</v>
      </c>
      <c r="U66" s="33">
        <v>0</v>
      </c>
      <c r="V66" s="33">
        <v>6.8616628406028557E-2</v>
      </c>
      <c r="W66" s="33">
        <v>1.6483333333333337</v>
      </c>
      <c r="X66" s="33">
        <v>10.870111111111113</v>
      </c>
      <c r="Y66" s="33">
        <v>0</v>
      </c>
      <c r="Z66" s="33">
        <v>0.11245234055294941</v>
      </c>
      <c r="AA66" s="33">
        <v>0</v>
      </c>
      <c r="AB66" s="33">
        <v>0</v>
      </c>
      <c r="AC66" s="33">
        <v>0</v>
      </c>
      <c r="AD66" s="33">
        <v>0</v>
      </c>
      <c r="AE66" s="33">
        <v>0</v>
      </c>
      <c r="AF66" s="33">
        <v>0</v>
      </c>
      <c r="AG66" s="33">
        <v>0</v>
      </c>
      <c r="AH66" t="s">
        <v>132</v>
      </c>
      <c r="AI66" s="34">
        <v>4</v>
      </c>
    </row>
    <row r="67" spans="1:35" x14ac:dyDescent="0.25">
      <c r="A67" t="s">
        <v>546</v>
      </c>
      <c r="B67" t="s">
        <v>200</v>
      </c>
      <c r="C67" t="s">
        <v>387</v>
      </c>
      <c r="D67" t="s">
        <v>495</v>
      </c>
      <c r="E67" s="33">
        <v>68.400000000000006</v>
      </c>
      <c r="F67" s="33">
        <v>11.844444444444445</v>
      </c>
      <c r="G67" s="33">
        <v>0</v>
      </c>
      <c r="H67" s="33">
        <v>0</v>
      </c>
      <c r="I67" s="33">
        <v>0</v>
      </c>
      <c r="J67" s="33">
        <v>0</v>
      </c>
      <c r="K67" s="33">
        <v>0</v>
      </c>
      <c r="L67" s="33">
        <v>0</v>
      </c>
      <c r="M67" s="33">
        <v>5.6888888888888891</v>
      </c>
      <c r="N67" s="33">
        <v>0</v>
      </c>
      <c r="O67" s="33">
        <v>8.3170890188434043E-2</v>
      </c>
      <c r="P67" s="33">
        <v>4.2307777777777771</v>
      </c>
      <c r="Q67" s="33">
        <v>5.0991111111111103</v>
      </c>
      <c r="R67" s="33">
        <v>0.13640188434048081</v>
      </c>
      <c r="S67" s="33">
        <v>0</v>
      </c>
      <c r="T67" s="33">
        <v>0</v>
      </c>
      <c r="U67" s="33">
        <v>0</v>
      </c>
      <c r="V67" s="33">
        <v>0</v>
      </c>
      <c r="W67" s="33">
        <v>0</v>
      </c>
      <c r="X67" s="33">
        <v>0</v>
      </c>
      <c r="Y67" s="33">
        <v>0</v>
      </c>
      <c r="Z67" s="33">
        <v>0</v>
      </c>
      <c r="AA67" s="33">
        <v>0</v>
      </c>
      <c r="AB67" s="33">
        <v>0</v>
      </c>
      <c r="AC67" s="33">
        <v>0</v>
      </c>
      <c r="AD67" s="33">
        <v>0</v>
      </c>
      <c r="AE67" s="33">
        <v>0</v>
      </c>
      <c r="AF67" s="33">
        <v>0</v>
      </c>
      <c r="AG67" s="33">
        <v>0</v>
      </c>
      <c r="AH67" t="s">
        <v>13</v>
      </c>
      <c r="AI67" s="34">
        <v>4</v>
      </c>
    </row>
    <row r="68" spans="1:35" x14ac:dyDescent="0.25">
      <c r="A68" t="s">
        <v>546</v>
      </c>
      <c r="B68" t="s">
        <v>339</v>
      </c>
      <c r="C68" t="s">
        <v>440</v>
      </c>
      <c r="D68" t="s">
        <v>531</v>
      </c>
      <c r="E68" s="33">
        <v>14.277777777777779</v>
      </c>
      <c r="F68" s="33">
        <v>16.477777777777778</v>
      </c>
      <c r="G68" s="33">
        <v>0</v>
      </c>
      <c r="H68" s="33">
        <v>0</v>
      </c>
      <c r="I68" s="33">
        <v>0</v>
      </c>
      <c r="J68" s="33">
        <v>0</v>
      </c>
      <c r="K68" s="33">
        <v>0</v>
      </c>
      <c r="L68" s="33">
        <v>0</v>
      </c>
      <c r="M68" s="33">
        <v>0</v>
      </c>
      <c r="N68" s="33">
        <v>0</v>
      </c>
      <c r="O68" s="33">
        <v>0</v>
      </c>
      <c r="P68" s="33">
        <v>3.9224444444444435</v>
      </c>
      <c r="Q68" s="33">
        <v>0</v>
      </c>
      <c r="R68" s="33">
        <v>0.27472373540856021</v>
      </c>
      <c r="S68" s="33">
        <v>0</v>
      </c>
      <c r="T68" s="33">
        <v>0</v>
      </c>
      <c r="U68" s="33">
        <v>0</v>
      </c>
      <c r="V68" s="33">
        <v>0</v>
      </c>
      <c r="W68" s="33">
        <v>0</v>
      </c>
      <c r="X68" s="33">
        <v>0</v>
      </c>
      <c r="Y68" s="33">
        <v>0</v>
      </c>
      <c r="Z68" s="33">
        <v>0</v>
      </c>
      <c r="AA68" s="33">
        <v>0</v>
      </c>
      <c r="AB68" s="33">
        <v>0</v>
      </c>
      <c r="AC68" s="33">
        <v>0</v>
      </c>
      <c r="AD68" s="33">
        <v>0</v>
      </c>
      <c r="AE68" s="33">
        <v>0</v>
      </c>
      <c r="AF68" s="33">
        <v>0</v>
      </c>
      <c r="AG68" s="33">
        <v>0</v>
      </c>
      <c r="AH68" t="s">
        <v>152</v>
      </c>
      <c r="AI68" s="34">
        <v>4</v>
      </c>
    </row>
    <row r="69" spans="1:35" x14ac:dyDescent="0.25">
      <c r="A69" t="s">
        <v>546</v>
      </c>
      <c r="B69" t="s">
        <v>326</v>
      </c>
      <c r="C69" t="s">
        <v>377</v>
      </c>
      <c r="D69" t="s">
        <v>487</v>
      </c>
      <c r="E69" s="33">
        <v>85.988888888888894</v>
      </c>
      <c r="F69" s="33">
        <v>4.8888888888888893</v>
      </c>
      <c r="G69" s="33">
        <v>0.1111111111111111</v>
      </c>
      <c r="H69" s="33">
        <v>0.71666666666666667</v>
      </c>
      <c r="I69" s="33">
        <v>4.8888888888888893</v>
      </c>
      <c r="J69" s="33">
        <v>0</v>
      </c>
      <c r="K69" s="33">
        <v>0</v>
      </c>
      <c r="L69" s="33">
        <v>2.4668888888888887</v>
      </c>
      <c r="M69" s="33">
        <v>3.0138888888888888</v>
      </c>
      <c r="N69" s="33">
        <v>0</v>
      </c>
      <c r="O69" s="33">
        <v>3.5049748029461168E-2</v>
      </c>
      <c r="P69" s="33">
        <v>5.5388888888888888</v>
      </c>
      <c r="Q69" s="33">
        <v>0</v>
      </c>
      <c r="R69" s="33">
        <v>6.4414006977645683E-2</v>
      </c>
      <c r="S69" s="33">
        <v>4.2527777777777782</v>
      </c>
      <c r="T69" s="33">
        <v>5.4305555555555554</v>
      </c>
      <c r="U69" s="33">
        <v>0</v>
      </c>
      <c r="V69" s="33">
        <v>0.11261144850755911</v>
      </c>
      <c r="W69" s="33">
        <v>2.6083333333333334</v>
      </c>
      <c r="X69" s="33">
        <v>6.42</v>
      </c>
      <c r="Y69" s="33">
        <v>0</v>
      </c>
      <c r="Z69" s="33">
        <v>0.10499418529525777</v>
      </c>
      <c r="AA69" s="33">
        <v>6.6666666666666666E-2</v>
      </c>
      <c r="AB69" s="33">
        <v>0</v>
      </c>
      <c r="AC69" s="33">
        <v>0</v>
      </c>
      <c r="AD69" s="33">
        <v>0</v>
      </c>
      <c r="AE69" s="33">
        <v>0</v>
      </c>
      <c r="AF69" s="33">
        <v>0</v>
      </c>
      <c r="AG69" s="33">
        <v>3.2</v>
      </c>
      <c r="AH69" t="s">
        <v>139</v>
      </c>
      <c r="AI69" s="34">
        <v>4</v>
      </c>
    </row>
    <row r="70" spans="1:35" x14ac:dyDescent="0.25">
      <c r="A70" t="s">
        <v>546</v>
      </c>
      <c r="B70" t="s">
        <v>202</v>
      </c>
      <c r="C70" t="s">
        <v>389</v>
      </c>
      <c r="D70" t="s">
        <v>492</v>
      </c>
      <c r="E70" s="33">
        <v>68.511111111111106</v>
      </c>
      <c r="F70" s="33">
        <v>4.3555555555555552</v>
      </c>
      <c r="G70" s="33">
        <v>0.36666666666666664</v>
      </c>
      <c r="H70" s="33">
        <v>0.65555555555555556</v>
      </c>
      <c r="I70" s="33">
        <v>2.7555555555555555</v>
      </c>
      <c r="J70" s="33">
        <v>0</v>
      </c>
      <c r="K70" s="33">
        <v>0</v>
      </c>
      <c r="L70" s="33">
        <v>5.307666666666667</v>
      </c>
      <c r="M70" s="33">
        <v>5.2444444444444445</v>
      </c>
      <c r="N70" s="33">
        <v>9.9166666666666661</v>
      </c>
      <c r="O70" s="33">
        <v>0.22129419396691535</v>
      </c>
      <c r="P70" s="33">
        <v>5.0250000000000004</v>
      </c>
      <c r="Q70" s="33">
        <v>0.1361111111111111</v>
      </c>
      <c r="R70" s="33">
        <v>7.5332468374959466E-2</v>
      </c>
      <c r="S70" s="33">
        <v>2.6836666666666669</v>
      </c>
      <c r="T70" s="33">
        <v>7.4784444444444436</v>
      </c>
      <c r="U70" s="33">
        <v>0</v>
      </c>
      <c r="V70" s="33">
        <v>0.14832792734349659</v>
      </c>
      <c r="W70" s="33">
        <v>4.1910000000000007</v>
      </c>
      <c r="X70" s="33">
        <v>13.633111111111104</v>
      </c>
      <c r="Y70" s="33">
        <v>0</v>
      </c>
      <c r="Z70" s="33">
        <v>0.26016380149205309</v>
      </c>
      <c r="AA70" s="33">
        <v>0</v>
      </c>
      <c r="AB70" s="33">
        <v>0</v>
      </c>
      <c r="AC70" s="33">
        <v>0</v>
      </c>
      <c r="AD70" s="33">
        <v>0</v>
      </c>
      <c r="AE70" s="33">
        <v>0</v>
      </c>
      <c r="AF70" s="33">
        <v>0</v>
      </c>
      <c r="AG70" s="33">
        <v>0.23333333333333334</v>
      </c>
      <c r="AH70" t="s">
        <v>15</v>
      </c>
      <c r="AI70" s="34">
        <v>4</v>
      </c>
    </row>
    <row r="71" spans="1:35" x14ac:dyDescent="0.25">
      <c r="A71" t="s">
        <v>546</v>
      </c>
      <c r="B71" t="s">
        <v>190</v>
      </c>
      <c r="C71" t="s">
        <v>377</v>
      </c>
      <c r="D71" t="s">
        <v>487</v>
      </c>
      <c r="E71" s="33">
        <v>70.388888888888886</v>
      </c>
      <c r="F71" s="33">
        <v>5.2444444444444445</v>
      </c>
      <c r="G71" s="33">
        <v>0</v>
      </c>
      <c r="H71" s="33">
        <v>0</v>
      </c>
      <c r="I71" s="33">
        <v>0</v>
      </c>
      <c r="J71" s="33">
        <v>0</v>
      </c>
      <c r="K71" s="33">
        <v>0</v>
      </c>
      <c r="L71" s="33">
        <v>5.8890000000000002</v>
      </c>
      <c r="M71" s="33">
        <v>5.4222222222222225</v>
      </c>
      <c r="N71" s="33">
        <v>0</v>
      </c>
      <c r="O71" s="33">
        <v>7.7032359905288089E-2</v>
      </c>
      <c r="P71" s="33">
        <v>5.0322222222222219</v>
      </c>
      <c r="Q71" s="33">
        <v>5.2555555555555555</v>
      </c>
      <c r="R71" s="33">
        <v>0.14615627466456194</v>
      </c>
      <c r="S71" s="33">
        <v>5.4237777777777785</v>
      </c>
      <c r="T71" s="33">
        <v>0.50977777777777777</v>
      </c>
      <c r="U71" s="33">
        <v>0</v>
      </c>
      <c r="V71" s="33">
        <v>8.4296764009471212E-2</v>
      </c>
      <c r="W71" s="33">
        <v>1.2301111111111116</v>
      </c>
      <c r="X71" s="33">
        <v>5.3594444444444438</v>
      </c>
      <c r="Y71" s="33">
        <v>0.28888888888888886</v>
      </c>
      <c r="Z71" s="33">
        <v>9.7720599842146802E-2</v>
      </c>
      <c r="AA71" s="33">
        <v>0</v>
      </c>
      <c r="AB71" s="33">
        <v>0</v>
      </c>
      <c r="AC71" s="33">
        <v>0</v>
      </c>
      <c r="AD71" s="33">
        <v>0</v>
      </c>
      <c r="AE71" s="33">
        <v>0</v>
      </c>
      <c r="AF71" s="33">
        <v>0</v>
      </c>
      <c r="AG71" s="33">
        <v>0</v>
      </c>
      <c r="AH71" t="s">
        <v>3</v>
      </c>
      <c r="AI71" s="34">
        <v>4</v>
      </c>
    </row>
    <row r="72" spans="1:35" x14ac:dyDescent="0.25">
      <c r="A72" t="s">
        <v>546</v>
      </c>
      <c r="B72" t="s">
        <v>334</v>
      </c>
      <c r="C72" t="s">
        <v>382</v>
      </c>
      <c r="D72" t="s">
        <v>491</v>
      </c>
      <c r="E72" s="33">
        <v>57.56666666666667</v>
      </c>
      <c r="F72" s="33">
        <v>5.6888888888888891</v>
      </c>
      <c r="G72" s="33">
        <v>0.26666666666666666</v>
      </c>
      <c r="H72" s="33">
        <v>0.28888888888888886</v>
      </c>
      <c r="I72" s="33">
        <v>0.45555555555555555</v>
      </c>
      <c r="J72" s="33">
        <v>0</v>
      </c>
      <c r="K72" s="33">
        <v>0.3888888888888889</v>
      </c>
      <c r="L72" s="33">
        <v>0</v>
      </c>
      <c r="M72" s="33">
        <v>0</v>
      </c>
      <c r="N72" s="33">
        <v>5.8138888888888891</v>
      </c>
      <c r="O72" s="33">
        <v>0.10099401659911214</v>
      </c>
      <c r="P72" s="33">
        <v>0</v>
      </c>
      <c r="Q72" s="33">
        <v>8.75</v>
      </c>
      <c r="R72" s="33">
        <v>0.1519976838448176</v>
      </c>
      <c r="S72" s="33">
        <v>0</v>
      </c>
      <c r="T72" s="33">
        <v>0</v>
      </c>
      <c r="U72" s="33">
        <v>0</v>
      </c>
      <c r="V72" s="33">
        <v>0</v>
      </c>
      <c r="W72" s="33">
        <v>0</v>
      </c>
      <c r="X72" s="33">
        <v>0</v>
      </c>
      <c r="Y72" s="33">
        <v>0</v>
      </c>
      <c r="Z72" s="33">
        <v>0</v>
      </c>
      <c r="AA72" s="33">
        <v>0</v>
      </c>
      <c r="AB72" s="33">
        <v>0</v>
      </c>
      <c r="AC72" s="33">
        <v>0</v>
      </c>
      <c r="AD72" s="33">
        <v>0</v>
      </c>
      <c r="AE72" s="33">
        <v>0</v>
      </c>
      <c r="AF72" s="33">
        <v>0</v>
      </c>
      <c r="AG72" s="33">
        <v>0</v>
      </c>
      <c r="AH72" t="s">
        <v>147</v>
      </c>
      <c r="AI72" s="34">
        <v>4</v>
      </c>
    </row>
    <row r="73" spans="1:35" x14ac:dyDescent="0.25">
      <c r="A73" t="s">
        <v>546</v>
      </c>
      <c r="B73" t="s">
        <v>213</v>
      </c>
      <c r="C73" t="s">
        <v>395</v>
      </c>
      <c r="D73" t="s">
        <v>500</v>
      </c>
      <c r="E73" s="33">
        <v>88.6</v>
      </c>
      <c r="F73" s="33">
        <v>5.2444444444444445</v>
      </c>
      <c r="G73" s="33">
        <v>0.22222222222222221</v>
      </c>
      <c r="H73" s="33">
        <v>7.7777777777777779E-2</v>
      </c>
      <c r="I73" s="33">
        <v>4.2333333333333334</v>
      </c>
      <c r="J73" s="33">
        <v>0</v>
      </c>
      <c r="K73" s="33">
        <v>0</v>
      </c>
      <c r="L73" s="33">
        <v>5.0725555555555575</v>
      </c>
      <c r="M73" s="33">
        <v>5.1477777777777787</v>
      </c>
      <c r="N73" s="33">
        <v>5.0682222222222224</v>
      </c>
      <c r="O73" s="33">
        <v>0.11530474040632056</v>
      </c>
      <c r="P73" s="33">
        <v>4.5133333333333328</v>
      </c>
      <c r="Q73" s="33">
        <v>5.3876666666666662</v>
      </c>
      <c r="R73" s="33">
        <v>0.11174943566591422</v>
      </c>
      <c r="S73" s="33">
        <v>6.1561111111111115</v>
      </c>
      <c r="T73" s="33">
        <v>4.7096666666666662</v>
      </c>
      <c r="U73" s="33">
        <v>0</v>
      </c>
      <c r="V73" s="33">
        <v>0.12263857536995235</v>
      </c>
      <c r="W73" s="33">
        <v>1.9733333333333329</v>
      </c>
      <c r="X73" s="33">
        <v>15.744222222222232</v>
      </c>
      <c r="Y73" s="33">
        <v>0</v>
      </c>
      <c r="Z73" s="33">
        <v>0.19997241033358429</v>
      </c>
      <c r="AA73" s="33">
        <v>0</v>
      </c>
      <c r="AB73" s="33">
        <v>0</v>
      </c>
      <c r="AC73" s="33">
        <v>0</v>
      </c>
      <c r="AD73" s="33">
        <v>54.378333333333366</v>
      </c>
      <c r="AE73" s="33">
        <v>0</v>
      </c>
      <c r="AF73" s="33">
        <v>0</v>
      </c>
      <c r="AG73" s="33">
        <v>0</v>
      </c>
      <c r="AH73" t="s">
        <v>26</v>
      </c>
      <c r="AI73" s="34">
        <v>4</v>
      </c>
    </row>
    <row r="74" spans="1:35" x14ac:dyDescent="0.25">
      <c r="A74" t="s">
        <v>546</v>
      </c>
      <c r="B74" t="s">
        <v>365</v>
      </c>
      <c r="C74" t="s">
        <v>377</v>
      </c>
      <c r="D74" t="s">
        <v>487</v>
      </c>
      <c r="E74" s="33">
        <v>114.9</v>
      </c>
      <c r="F74" s="33">
        <v>4.4444444444444446</v>
      </c>
      <c r="G74" s="33">
        <v>0</v>
      </c>
      <c r="H74" s="33">
        <v>0</v>
      </c>
      <c r="I74" s="33">
        <v>0</v>
      </c>
      <c r="J74" s="33">
        <v>0</v>
      </c>
      <c r="K74" s="33">
        <v>0</v>
      </c>
      <c r="L74" s="33">
        <v>5.9805555555555552</v>
      </c>
      <c r="M74" s="33">
        <v>7.1194444444444445</v>
      </c>
      <c r="N74" s="33">
        <v>0</v>
      </c>
      <c r="O74" s="33">
        <v>6.1962092640943815E-2</v>
      </c>
      <c r="P74" s="33">
        <v>19.161111111111111</v>
      </c>
      <c r="Q74" s="33">
        <v>0</v>
      </c>
      <c r="R74" s="33">
        <v>0.16676336911323855</v>
      </c>
      <c r="S74" s="33">
        <v>4.5111111111111111</v>
      </c>
      <c r="T74" s="33">
        <v>0.78333333333333333</v>
      </c>
      <c r="U74" s="33">
        <v>0</v>
      </c>
      <c r="V74" s="33">
        <v>4.6078715791509524E-2</v>
      </c>
      <c r="W74" s="33">
        <v>11.686333333333334</v>
      </c>
      <c r="X74" s="33">
        <v>2.2222222222222223E-2</v>
      </c>
      <c r="Y74" s="33">
        <v>5.0777777777777775</v>
      </c>
      <c r="Z74" s="33">
        <v>0.14609515520742672</v>
      </c>
      <c r="AA74" s="33">
        <v>0</v>
      </c>
      <c r="AB74" s="33">
        <v>0</v>
      </c>
      <c r="AC74" s="33">
        <v>0</v>
      </c>
      <c r="AD74" s="33">
        <v>0</v>
      </c>
      <c r="AE74" s="33">
        <v>0</v>
      </c>
      <c r="AF74" s="33">
        <v>0</v>
      </c>
      <c r="AG74" s="33">
        <v>0</v>
      </c>
      <c r="AH74" t="s">
        <v>178</v>
      </c>
      <c r="AI74" s="34">
        <v>4</v>
      </c>
    </row>
    <row r="75" spans="1:35" x14ac:dyDescent="0.25">
      <c r="A75" t="s">
        <v>546</v>
      </c>
      <c r="B75" t="s">
        <v>309</v>
      </c>
      <c r="C75" t="s">
        <v>461</v>
      </c>
      <c r="D75" t="s">
        <v>540</v>
      </c>
      <c r="E75" s="33">
        <v>76.144444444444446</v>
      </c>
      <c r="F75" s="33">
        <v>4.7111111111111112</v>
      </c>
      <c r="G75" s="33">
        <v>0.15555555555555556</v>
      </c>
      <c r="H75" s="33">
        <v>0.56111111111111112</v>
      </c>
      <c r="I75" s="33">
        <v>0.3888888888888889</v>
      </c>
      <c r="J75" s="33">
        <v>0</v>
      </c>
      <c r="K75" s="33">
        <v>0</v>
      </c>
      <c r="L75" s="33">
        <v>4.3394444444444424</v>
      </c>
      <c r="M75" s="33">
        <v>5.45</v>
      </c>
      <c r="N75" s="33">
        <v>5.2527777777777782</v>
      </c>
      <c r="O75" s="33">
        <v>0.1405588793229243</v>
      </c>
      <c r="P75" s="33">
        <v>5.6</v>
      </c>
      <c r="Q75" s="33">
        <v>5.5250000000000004</v>
      </c>
      <c r="R75" s="33">
        <v>0.1461038961038961</v>
      </c>
      <c r="S75" s="33">
        <v>5.889444444444444</v>
      </c>
      <c r="T75" s="33">
        <v>9.6106666666666651</v>
      </c>
      <c r="U75" s="33">
        <v>0</v>
      </c>
      <c r="V75" s="33">
        <v>0.20356194367430322</v>
      </c>
      <c r="W75" s="33">
        <v>5.1075555555555541</v>
      </c>
      <c r="X75" s="33">
        <v>9.355777777777778</v>
      </c>
      <c r="Y75" s="33">
        <v>0</v>
      </c>
      <c r="Z75" s="33">
        <v>0.1899460090471326</v>
      </c>
      <c r="AA75" s="33">
        <v>0</v>
      </c>
      <c r="AB75" s="33">
        <v>0</v>
      </c>
      <c r="AC75" s="33">
        <v>0</v>
      </c>
      <c r="AD75" s="33">
        <v>0</v>
      </c>
      <c r="AE75" s="33">
        <v>0</v>
      </c>
      <c r="AF75" s="33">
        <v>0</v>
      </c>
      <c r="AG75" s="33">
        <v>0</v>
      </c>
      <c r="AH75" t="s">
        <v>122</v>
      </c>
      <c r="AI75" s="34">
        <v>4</v>
      </c>
    </row>
    <row r="76" spans="1:35" x14ac:dyDescent="0.25">
      <c r="A76" t="s">
        <v>546</v>
      </c>
      <c r="B76" t="s">
        <v>308</v>
      </c>
      <c r="C76" t="s">
        <v>460</v>
      </c>
      <c r="D76" t="s">
        <v>500</v>
      </c>
      <c r="E76" s="33">
        <v>128.1888888888889</v>
      </c>
      <c r="F76" s="33">
        <v>12.477777777777778</v>
      </c>
      <c r="G76" s="33">
        <v>2.2222222222222223E-2</v>
      </c>
      <c r="H76" s="33">
        <v>0</v>
      </c>
      <c r="I76" s="33">
        <v>1.2222222222222223</v>
      </c>
      <c r="J76" s="33">
        <v>0</v>
      </c>
      <c r="K76" s="33">
        <v>0</v>
      </c>
      <c r="L76" s="33">
        <v>4.7731111111111106</v>
      </c>
      <c r="M76" s="33">
        <v>5.55</v>
      </c>
      <c r="N76" s="33">
        <v>0</v>
      </c>
      <c r="O76" s="33">
        <v>4.3295484094651983E-2</v>
      </c>
      <c r="P76" s="33">
        <v>5.1222222222222218</v>
      </c>
      <c r="Q76" s="33">
        <v>9.7509999999999994</v>
      </c>
      <c r="R76" s="33">
        <v>0.11602582993845886</v>
      </c>
      <c r="S76" s="33">
        <v>14.603333333333335</v>
      </c>
      <c r="T76" s="33">
        <v>3.553555555555556</v>
      </c>
      <c r="U76" s="33">
        <v>0</v>
      </c>
      <c r="V76" s="33">
        <v>0.14164167461211755</v>
      </c>
      <c r="W76" s="33">
        <v>2.2284444444444444</v>
      </c>
      <c r="X76" s="33">
        <v>5.6587777777777797</v>
      </c>
      <c r="Y76" s="33">
        <v>0</v>
      </c>
      <c r="Z76" s="33">
        <v>6.1528126896073516E-2</v>
      </c>
      <c r="AA76" s="33">
        <v>0</v>
      </c>
      <c r="AB76" s="33">
        <v>0</v>
      </c>
      <c r="AC76" s="33">
        <v>0</v>
      </c>
      <c r="AD76" s="33">
        <v>5.0543333333333305</v>
      </c>
      <c r="AE76" s="33">
        <v>0</v>
      </c>
      <c r="AF76" s="33">
        <v>0</v>
      </c>
      <c r="AG76" s="33">
        <v>0</v>
      </c>
      <c r="AH76" t="s">
        <v>121</v>
      </c>
      <c r="AI76" s="34">
        <v>4</v>
      </c>
    </row>
    <row r="77" spans="1:35" x14ac:dyDescent="0.25">
      <c r="A77" t="s">
        <v>546</v>
      </c>
      <c r="B77" t="s">
        <v>215</v>
      </c>
      <c r="C77" t="s">
        <v>397</v>
      </c>
      <c r="D77" t="s">
        <v>502</v>
      </c>
      <c r="E77" s="33">
        <v>54.077777777777776</v>
      </c>
      <c r="F77" s="33">
        <v>5.4222222222222225</v>
      </c>
      <c r="G77" s="33">
        <v>0.25555555555555554</v>
      </c>
      <c r="H77" s="33">
        <v>0.31666666666666665</v>
      </c>
      <c r="I77" s="33">
        <v>0.27777777777777779</v>
      </c>
      <c r="J77" s="33">
        <v>0</v>
      </c>
      <c r="K77" s="33">
        <v>0</v>
      </c>
      <c r="L77" s="33">
        <v>1.4479999999999995</v>
      </c>
      <c r="M77" s="33">
        <v>5.6</v>
      </c>
      <c r="N77" s="33">
        <v>0</v>
      </c>
      <c r="O77" s="33">
        <v>0.1035545510581467</v>
      </c>
      <c r="P77" s="33">
        <v>5.3194444444444446</v>
      </c>
      <c r="Q77" s="33">
        <v>0</v>
      </c>
      <c r="R77" s="33">
        <v>9.8366550236285197E-2</v>
      </c>
      <c r="S77" s="33">
        <v>4.1094444444444447</v>
      </c>
      <c r="T77" s="33">
        <v>0</v>
      </c>
      <c r="U77" s="33">
        <v>0</v>
      </c>
      <c r="V77" s="33">
        <v>7.59913704540785E-2</v>
      </c>
      <c r="W77" s="33">
        <v>0.65744444444444461</v>
      </c>
      <c r="X77" s="33">
        <v>5.5889999999999995</v>
      </c>
      <c r="Y77" s="33">
        <v>0</v>
      </c>
      <c r="Z77" s="33">
        <v>0.11550852681323197</v>
      </c>
      <c r="AA77" s="33">
        <v>0</v>
      </c>
      <c r="AB77" s="33">
        <v>0</v>
      </c>
      <c r="AC77" s="33">
        <v>0</v>
      </c>
      <c r="AD77" s="33">
        <v>0</v>
      </c>
      <c r="AE77" s="33">
        <v>0</v>
      </c>
      <c r="AF77" s="33">
        <v>0</v>
      </c>
      <c r="AG77" s="33">
        <v>0</v>
      </c>
      <c r="AH77" t="s">
        <v>28</v>
      </c>
      <c r="AI77" s="34">
        <v>4</v>
      </c>
    </row>
    <row r="78" spans="1:35" x14ac:dyDescent="0.25">
      <c r="A78" t="s">
        <v>546</v>
      </c>
      <c r="B78" t="s">
        <v>250</v>
      </c>
      <c r="C78" t="s">
        <v>421</v>
      </c>
      <c r="D78" t="s">
        <v>519</v>
      </c>
      <c r="E78" s="33">
        <v>125.85555555555555</v>
      </c>
      <c r="F78" s="33">
        <v>6.1</v>
      </c>
      <c r="G78" s="33">
        <v>0.57777777777777772</v>
      </c>
      <c r="H78" s="33">
        <v>0</v>
      </c>
      <c r="I78" s="33">
        <v>3.1888888888888891</v>
      </c>
      <c r="J78" s="33">
        <v>0</v>
      </c>
      <c r="K78" s="33">
        <v>0</v>
      </c>
      <c r="L78" s="33">
        <v>5.4027777777777777</v>
      </c>
      <c r="M78" s="33">
        <v>5.6</v>
      </c>
      <c r="N78" s="33">
        <v>0</v>
      </c>
      <c r="O78" s="33">
        <v>4.4495453341573232E-2</v>
      </c>
      <c r="P78" s="33">
        <v>5.6888888888888891</v>
      </c>
      <c r="Q78" s="33">
        <v>15.088888888888889</v>
      </c>
      <c r="R78" s="33">
        <v>0.16509225743798006</v>
      </c>
      <c r="S78" s="33">
        <v>9.5777777777777775</v>
      </c>
      <c r="T78" s="33">
        <v>5.2361111111111107</v>
      </c>
      <c r="U78" s="33">
        <v>0</v>
      </c>
      <c r="V78" s="33">
        <v>0.11770548247550101</v>
      </c>
      <c r="W78" s="33">
        <v>4.822222222222222</v>
      </c>
      <c r="X78" s="33">
        <v>19.666666666666668</v>
      </c>
      <c r="Y78" s="33">
        <v>0</v>
      </c>
      <c r="Z78" s="33">
        <v>0.19457932373973694</v>
      </c>
      <c r="AA78" s="33">
        <v>0</v>
      </c>
      <c r="AB78" s="33">
        <v>0</v>
      </c>
      <c r="AC78" s="33">
        <v>0</v>
      </c>
      <c r="AD78" s="33">
        <v>0</v>
      </c>
      <c r="AE78" s="33">
        <v>0</v>
      </c>
      <c r="AF78" s="33">
        <v>0</v>
      </c>
      <c r="AG78" s="33">
        <v>0</v>
      </c>
      <c r="AH78" t="s">
        <v>63</v>
      </c>
      <c r="AI78" s="34">
        <v>4</v>
      </c>
    </row>
    <row r="79" spans="1:35" x14ac:dyDescent="0.25">
      <c r="A79" t="s">
        <v>546</v>
      </c>
      <c r="B79" t="s">
        <v>212</v>
      </c>
      <c r="C79" t="s">
        <v>377</v>
      </c>
      <c r="D79" t="s">
        <v>487</v>
      </c>
      <c r="E79" s="33">
        <v>222.1</v>
      </c>
      <c r="F79" s="33">
        <v>7.2</v>
      </c>
      <c r="G79" s="33">
        <v>0.33333333333333331</v>
      </c>
      <c r="H79" s="33">
        <v>2.4305555555555554</v>
      </c>
      <c r="I79" s="33">
        <v>4.166666666666667</v>
      </c>
      <c r="J79" s="33">
        <v>0</v>
      </c>
      <c r="K79" s="33">
        <v>0</v>
      </c>
      <c r="L79" s="33">
        <v>10.858777777777782</v>
      </c>
      <c r="M79" s="33">
        <v>11.677777777777777</v>
      </c>
      <c r="N79" s="33">
        <v>0</v>
      </c>
      <c r="O79" s="33">
        <v>5.257891840512282E-2</v>
      </c>
      <c r="P79" s="33">
        <v>4.8138888888888891</v>
      </c>
      <c r="Q79" s="33">
        <v>0</v>
      </c>
      <c r="R79" s="33">
        <v>2.1674420931512332E-2</v>
      </c>
      <c r="S79" s="33">
        <v>7.14344444444444</v>
      </c>
      <c r="T79" s="33">
        <v>12.050111111111118</v>
      </c>
      <c r="U79" s="33">
        <v>0</v>
      </c>
      <c r="V79" s="33">
        <v>8.6418530191605405E-2</v>
      </c>
      <c r="W79" s="33">
        <v>8.09022222222222</v>
      </c>
      <c r="X79" s="33">
        <v>17.560555555555553</v>
      </c>
      <c r="Y79" s="33">
        <v>5.2111111111111112</v>
      </c>
      <c r="Z79" s="33">
        <v>0.13895492520886485</v>
      </c>
      <c r="AA79" s="33">
        <v>0</v>
      </c>
      <c r="AB79" s="33">
        <v>0</v>
      </c>
      <c r="AC79" s="33">
        <v>0</v>
      </c>
      <c r="AD79" s="33">
        <v>0</v>
      </c>
      <c r="AE79" s="33">
        <v>0</v>
      </c>
      <c r="AF79" s="33">
        <v>0</v>
      </c>
      <c r="AG79" s="33">
        <v>0</v>
      </c>
      <c r="AH79" t="s">
        <v>25</v>
      </c>
      <c r="AI79" s="34">
        <v>4</v>
      </c>
    </row>
    <row r="80" spans="1:35" x14ac:dyDescent="0.25">
      <c r="A80" t="s">
        <v>546</v>
      </c>
      <c r="B80" t="s">
        <v>301</v>
      </c>
      <c r="C80" t="s">
        <v>457</v>
      </c>
      <c r="D80" t="s">
        <v>492</v>
      </c>
      <c r="E80" s="33">
        <v>55.522222222222226</v>
      </c>
      <c r="F80" s="33">
        <v>5.6888888888888891</v>
      </c>
      <c r="G80" s="33">
        <v>0.35555555555555557</v>
      </c>
      <c r="H80" s="33">
        <v>6.6666666666666666E-2</v>
      </c>
      <c r="I80" s="33">
        <v>0</v>
      </c>
      <c r="J80" s="33">
        <v>0</v>
      </c>
      <c r="K80" s="33">
        <v>0</v>
      </c>
      <c r="L80" s="33">
        <v>4.9058888888888896</v>
      </c>
      <c r="M80" s="33">
        <v>5.0888888888888886</v>
      </c>
      <c r="N80" s="33">
        <v>0</v>
      </c>
      <c r="O80" s="33">
        <v>9.1654992995797463E-2</v>
      </c>
      <c r="P80" s="33">
        <v>5.166666666666667</v>
      </c>
      <c r="Q80" s="33">
        <v>0</v>
      </c>
      <c r="R80" s="33">
        <v>9.3055833500100063E-2</v>
      </c>
      <c r="S80" s="33">
        <v>6.5461111111111121</v>
      </c>
      <c r="T80" s="33">
        <v>3.5376666666666665</v>
      </c>
      <c r="U80" s="33">
        <v>0</v>
      </c>
      <c r="V80" s="33">
        <v>0.18161697018210929</v>
      </c>
      <c r="W80" s="33">
        <v>1.2914444444444444</v>
      </c>
      <c r="X80" s="33">
        <v>3.7342222222222228</v>
      </c>
      <c r="Y80" s="33">
        <v>0</v>
      </c>
      <c r="Z80" s="33">
        <v>9.0516309785871524E-2</v>
      </c>
      <c r="AA80" s="33">
        <v>0.36666666666666664</v>
      </c>
      <c r="AB80" s="33">
        <v>0</v>
      </c>
      <c r="AC80" s="33">
        <v>0</v>
      </c>
      <c r="AD80" s="33">
        <v>0</v>
      </c>
      <c r="AE80" s="33">
        <v>0</v>
      </c>
      <c r="AF80" s="33">
        <v>0</v>
      </c>
      <c r="AG80" s="33">
        <v>0.28888888888888886</v>
      </c>
      <c r="AH80" t="s">
        <v>114</v>
      </c>
      <c r="AI80" s="34">
        <v>4</v>
      </c>
    </row>
    <row r="81" spans="1:35" x14ac:dyDescent="0.25">
      <c r="A81" t="s">
        <v>546</v>
      </c>
      <c r="B81" t="s">
        <v>364</v>
      </c>
      <c r="C81" t="s">
        <v>401</v>
      </c>
      <c r="D81" t="s">
        <v>506</v>
      </c>
      <c r="E81" s="33">
        <v>48.322222222222223</v>
      </c>
      <c r="F81" s="33">
        <v>5.9333333333333336</v>
      </c>
      <c r="G81" s="33">
        <v>0.8</v>
      </c>
      <c r="H81" s="33">
        <v>0.26666666666666666</v>
      </c>
      <c r="I81" s="33">
        <v>3.3555555555555556</v>
      </c>
      <c r="J81" s="33">
        <v>0</v>
      </c>
      <c r="K81" s="33">
        <v>0</v>
      </c>
      <c r="L81" s="33">
        <v>1.8641111111111108</v>
      </c>
      <c r="M81" s="33">
        <v>5.6888888888888891</v>
      </c>
      <c r="N81" s="33">
        <v>0</v>
      </c>
      <c r="O81" s="33">
        <v>0.11772821338238676</v>
      </c>
      <c r="P81" s="33">
        <v>9.714444444444446</v>
      </c>
      <c r="Q81" s="33">
        <v>0</v>
      </c>
      <c r="R81" s="33">
        <v>0.20103472062543115</v>
      </c>
      <c r="S81" s="33">
        <v>2.1685555555555553</v>
      </c>
      <c r="T81" s="33">
        <v>2.4729999999999994</v>
      </c>
      <c r="U81" s="33">
        <v>0</v>
      </c>
      <c r="V81" s="33">
        <v>9.6054265348355927E-2</v>
      </c>
      <c r="W81" s="33">
        <v>3.1892222222222233</v>
      </c>
      <c r="X81" s="33">
        <v>3.0133333333333332</v>
      </c>
      <c r="Y81" s="33">
        <v>0</v>
      </c>
      <c r="Z81" s="33">
        <v>0.12835824327431594</v>
      </c>
      <c r="AA81" s="33">
        <v>0</v>
      </c>
      <c r="AB81" s="33">
        <v>0</v>
      </c>
      <c r="AC81" s="33">
        <v>0</v>
      </c>
      <c r="AD81" s="33">
        <v>0</v>
      </c>
      <c r="AE81" s="33">
        <v>0</v>
      </c>
      <c r="AF81" s="33">
        <v>0</v>
      </c>
      <c r="AG81" s="33">
        <v>0</v>
      </c>
      <c r="AH81" t="s">
        <v>177</v>
      </c>
      <c r="AI81" s="34">
        <v>4</v>
      </c>
    </row>
    <row r="82" spans="1:35" x14ac:dyDescent="0.25">
      <c r="A82" t="s">
        <v>546</v>
      </c>
      <c r="B82" t="s">
        <v>239</v>
      </c>
      <c r="C82" t="s">
        <v>394</v>
      </c>
      <c r="D82" t="s">
        <v>499</v>
      </c>
      <c r="E82" s="33">
        <v>77.044444444444451</v>
      </c>
      <c r="F82" s="33">
        <v>6.1333333333333337</v>
      </c>
      <c r="G82" s="33">
        <v>0</v>
      </c>
      <c r="H82" s="33">
        <v>0.29722222222222222</v>
      </c>
      <c r="I82" s="33">
        <v>0</v>
      </c>
      <c r="J82" s="33">
        <v>0</v>
      </c>
      <c r="K82" s="33">
        <v>0.1111111111111111</v>
      </c>
      <c r="L82" s="33">
        <v>3.6818888888888903</v>
      </c>
      <c r="M82" s="33">
        <v>0</v>
      </c>
      <c r="N82" s="33">
        <v>10.811111111111112</v>
      </c>
      <c r="O82" s="33">
        <v>0.14032304586097491</v>
      </c>
      <c r="P82" s="33">
        <v>5.3083333333333336</v>
      </c>
      <c r="Q82" s="33">
        <v>11.972222222222221</v>
      </c>
      <c r="R82" s="33">
        <v>0.22429333717911737</v>
      </c>
      <c r="S82" s="33">
        <v>5.3026666666666671</v>
      </c>
      <c r="T82" s="33">
        <v>5.6283333333333339</v>
      </c>
      <c r="U82" s="33">
        <v>0</v>
      </c>
      <c r="V82" s="33">
        <v>0.14187914623593886</v>
      </c>
      <c r="W82" s="33">
        <v>0.60433333333333328</v>
      </c>
      <c r="X82" s="33">
        <v>4.9497777777777783</v>
      </c>
      <c r="Y82" s="33">
        <v>0</v>
      </c>
      <c r="Z82" s="33">
        <v>7.2089702913181425E-2</v>
      </c>
      <c r="AA82" s="33">
        <v>0</v>
      </c>
      <c r="AB82" s="33">
        <v>0</v>
      </c>
      <c r="AC82" s="33">
        <v>0</v>
      </c>
      <c r="AD82" s="33">
        <v>0</v>
      </c>
      <c r="AE82" s="33">
        <v>0</v>
      </c>
      <c r="AF82" s="33">
        <v>0</v>
      </c>
      <c r="AG82" s="33">
        <v>0</v>
      </c>
      <c r="AH82" t="s">
        <v>52</v>
      </c>
      <c r="AI82" s="34">
        <v>4</v>
      </c>
    </row>
    <row r="83" spans="1:35" x14ac:dyDescent="0.25">
      <c r="A83" t="s">
        <v>546</v>
      </c>
      <c r="B83" t="s">
        <v>372</v>
      </c>
      <c r="C83" t="s">
        <v>385</v>
      </c>
      <c r="D83" t="s">
        <v>494</v>
      </c>
      <c r="E83" s="33">
        <v>45.422222222222224</v>
      </c>
      <c r="F83" s="33">
        <v>0</v>
      </c>
      <c r="G83" s="33">
        <v>0</v>
      </c>
      <c r="H83" s="33">
        <v>0</v>
      </c>
      <c r="I83" s="33">
        <v>0</v>
      </c>
      <c r="J83" s="33">
        <v>0</v>
      </c>
      <c r="K83" s="33">
        <v>0</v>
      </c>
      <c r="L83" s="33">
        <v>0</v>
      </c>
      <c r="M83" s="33">
        <v>4.6356666666666655</v>
      </c>
      <c r="N83" s="33">
        <v>0</v>
      </c>
      <c r="O83" s="33">
        <v>0.10205724070450095</v>
      </c>
      <c r="P83" s="33">
        <v>2.2978888888888891</v>
      </c>
      <c r="Q83" s="33">
        <v>0</v>
      </c>
      <c r="R83" s="33">
        <v>5.0589530332681022E-2</v>
      </c>
      <c r="S83" s="33">
        <v>0</v>
      </c>
      <c r="T83" s="33">
        <v>0</v>
      </c>
      <c r="U83" s="33">
        <v>0</v>
      </c>
      <c r="V83" s="33">
        <v>0</v>
      </c>
      <c r="W83" s="33">
        <v>0</v>
      </c>
      <c r="X83" s="33">
        <v>0</v>
      </c>
      <c r="Y83" s="33">
        <v>0</v>
      </c>
      <c r="Z83" s="33">
        <v>0</v>
      </c>
      <c r="AA83" s="33">
        <v>0</v>
      </c>
      <c r="AB83" s="33">
        <v>0</v>
      </c>
      <c r="AC83" s="33">
        <v>0</v>
      </c>
      <c r="AD83" s="33">
        <v>0</v>
      </c>
      <c r="AE83" s="33">
        <v>0</v>
      </c>
      <c r="AF83" s="33">
        <v>0</v>
      </c>
      <c r="AG83" s="33">
        <v>11.277777777777779</v>
      </c>
      <c r="AH83" t="s">
        <v>185</v>
      </c>
      <c r="AI83" s="34">
        <v>4</v>
      </c>
    </row>
    <row r="84" spans="1:35" x14ac:dyDescent="0.25">
      <c r="A84" t="s">
        <v>546</v>
      </c>
      <c r="B84" t="s">
        <v>252</v>
      </c>
      <c r="C84" t="s">
        <v>422</v>
      </c>
      <c r="D84" t="s">
        <v>520</v>
      </c>
      <c r="E84" s="33">
        <v>90.24444444444444</v>
      </c>
      <c r="F84" s="33">
        <v>5.333333333333333</v>
      </c>
      <c r="G84" s="33">
        <v>0</v>
      </c>
      <c r="H84" s="33">
        <v>0</v>
      </c>
      <c r="I84" s="33">
        <v>5.677777777777778</v>
      </c>
      <c r="J84" s="33">
        <v>0</v>
      </c>
      <c r="K84" s="33">
        <v>0</v>
      </c>
      <c r="L84" s="33">
        <v>0</v>
      </c>
      <c r="M84" s="33">
        <v>5.4222222222222225</v>
      </c>
      <c r="N84" s="33">
        <v>0</v>
      </c>
      <c r="O84" s="33">
        <v>6.0083723220881562E-2</v>
      </c>
      <c r="P84" s="33">
        <v>4.2022222222222219</v>
      </c>
      <c r="Q84" s="33">
        <v>5.7478888888888919</v>
      </c>
      <c r="R84" s="33">
        <v>0.11025732578182716</v>
      </c>
      <c r="S84" s="33">
        <v>0</v>
      </c>
      <c r="T84" s="33">
        <v>3.713888888888889</v>
      </c>
      <c r="U84" s="33">
        <v>0</v>
      </c>
      <c r="V84" s="33">
        <v>4.1153656734794389E-2</v>
      </c>
      <c r="W84" s="33">
        <v>0</v>
      </c>
      <c r="X84" s="33">
        <v>0</v>
      </c>
      <c r="Y84" s="33">
        <v>0</v>
      </c>
      <c r="Z84" s="33">
        <v>0</v>
      </c>
      <c r="AA84" s="33">
        <v>0</v>
      </c>
      <c r="AB84" s="33">
        <v>0</v>
      </c>
      <c r="AC84" s="33">
        <v>0</v>
      </c>
      <c r="AD84" s="33">
        <v>0</v>
      </c>
      <c r="AE84" s="33">
        <v>0</v>
      </c>
      <c r="AF84" s="33">
        <v>0</v>
      </c>
      <c r="AG84" s="33">
        <v>0</v>
      </c>
      <c r="AH84" t="s">
        <v>65</v>
      </c>
      <c r="AI84" s="34">
        <v>4</v>
      </c>
    </row>
    <row r="85" spans="1:35" x14ac:dyDescent="0.25">
      <c r="A85" t="s">
        <v>546</v>
      </c>
      <c r="B85" t="s">
        <v>265</v>
      </c>
      <c r="C85" t="s">
        <v>382</v>
      </c>
      <c r="D85" t="s">
        <v>491</v>
      </c>
      <c r="E85" s="33">
        <v>121.06666666666666</v>
      </c>
      <c r="F85" s="33">
        <v>7.0222222222222221</v>
      </c>
      <c r="G85" s="33">
        <v>0.8666666666666667</v>
      </c>
      <c r="H85" s="33">
        <v>0.12222222222222222</v>
      </c>
      <c r="I85" s="33">
        <v>8.8888888888888892E-2</v>
      </c>
      <c r="J85" s="33">
        <v>0</v>
      </c>
      <c r="K85" s="33">
        <v>0</v>
      </c>
      <c r="L85" s="33">
        <v>15.988888888888889</v>
      </c>
      <c r="M85" s="33">
        <v>10.133333333333333</v>
      </c>
      <c r="N85" s="33">
        <v>1.6596666666666666</v>
      </c>
      <c r="O85" s="33">
        <v>9.7409140969162991E-2</v>
      </c>
      <c r="P85" s="33">
        <v>2.5777777777777779</v>
      </c>
      <c r="Q85" s="33">
        <v>11.007444444444447</v>
      </c>
      <c r="R85" s="33">
        <v>0.11221273861967697</v>
      </c>
      <c r="S85" s="33">
        <v>17.714888888888886</v>
      </c>
      <c r="T85" s="33">
        <v>20.894555555555559</v>
      </c>
      <c r="U85" s="33">
        <v>0</v>
      </c>
      <c r="V85" s="33">
        <v>0.31891060939794424</v>
      </c>
      <c r="W85" s="33">
        <v>10.496</v>
      </c>
      <c r="X85" s="33">
        <v>28.552444444444436</v>
      </c>
      <c r="Y85" s="33">
        <v>1.288888888888889</v>
      </c>
      <c r="Z85" s="33">
        <v>0.33318281938325989</v>
      </c>
      <c r="AA85" s="33">
        <v>0</v>
      </c>
      <c r="AB85" s="33">
        <v>0</v>
      </c>
      <c r="AC85" s="33">
        <v>0</v>
      </c>
      <c r="AD85" s="33">
        <v>64.125777777777785</v>
      </c>
      <c r="AE85" s="33">
        <v>8.4</v>
      </c>
      <c r="AF85" s="33">
        <v>0</v>
      </c>
      <c r="AG85" s="33">
        <v>0</v>
      </c>
      <c r="AH85" t="s">
        <v>78</v>
      </c>
      <c r="AI85" s="34">
        <v>4</v>
      </c>
    </row>
    <row r="86" spans="1:35" x14ac:dyDescent="0.25">
      <c r="A86" t="s">
        <v>546</v>
      </c>
      <c r="B86" t="s">
        <v>355</v>
      </c>
      <c r="C86" t="s">
        <v>388</v>
      </c>
      <c r="D86" t="s">
        <v>496</v>
      </c>
      <c r="E86" s="33">
        <v>78.222222222222229</v>
      </c>
      <c r="F86" s="33">
        <v>5.5333333333333332</v>
      </c>
      <c r="G86" s="33">
        <v>0</v>
      </c>
      <c r="H86" s="33">
        <v>0</v>
      </c>
      <c r="I86" s="33">
        <v>0</v>
      </c>
      <c r="J86" s="33">
        <v>0</v>
      </c>
      <c r="K86" s="33">
        <v>5.5555555555555552E-2</v>
      </c>
      <c r="L86" s="33">
        <v>6.0841111111111115</v>
      </c>
      <c r="M86" s="33">
        <v>0</v>
      </c>
      <c r="N86" s="33">
        <v>10.140555555555554</v>
      </c>
      <c r="O86" s="33">
        <v>0.12963778409090906</v>
      </c>
      <c r="P86" s="33">
        <v>0</v>
      </c>
      <c r="Q86" s="33">
        <v>9.1194444444444436</v>
      </c>
      <c r="R86" s="33">
        <v>0.1165838068181818</v>
      </c>
      <c r="S86" s="33">
        <v>4.6124444444444421</v>
      </c>
      <c r="T86" s="33">
        <v>10.354333333333335</v>
      </c>
      <c r="U86" s="33">
        <v>0</v>
      </c>
      <c r="V86" s="33">
        <v>0.19133664772727271</v>
      </c>
      <c r="W86" s="33">
        <v>4.2153333333333336</v>
      </c>
      <c r="X86" s="33">
        <v>5.8650000000000011</v>
      </c>
      <c r="Y86" s="33">
        <v>0</v>
      </c>
      <c r="Z86" s="33">
        <v>0.12886789772727275</v>
      </c>
      <c r="AA86" s="33">
        <v>0</v>
      </c>
      <c r="AB86" s="33">
        <v>0</v>
      </c>
      <c r="AC86" s="33">
        <v>0</v>
      </c>
      <c r="AD86" s="33">
        <v>0</v>
      </c>
      <c r="AE86" s="33">
        <v>0</v>
      </c>
      <c r="AF86" s="33">
        <v>0</v>
      </c>
      <c r="AG86" s="33">
        <v>0</v>
      </c>
      <c r="AH86" t="s">
        <v>168</v>
      </c>
      <c r="AI86" s="34">
        <v>4</v>
      </c>
    </row>
    <row r="87" spans="1:35" x14ac:dyDescent="0.25">
      <c r="A87" t="s">
        <v>546</v>
      </c>
      <c r="B87" t="s">
        <v>242</v>
      </c>
      <c r="C87" t="s">
        <v>416</v>
      </c>
      <c r="D87" t="s">
        <v>515</v>
      </c>
      <c r="E87" s="33">
        <v>158.53333333333333</v>
      </c>
      <c r="F87" s="33">
        <v>10.844444444444445</v>
      </c>
      <c r="G87" s="33">
        <v>0</v>
      </c>
      <c r="H87" s="33">
        <v>0</v>
      </c>
      <c r="I87" s="33">
        <v>0</v>
      </c>
      <c r="J87" s="33">
        <v>0</v>
      </c>
      <c r="K87" s="33">
        <v>0</v>
      </c>
      <c r="L87" s="33">
        <v>5.1638888888888888</v>
      </c>
      <c r="M87" s="33">
        <v>5.1555555555555559</v>
      </c>
      <c r="N87" s="33">
        <v>11.847444444444445</v>
      </c>
      <c r="O87" s="33">
        <v>0.10725189234650967</v>
      </c>
      <c r="P87" s="33">
        <v>0</v>
      </c>
      <c r="Q87" s="33">
        <v>11.822222222222223</v>
      </c>
      <c r="R87" s="33">
        <v>7.4572469862629664E-2</v>
      </c>
      <c r="S87" s="33">
        <v>13.369444444444444</v>
      </c>
      <c r="T87" s="33">
        <v>0</v>
      </c>
      <c r="U87" s="33">
        <v>0</v>
      </c>
      <c r="V87" s="33">
        <v>8.4332071768993544E-2</v>
      </c>
      <c r="W87" s="33">
        <v>12.21111111111111</v>
      </c>
      <c r="X87" s="33">
        <v>8.4583333333333339</v>
      </c>
      <c r="Y87" s="33">
        <v>0</v>
      </c>
      <c r="Z87" s="33">
        <v>0.13037917017101205</v>
      </c>
      <c r="AA87" s="33">
        <v>0</v>
      </c>
      <c r="AB87" s="33">
        <v>4.5888888888888886</v>
      </c>
      <c r="AC87" s="33">
        <v>0</v>
      </c>
      <c r="AD87" s="33">
        <v>0</v>
      </c>
      <c r="AE87" s="33">
        <v>0</v>
      </c>
      <c r="AF87" s="33">
        <v>0</v>
      </c>
      <c r="AG87" s="33">
        <v>0</v>
      </c>
      <c r="AH87" t="s">
        <v>55</v>
      </c>
      <c r="AI87" s="34">
        <v>4</v>
      </c>
    </row>
    <row r="88" spans="1:35" x14ac:dyDescent="0.25">
      <c r="A88" t="s">
        <v>546</v>
      </c>
      <c r="B88" t="s">
        <v>271</v>
      </c>
      <c r="C88" t="s">
        <v>435</v>
      </c>
      <c r="D88" t="s">
        <v>504</v>
      </c>
      <c r="E88" s="33">
        <v>104.07777777777778</v>
      </c>
      <c r="F88" s="33">
        <v>4.0888888888888886</v>
      </c>
      <c r="G88" s="33">
        <v>1.2666666666666666</v>
      </c>
      <c r="H88" s="33">
        <v>0</v>
      </c>
      <c r="I88" s="33">
        <v>0.71111111111111114</v>
      </c>
      <c r="J88" s="33">
        <v>0</v>
      </c>
      <c r="K88" s="33">
        <v>0</v>
      </c>
      <c r="L88" s="33">
        <v>4.6527777777777777</v>
      </c>
      <c r="M88" s="33">
        <v>6.4861111111111107</v>
      </c>
      <c r="N88" s="33">
        <v>6.1555555555555559</v>
      </c>
      <c r="O88" s="33">
        <v>0.12146364898046332</v>
      </c>
      <c r="P88" s="33">
        <v>0</v>
      </c>
      <c r="Q88" s="33">
        <v>16.427777777777777</v>
      </c>
      <c r="R88" s="33">
        <v>0.15784135795879148</v>
      </c>
      <c r="S88" s="33">
        <v>2.4972222222222222</v>
      </c>
      <c r="T88" s="33">
        <v>19.472222222222221</v>
      </c>
      <c r="U88" s="33">
        <v>0</v>
      </c>
      <c r="V88" s="33">
        <v>0.21108679406426817</v>
      </c>
      <c r="W88" s="33">
        <v>2.6027777777777779</v>
      </c>
      <c r="X88" s="33">
        <v>17.953666666666667</v>
      </c>
      <c r="Y88" s="33">
        <v>0</v>
      </c>
      <c r="Z88" s="33">
        <v>0.19751040888224616</v>
      </c>
      <c r="AA88" s="33">
        <v>0</v>
      </c>
      <c r="AB88" s="33">
        <v>0</v>
      </c>
      <c r="AC88" s="33">
        <v>0</v>
      </c>
      <c r="AD88" s="33">
        <v>0</v>
      </c>
      <c r="AE88" s="33">
        <v>0</v>
      </c>
      <c r="AF88" s="33">
        <v>0</v>
      </c>
      <c r="AG88" s="33">
        <v>0</v>
      </c>
      <c r="AH88" t="s">
        <v>84</v>
      </c>
      <c r="AI88" s="34">
        <v>4</v>
      </c>
    </row>
    <row r="89" spans="1:35" x14ac:dyDescent="0.25">
      <c r="A89" t="s">
        <v>546</v>
      </c>
      <c r="B89" t="s">
        <v>368</v>
      </c>
      <c r="C89" t="s">
        <v>377</v>
      </c>
      <c r="D89" t="s">
        <v>487</v>
      </c>
      <c r="E89" s="33">
        <v>26.788888888888888</v>
      </c>
      <c r="F89" s="33">
        <v>5.6888888888888891</v>
      </c>
      <c r="G89" s="33">
        <v>0.4</v>
      </c>
      <c r="H89" s="33">
        <v>0.14444444444444443</v>
      </c>
      <c r="I89" s="33">
        <v>5.6888888888888891</v>
      </c>
      <c r="J89" s="33">
        <v>0</v>
      </c>
      <c r="K89" s="33">
        <v>0</v>
      </c>
      <c r="L89" s="33">
        <v>0.71388888888888891</v>
      </c>
      <c r="M89" s="33">
        <v>0</v>
      </c>
      <c r="N89" s="33">
        <v>0</v>
      </c>
      <c r="O89" s="33">
        <v>0</v>
      </c>
      <c r="P89" s="33">
        <v>0</v>
      </c>
      <c r="Q89" s="33">
        <v>2.7660000000000005</v>
      </c>
      <c r="R89" s="33">
        <v>0.10325176275404399</v>
      </c>
      <c r="S89" s="33">
        <v>0.6844444444444443</v>
      </c>
      <c r="T89" s="33">
        <v>0.33855555555555555</v>
      </c>
      <c r="U89" s="33">
        <v>0</v>
      </c>
      <c r="V89" s="33">
        <v>3.8187474077146413E-2</v>
      </c>
      <c r="W89" s="33">
        <v>0.83333333333333337</v>
      </c>
      <c r="X89" s="33">
        <v>4.4638888888888886</v>
      </c>
      <c r="Y89" s="33">
        <v>0</v>
      </c>
      <c r="Z89" s="33">
        <v>0.19773952716715054</v>
      </c>
      <c r="AA89" s="33">
        <v>0</v>
      </c>
      <c r="AB89" s="33">
        <v>0</v>
      </c>
      <c r="AC89" s="33">
        <v>0</v>
      </c>
      <c r="AD89" s="33">
        <v>0</v>
      </c>
      <c r="AE89" s="33">
        <v>0</v>
      </c>
      <c r="AF89" s="33">
        <v>0</v>
      </c>
      <c r="AG89" s="33">
        <v>0</v>
      </c>
      <c r="AH89" t="s">
        <v>181</v>
      </c>
      <c r="AI89" s="34">
        <v>4</v>
      </c>
    </row>
    <row r="90" spans="1:35" x14ac:dyDescent="0.25">
      <c r="A90" t="s">
        <v>546</v>
      </c>
      <c r="B90" t="s">
        <v>285</v>
      </c>
      <c r="C90" t="s">
        <v>447</v>
      </c>
      <c r="D90" t="s">
        <v>484</v>
      </c>
      <c r="E90" s="33">
        <v>51.333333333333336</v>
      </c>
      <c r="F90" s="33">
        <v>5.6888888888888891</v>
      </c>
      <c r="G90" s="33">
        <v>0.37777777777777777</v>
      </c>
      <c r="H90" s="33">
        <v>0.15555555555555556</v>
      </c>
      <c r="I90" s="33">
        <v>0.42222222222222222</v>
      </c>
      <c r="J90" s="33">
        <v>0</v>
      </c>
      <c r="K90" s="33">
        <v>0</v>
      </c>
      <c r="L90" s="33">
        <v>1.5805555555555555</v>
      </c>
      <c r="M90" s="33">
        <v>0</v>
      </c>
      <c r="N90" s="33">
        <v>5.4965555555555552</v>
      </c>
      <c r="O90" s="33">
        <v>0.10707575757575756</v>
      </c>
      <c r="P90" s="33">
        <v>4.0550000000000006</v>
      </c>
      <c r="Q90" s="33">
        <v>5.3433333333333328</v>
      </c>
      <c r="R90" s="33">
        <v>0.18308441558441557</v>
      </c>
      <c r="S90" s="33">
        <v>0.2722222222222222</v>
      </c>
      <c r="T90" s="33">
        <v>2.4777777777777779</v>
      </c>
      <c r="U90" s="33">
        <v>0</v>
      </c>
      <c r="V90" s="33">
        <v>5.3571428571428568E-2</v>
      </c>
      <c r="W90" s="33">
        <v>0.41388888888888886</v>
      </c>
      <c r="X90" s="33">
        <v>3.8527777777777779</v>
      </c>
      <c r="Y90" s="33">
        <v>0</v>
      </c>
      <c r="Z90" s="33">
        <v>8.3116883116883117E-2</v>
      </c>
      <c r="AA90" s="33">
        <v>0</v>
      </c>
      <c r="AB90" s="33">
        <v>0</v>
      </c>
      <c r="AC90" s="33">
        <v>0</v>
      </c>
      <c r="AD90" s="33">
        <v>49.779333333333327</v>
      </c>
      <c r="AE90" s="33">
        <v>0</v>
      </c>
      <c r="AF90" s="33">
        <v>0</v>
      </c>
      <c r="AG90" s="33">
        <v>0</v>
      </c>
      <c r="AH90" t="s">
        <v>98</v>
      </c>
      <c r="AI90" s="34">
        <v>4</v>
      </c>
    </row>
    <row r="91" spans="1:35" x14ac:dyDescent="0.25">
      <c r="A91" t="s">
        <v>546</v>
      </c>
      <c r="B91" t="s">
        <v>304</v>
      </c>
      <c r="C91" t="s">
        <v>459</v>
      </c>
      <c r="D91" t="s">
        <v>539</v>
      </c>
      <c r="E91" s="33">
        <v>94.055555555555557</v>
      </c>
      <c r="F91" s="33">
        <v>4.6222222222222218</v>
      </c>
      <c r="G91" s="33">
        <v>0.13333333333333333</v>
      </c>
      <c r="H91" s="33">
        <v>0.31388888888888888</v>
      </c>
      <c r="I91" s="33">
        <v>1.3111111111111111</v>
      </c>
      <c r="J91" s="33">
        <v>0</v>
      </c>
      <c r="K91" s="33">
        <v>0</v>
      </c>
      <c r="L91" s="33">
        <v>0.84444444444444444</v>
      </c>
      <c r="M91" s="33">
        <v>5.4222222222222225</v>
      </c>
      <c r="N91" s="33">
        <v>9.3568888888888928</v>
      </c>
      <c r="O91" s="33">
        <v>0.15713171884229182</v>
      </c>
      <c r="P91" s="33">
        <v>6.1452222222222215</v>
      </c>
      <c r="Q91" s="33">
        <v>24.210666666666668</v>
      </c>
      <c r="R91" s="33">
        <v>0.32274424099232135</v>
      </c>
      <c r="S91" s="33">
        <v>0.16944444444444445</v>
      </c>
      <c r="T91" s="33">
        <v>2.2111111111111112</v>
      </c>
      <c r="U91" s="33">
        <v>0</v>
      </c>
      <c r="V91" s="33">
        <v>2.5310100413467217E-2</v>
      </c>
      <c r="W91" s="33">
        <v>0.35833333333333334</v>
      </c>
      <c r="X91" s="33">
        <v>1.9055555555555554</v>
      </c>
      <c r="Y91" s="33">
        <v>0</v>
      </c>
      <c r="Z91" s="33">
        <v>2.4069698759598347E-2</v>
      </c>
      <c r="AA91" s="33">
        <v>0</v>
      </c>
      <c r="AB91" s="33">
        <v>0</v>
      </c>
      <c r="AC91" s="33">
        <v>0</v>
      </c>
      <c r="AD91" s="33">
        <v>65.295333333333318</v>
      </c>
      <c r="AE91" s="33">
        <v>0</v>
      </c>
      <c r="AF91" s="33">
        <v>4.9444444444444446</v>
      </c>
      <c r="AG91" s="33">
        <v>0</v>
      </c>
      <c r="AH91" t="s">
        <v>117</v>
      </c>
      <c r="AI91" s="34">
        <v>4</v>
      </c>
    </row>
    <row r="92" spans="1:35" x14ac:dyDescent="0.25">
      <c r="A92" t="s">
        <v>546</v>
      </c>
      <c r="B92" t="s">
        <v>245</v>
      </c>
      <c r="C92" t="s">
        <v>382</v>
      </c>
      <c r="D92" t="s">
        <v>491</v>
      </c>
      <c r="E92" s="33">
        <v>105.63333333333334</v>
      </c>
      <c r="F92" s="33">
        <v>5.6888888888888891</v>
      </c>
      <c r="G92" s="33">
        <v>0.46666666666666667</v>
      </c>
      <c r="H92" s="33">
        <v>0.32144444444444431</v>
      </c>
      <c r="I92" s="33">
        <v>3.1222222222222222</v>
      </c>
      <c r="J92" s="33">
        <v>0</v>
      </c>
      <c r="K92" s="33">
        <v>5.5555555555555554</v>
      </c>
      <c r="L92" s="33">
        <v>3.8324444444444445</v>
      </c>
      <c r="M92" s="33">
        <v>8.8885555555555555</v>
      </c>
      <c r="N92" s="33">
        <v>0</v>
      </c>
      <c r="O92" s="33">
        <v>8.4145366571999572E-2</v>
      </c>
      <c r="P92" s="33">
        <v>0</v>
      </c>
      <c r="Q92" s="33">
        <v>6.6019999999999985</v>
      </c>
      <c r="R92" s="33">
        <v>6.2499211107604903E-2</v>
      </c>
      <c r="S92" s="33">
        <v>5.0585555555555564</v>
      </c>
      <c r="T92" s="33">
        <v>11.99733333333333</v>
      </c>
      <c r="U92" s="33">
        <v>0</v>
      </c>
      <c r="V92" s="33">
        <v>0.16146313242873669</v>
      </c>
      <c r="W92" s="33">
        <v>2.1921111111111111</v>
      </c>
      <c r="X92" s="33">
        <v>9.0949999999999989</v>
      </c>
      <c r="Y92" s="33">
        <v>0</v>
      </c>
      <c r="Z92" s="33">
        <v>0.10685179341537812</v>
      </c>
      <c r="AA92" s="33">
        <v>0</v>
      </c>
      <c r="AB92" s="33">
        <v>5.2</v>
      </c>
      <c r="AC92" s="33">
        <v>0</v>
      </c>
      <c r="AD92" s="33">
        <v>0</v>
      </c>
      <c r="AE92" s="33">
        <v>0.58888888888888891</v>
      </c>
      <c r="AF92" s="33">
        <v>0</v>
      </c>
      <c r="AG92" s="33">
        <v>0</v>
      </c>
      <c r="AH92" t="s">
        <v>58</v>
      </c>
      <c r="AI92" s="34">
        <v>4</v>
      </c>
    </row>
    <row r="93" spans="1:35" x14ac:dyDescent="0.25">
      <c r="A93" t="s">
        <v>546</v>
      </c>
      <c r="B93" t="s">
        <v>288</v>
      </c>
      <c r="C93" t="s">
        <v>449</v>
      </c>
      <c r="D93" t="s">
        <v>535</v>
      </c>
      <c r="E93" s="33">
        <v>54.488888888888887</v>
      </c>
      <c r="F93" s="33">
        <v>5.6888888888888891</v>
      </c>
      <c r="G93" s="33">
        <v>3.3333333333333333E-2</v>
      </c>
      <c r="H93" s="33">
        <v>0.26666666666666666</v>
      </c>
      <c r="I93" s="33">
        <v>0.53333333333333333</v>
      </c>
      <c r="J93" s="33">
        <v>0</v>
      </c>
      <c r="K93" s="33">
        <v>0</v>
      </c>
      <c r="L93" s="33">
        <v>0.46388888888888891</v>
      </c>
      <c r="M93" s="33">
        <v>0</v>
      </c>
      <c r="N93" s="33">
        <v>5.3694444444444445</v>
      </c>
      <c r="O93" s="33">
        <v>9.8542006525285483E-2</v>
      </c>
      <c r="P93" s="33">
        <v>4.6527777777777777</v>
      </c>
      <c r="Q93" s="33">
        <v>0</v>
      </c>
      <c r="R93" s="33">
        <v>8.5389477977161496E-2</v>
      </c>
      <c r="S93" s="33">
        <v>0.26111111111111113</v>
      </c>
      <c r="T93" s="33">
        <v>0</v>
      </c>
      <c r="U93" s="33">
        <v>0</v>
      </c>
      <c r="V93" s="33">
        <v>4.7920065252854815E-3</v>
      </c>
      <c r="W93" s="33">
        <v>5.5555555555555552E-2</v>
      </c>
      <c r="X93" s="33">
        <v>0.66666666666666663</v>
      </c>
      <c r="Y93" s="33">
        <v>0</v>
      </c>
      <c r="Z93" s="33">
        <v>1.3254486133768353E-2</v>
      </c>
      <c r="AA93" s="33">
        <v>0</v>
      </c>
      <c r="AB93" s="33">
        <v>0</v>
      </c>
      <c r="AC93" s="33">
        <v>0</v>
      </c>
      <c r="AD93" s="33">
        <v>0</v>
      </c>
      <c r="AE93" s="33">
        <v>0</v>
      </c>
      <c r="AF93" s="33">
        <v>0</v>
      </c>
      <c r="AG93" s="33">
        <v>0</v>
      </c>
      <c r="AH93" t="s">
        <v>101</v>
      </c>
      <c r="AI93" s="34">
        <v>4</v>
      </c>
    </row>
    <row r="94" spans="1:35" x14ac:dyDescent="0.25">
      <c r="A94" t="s">
        <v>546</v>
      </c>
      <c r="B94" t="s">
        <v>336</v>
      </c>
      <c r="C94" t="s">
        <v>471</v>
      </c>
      <c r="D94" t="s">
        <v>503</v>
      </c>
      <c r="E94" s="33">
        <v>62.155555555555559</v>
      </c>
      <c r="F94" s="33">
        <v>13.655555555555555</v>
      </c>
      <c r="G94" s="33">
        <v>2.1333333333333333</v>
      </c>
      <c r="H94" s="33">
        <v>0.78900000000000003</v>
      </c>
      <c r="I94" s="33">
        <v>1.3555555555555556</v>
      </c>
      <c r="J94" s="33">
        <v>0</v>
      </c>
      <c r="K94" s="33">
        <v>0</v>
      </c>
      <c r="L94" s="33">
        <v>0.16933333333333334</v>
      </c>
      <c r="M94" s="33">
        <v>17.570333333333334</v>
      </c>
      <c r="N94" s="33">
        <v>4.833333333333333</v>
      </c>
      <c r="O94" s="33">
        <v>0.36044511977118338</v>
      </c>
      <c r="P94" s="33">
        <v>5.8388888888888886</v>
      </c>
      <c r="Q94" s="33">
        <v>6.5277777777777777</v>
      </c>
      <c r="R94" s="33">
        <v>0.1989631748301752</v>
      </c>
      <c r="S94" s="33">
        <v>1.9023333333333332</v>
      </c>
      <c r="T94" s="33">
        <v>0</v>
      </c>
      <c r="U94" s="33">
        <v>0</v>
      </c>
      <c r="V94" s="33">
        <v>3.0606006435466567E-2</v>
      </c>
      <c r="W94" s="33">
        <v>1.9944444444444445</v>
      </c>
      <c r="X94" s="33">
        <v>2.3430000000000009</v>
      </c>
      <c r="Y94" s="33">
        <v>0</v>
      </c>
      <c r="Z94" s="33">
        <v>6.9783696818019311E-2</v>
      </c>
      <c r="AA94" s="33">
        <v>0</v>
      </c>
      <c r="AB94" s="33">
        <v>0</v>
      </c>
      <c r="AC94" s="33">
        <v>0</v>
      </c>
      <c r="AD94" s="33">
        <v>0</v>
      </c>
      <c r="AE94" s="33">
        <v>0</v>
      </c>
      <c r="AF94" s="33">
        <v>0</v>
      </c>
      <c r="AG94" s="33">
        <v>0</v>
      </c>
      <c r="AH94" t="s">
        <v>149</v>
      </c>
      <c r="AI94" s="34">
        <v>4</v>
      </c>
    </row>
    <row r="95" spans="1:35" x14ac:dyDescent="0.25">
      <c r="A95" t="s">
        <v>546</v>
      </c>
      <c r="B95" t="s">
        <v>359</v>
      </c>
      <c r="C95" t="s">
        <v>377</v>
      </c>
      <c r="D95" t="s">
        <v>487</v>
      </c>
      <c r="E95" s="33">
        <v>82.555555555555557</v>
      </c>
      <c r="F95" s="33">
        <v>5.0666666666666664</v>
      </c>
      <c r="G95" s="33">
        <v>0.57777777777777772</v>
      </c>
      <c r="H95" s="33">
        <v>0.57777777777777772</v>
      </c>
      <c r="I95" s="33">
        <v>5.7333333333333334</v>
      </c>
      <c r="J95" s="33">
        <v>0</v>
      </c>
      <c r="K95" s="33">
        <v>0</v>
      </c>
      <c r="L95" s="33">
        <v>4.8111111111111109</v>
      </c>
      <c r="M95" s="33">
        <v>4.8</v>
      </c>
      <c r="N95" s="33">
        <v>4.3833333333333337</v>
      </c>
      <c r="O95" s="33">
        <v>0.11123822341857335</v>
      </c>
      <c r="P95" s="33">
        <v>0</v>
      </c>
      <c r="Q95" s="33">
        <v>16.211111111111112</v>
      </c>
      <c r="R95" s="33">
        <v>0.19636608344549125</v>
      </c>
      <c r="S95" s="33">
        <v>5.4194444444444443</v>
      </c>
      <c r="T95" s="33">
        <v>2.5666666666666669</v>
      </c>
      <c r="U95" s="33">
        <v>0</v>
      </c>
      <c r="V95" s="33">
        <v>9.6736204576043067E-2</v>
      </c>
      <c r="W95" s="33">
        <v>1.0833333333333333</v>
      </c>
      <c r="X95" s="33">
        <v>4.9055555555555559</v>
      </c>
      <c r="Y95" s="33">
        <v>0</v>
      </c>
      <c r="Z95" s="33">
        <v>7.254374158815613E-2</v>
      </c>
      <c r="AA95" s="33">
        <v>0</v>
      </c>
      <c r="AB95" s="33">
        <v>0</v>
      </c>
      <c r="AC95" s="33">
        <v>0</v>
      </c>
      <c r="AD95" s="33">
        <v>0</v>
      </c>
      <c r="AE95" s="33">
        <v>0</v>
      </c>
      <c r="AF95" s="33">
        <v>0</v>
      </c>
      <c r="AG95" s="33">
        <v>0.26666666666666666</v>
      </c>
      <c r="AH95" t="s">
        <v>172</v>
      </c>
      <c r="AI95" s="34">
        <v>4</v>
      </c>
    </row>
    <row r="96" spans="1:35" x14ac:dyDescent="0.25">
      <c r="A96" t="s">
        <v>546</v>
      </c>
      <c r="B96" t="s">
        <v>255</v>
      </c>
      <c r="C96" t="s">
        <v>424</v>
      </c>
      <c r="D96" t="s">
        <v>522</v>
      </c>
      <c r="E96" s="33">
        <v>38.733333333333334</v>
      </c>
      <c r="F96" s="33">
        <v>5.1111111111111107</v>
      </c>
      <c r="G96" s="33">
        <v>0</v>
      </c>
      <c r="H96" s="33">
        <v>0.6166666666666667</v>
      </c>
      <c r="I96" s="33">
        <v>0</v>
      </c>
      <c r="J96" s="33">
        <v>0</v>
      </c>
      <c r="K96" s="33">
        <v>0</v>
      </c>
      <c r="L96" s="33">
        <v>3.770777777777778</v>
      </c>
      <c r="M96" s="33">
        <v>0</v>
      </c>
      <c r="N96" s="33">
        <v>8.344444444444445</v>
      </c>
      <c r="O96" s="33">
        <v>0.21543316121629374</v>
      </c>
      <c r="P96" s="33">
        <v>5.1388888888888893</v>
      </c>
      <c r="Q96" s="33">
        <v>2.7611111111111111</v>
      </c>
      <c r="R96" s="33">
        <v>0.20395869191049915</v>
      </c>
      <c r="S96" s="33">
        <v>0.46111111111111125</v>
      </c>
      <c r="T96" s="33">
        <v>6.4701111111111116</v>
      </c>
      <c r="U96" s="33">
        <v>0</v>
      </c>
      <c r="V96" s="33">
        <v>0.17894721744119335</v>
      </c>
      <c r="W96" s="33">
        <v>0.83733333333333315</v>
      </c>
      <c r="X96" s="33">
        <v>4.7093333333333334</v>
      </c>
      <c r="Y96" s="33">
        <v>0</v>
      </c>
      <c r="Z96" s="33">
        <v>0.14320137693631671</v>
      </c>
      <c r="AA96" s="33">
        <v>0</v>
      </c>
      <c r="AB96" s="33">
        <v>0</v>
      </c>
      <c r="AC96" s="33">
        <v>0</v>
      </c>
      <c r="AD96" s="33">
        <v>0</v>
      </c>
      <c r="AE96" s="33">
        <v>0</v>
      </c>
      <c r="AF96" s="33">
        <v>0</v>
      </c>
      <c r="AG96" s="33">
        <v>0</v>
      </c>
      <c r="AH96" t="s">
        <v>68</v>
      </c>
      <c r="AI96" s="34">
        <v>4</v>
      </c>
    </row>
    <row r="97" spans="1:35" x14ac:dyDescent="0.25">
      <c r="A97" t="s">
        <v>546</v>
      </c>
      <c r="B97" t="s">
        <v>210</v>
      </c>
      <c r="C97" t="s">
        <v>393</v>
      </c>
      <c r="D97" t="s">
        <v>496</v>
      </c>
      <c r="E97" s="33">
        <v>192.38888888888889</v>
      </c>
      <c r="F97" s="33">
        <v>11.377777777777778</v>
      </c>
      <c r="G97" s="33">
        <v>0.28888888888888886</v>
      </c>
      <c r="H97" s="33">
        <v>1.1388888888888888</v>
      </c>
      <c r="I97" s="33">
        <v>1.6111111111111112</v>
      </c>
      <c r="J97" s="33">
        <v>0</v>
      </c>
      <c r="K97" s="33">
        <v>5.6</v>
      </c>
      <c r="L97" s="33">
        <v>6.4083333333333332</v>
      </c>
      <c r="M97" s="33">
        <v>5.5388888888888888</v>
      </c>
      <c r="N97" s="33">
        <v>3.4166666666666665</v>
      </c>
      <c r="O97" s="33">
        <v>4.6549234767542594E-2</v>
      </c>
      <c r="P97" s="33">
        <v>0</v>
      </c>
      <c r="Q97" s="33">
        <v>10.680555555555555</v>
      </c>
      <c r="R97" s="33">
        <v>5.5515449032630663E-2</v>
      </c>
      <c r="S97" s="33">
        <v>3.9333333333333331</v>
      </c>
      <c r="T97" s="33">
        <v>20.138888888888889</v>
      </c>
      <c r="U97" s="33">
        <v>0</v>
      </c>
      <c r="V97" s="33">
        <v>0.12512272596015017</v>
      </c>
      <c r="W97" s="33">
        <v>2.9527777777777779</v>
      </c>
      <c r="X97" s="33">
        <v>21.086111111111112</v>
      </c>
      <c r="Y97" s="33">
        <v>0</v>
      </c>
      <c r="Z97" s="33">
        <v>0.12494946578111465</v>
      </c>
      <c r="AA97" s="33">
        <v>0</v>
      </c>
      <c r="AB97" s="33">
        <v>0</v>
      </c>
      <c r="AC97" s="33">
        <v>0</v>
      </c>
      <c r="AD97" s="33">
        <v>0</v>
      </c>
      <c r="AE97" s="33">
        <v>0</v>
      </c>
      <c r="AF97" s="33">
        <v>0</v>
      </c>
      <c r="AG97" s="33">
        <v>1.0888888888888888</v>
      </c>
      <c r="AH97" t="s">
        <v>23</v>
      </c>
      <c r="AI97" s="34">
        <v>4</v>
      </c>
    </row>
    <row r="98" spans="1:35" x14ac:dyDescent="0.25">
      <c r="A98" t="s">
        <v>546</v>
      </c>
      <c r="B98" t="s">
        <v>344</v>
      </c>
      <c r="C98" t="s">
        <v>476</v>
      </c>
      <c r="D98" t="s">
        <v>518</v>
      </c>
      <c r="E98" s="33">
        <v>77.911111111111111</v>
      </c>
      <c r="F98" s="33">
        <v>5.333333333333333</v>
      </c>
      <c r="G98" s="33">
        <v>0.4</v>
      </c>
      <c r="H98" s="33">
        <v>0.4153333333333335</v>
      </c>
      <c r="I98" s="33">
        <v>1.1666666666666667</v>
      </c>
      <c r="J98" s="33">
        <v>0</v>
      </c>
      <c r="K98" s="33">
        <v>0</v>
      </c>
      <c r="L98" s="33">
        <v>0.94299999999999984</v>
      </c>
      <c r="M98" s="33">
        <v>4.7722222222222221</v>
      </c>
      <c r="N98" s="33">
        <v>0</v>
      </c>
      <c r="O98" s="33">
        <v>6.1252139189960066E-2</v>
      </c>
      <c r="P98" s="33">
        <v>4.6117777777777764</v>
      </c>
      <c r="Q98" s="33">
        <v>0.22988888888888886</v>
      </c>
      <c r="R98" s="33">
        <v>6.2143468339988572E-2</v>
      </c>
      <c r="S98" s="33">
        <v>2.9760000000000009</v>
      </c>
      <c r="T98" s="33">
        <v>4.2175555555555571</v>
      </c>
      <c r="U98" s="33">
        <v>0</v>
      </c>
      <c r="V98" s="33">
        <v>9.2330290929834594E-2</v>
      </c>
      <c r="W98" s="33">
        <v>1.6853333333333338</v>
      </c>
      <c r="X98" s="33">
        <v>8.0205555555555552</v>
      </c>
      <c r="Y98" s="33">
        <v>0</v>
      </c>
      <c r="Z98" s="33">
        <v>0.12457644038790645</v>
      </c>
      <c r="AA98" s="33">
        <v>0</v>
      </c>
      <c r="AB98" s="33">
        <v>0</v>
      </c>
      <c r="AC98" s="33">
        <v>0</v>
      </c>
      <c r="AD98" s="33">
        <v>0</v>
      </c>
      <c r="AE98" s="33">
        <v>0</v>
      </c>
      <c r="AF98" s="33">
        <v>0</v>
      </c>
      <c r="AG98" s="33">
        <v>0</v>
      </c>
      <c r="AH98" t="s">
        <v>157</v>
      </c>
      <c r="AI98" s="34">
        <v>4</v>
      </c>
    </row>
    <row r="99" spans="1:35" x14ac:dyDescent="0.25">
      <c r="A99" t="s">
        <v>546</v>
      </c>
      <c r="B99" t="s">
        <v>193</v>
      </c>
      <c r="C99" t="s">
        <v>380</v>
      </c>
      <c r="D99" t="s">
        <v>489</v>
      </c>
      <c r="E99" s="33">
        <v>91.344444444444449</v>
      </c>
      <c r="F99" s="33">
        <v>11.377777777777778</v>
      </c>
      <c r="G99" s="33">
        <v>0.46666666666666667</v>
      </c>
      <c r="H99" s="33">
        <v>0</v>
      </c>
      <c r="I99" s="33">
        <v>5.7888888888888888</v>
      </c>
      <c r="J99" s="33">
        <v>0</v>
      </c>
      <c r="K99" s="33">
        <v>0</v>
      </c>
      <c r="L99" s="33">
        <v>2.6311111111111112</v>
      </c>
      <c r="M99" s="33">
        <v>5.2444444444444445</v>
      </c>
      <c r="N99" s="33">
        <v>4.9138888888888888</v>
      </c>
      <c r="O99" s="33">
        <v>0.11120909864979929</v>
      </c>
      <c r="P99" s="33">
        <v>6</v>
      </c>
      <c r="Q99" s="33">
        <v>11.588888888888889</v>
      </c>
      <c r="R99" s="33">
        <v>0.19255565016421358</v>
      </c>
      <c r="S99" s="33">
        <v>3.1629999999999994</v>
      </c>
      <c r="T99" s="33">
        <v>6.6888888888888887E-2</v>
      </c>
      <c r="U99" s="33">
        <v>0</v>
      </c>
      <c r="V99" s="33">
        <v>3.5359445322953403E-2</v>
      </c>
      <c r="W99" s="33">
        <v>0.45488888888888895</v>
      </c>
      <c r="X99" s="33">
        <v>3.891111111111111</v>
      </c>
      <c r="Y99" s="33">
        <v>0</v>
      </c>
      <c r="Z99" s="33">
        <v>4.7578153509305436E-2</v>
      </c>
      <c r="AA99" s="33">
        <v>0</v>
      </c>
      <c r="AB99" s="33">
        <v>0</v>
      </c>
      <c r="AC99" s="33">
        <v>0</v>
      </c>
      <c r="AD99" s="33">
        <v>0</v>
      </c>
      <c r="AE99" s="33">
        <v>0</v>
      </c>
      <c r="AF99" s="33">
        <v>0</v>
      </c>
      <c r="AG99" s="33">
        <v>0</v>
      </c>
      <c r="AH99" t="s">
        <v>6</v>
      </c>
      <c r="AI99" s="34">
        <v>4</v>
      </c>
    </row>
    <row r="100" spans="1:35" x14ac:dyDescent="0.25">
      <c r="A100" t="s">
        <v>546</v>
      </c>
      <c r="B100" t="s">
        <v>337</v>
      </c>
      <c r="C100" t="s">
        <v>472</v>
      </c>
      <c r="D100" t="s">
        <v>530</v>
      </c>
      <c r="E100" s="33">
        <v>44.466666666666669</v>
      </c>
      <c r="F100" s="33">
        <v>144.74444444444444</v>
      </c>
      <c r="G100" s="33">
        <v>0.26666666666666666</v>
      </c>
      <c r="H100" s="33">
        <v>6.6666666666666666E-2</v>
      </c>
      <c r="I100" s="33">
        <v>5.3777777777777782</v>
      </c>
      <c r="J100" s="33">
        <v>0</v>
      </c>
      <c r="K100" s="33">
        <v>0</v>
      </c>
      <c r="L100" s="33">
        <v>0</v>
      </c>
      <c r="M100" s="33">
        <v>5.6888888888888891</v>
      </c>
      <c r="N100" s="33">
        <v>0</v>
      </c>
      <c r="O100" s="33">
        <v>0.12793603198400799</v>
      </c>
      <c r="P100" s="33">
        <v>0</v>
      </c>
      <c r="Q100" s="33">
        <v>11.444444444444445</v>
      </c>
      <c r="R100" s="33">
        <v>0.25737131434282856</v>
      </c>
      <c r="S100" s="33">
        <v>0</v>
      </c>
      <c r="T100" s="33">
        <v>0</v>
      </c>
      <c r="U100" s="33">
        <v>0</v>
      </c>
      <c r="V100" s="33">
        <v>0</v>
      </c>
      <c r="W100" s="33">
        <v>0</v>
      </c>
      <c r="X100" s="33">
        <v>0</v>
      </c>
      <c r="Y100" s="33">
        <v>0</v>
      </c>
      <c r="Z100" s="33">
        <v>0</v>
      </c>
      <c r="AA100" s="33">
        <v>0</v>
      </c>
      <c r="AB100" s="33">
        <v>0</v>
      </c>
      <c r="AC100" s="33">
        <v>0</v>
      </c>
      <c r="AD100" s="33">
        <v>5.6818888888888885</v>
      </c>
      <c r="AE100" s="33">
        <v>0</v>
      </c>
      <c r="AF100" s="33">
        <v>0</v>
      </c>
      <c r="AG100" s="33">
        <v>0</v>
      </c>
      <c r="AH100" t="s">
        <v>150</v>
      </c>
      <c r="AI100" s="34">
        <v>4</v>
      </c>
    </row>
    <row r="101" spans="1:35" x14ac:dyDescent="0.25">
      <c r="A101" t="s">
        <v>546</v>
      </c>
      <c r="B101" t="s">
        <v>316</v>
      </c>
      <c r="C101" t="s">
        <v>465</v>
      </c>
      <c r="D101" t="s">
        <v>541</v>
      </c>
      <c r="E101" s="33">
        <v>67.3</v>
      </c>
      <c r="F101" s="33">
        <v>5.0777777777777775</v>
      </c>
      <c r="G101" s="33">
        <v>0.14444444444444443</v>
      </c>
      <c r="H101" s="33">
        <v>0.53333333333333333</v>
      </c>
      <c r="I101" s="33">
        <v>0</v>
      </c>
      <c r="J101" s="33">
        <v>0</v>
      </c>
      <c r="K101" s="33">
        <v>0</v>
      </c>
      <c r="L101" s="33">
        <v>3.6333333333333346</v>
      </c>
      <c r="M101" s="33">
        <v>5.95</v>
      </c>
      <c r="N101" s="33">
        <v>4.1194444444444445</v>
      </c>
      <c r="O101" s="33">
        <v>0.14962027406306752</v>
      </c>
      <c r="P101" s="33">
        <v>5.6277777777777782</v>
      </c>
      <c r="Q101" s="33">
        <v>10.408333333333333</v>
      </c>
      <c r="R101" s="33">
        <v>0.23827802542512797</v>
      </c>
      <c r="S101" s="33">
        <v>0.47644444444444439</v>
      </c>
      <c r="T101" s="33">
        <v>3.536</v>
      </c>
      <c r="U101" s="33">
        <v>0</v>
      </c>
      <c r="V101" s="33">
        <v>5.9620274063067524E-2</v>
      </c>
      <c r="W101" s="33">
        <v>3.3584444444444448</v>
      </c>
      <c r="X101" s="33">
        <v>7.6795555555555577</v>
      </c>
      <c r="Y101" s="33">
        <v>0</v>
      </c>
      <c r="Z101" s="33">
        <v>0.16401188707280837</v>
      </c>
      <c r="AA101" s="33">
        <v>0</v>
      </c>
      <c r="AB101" s="33">
        <v>0</v>
      </c>
      <c r="AC101" s="33">
        <v>0</v>
      </c>
      <c r="AD101" s="33">
        <v>0</v>
      </c>
      <c r="AE101" s="33">
        <v>0</v>
      </c>
      <c r="AF101" s="33">
        <v>0</v>
      </c>
      <c r="AG101" s="33">
        <v>0</v>
      </c>
      <c r="AH101" t="s">
        <v>129</v>
      </c>
      <c r="AI101" s="34">
        <v>4</v>
      </c>
    </row>
    <row r="102" spans="1:35" x14ac:dyDescent="0.25">
      <c r="A102" t="s">
        <v>546</v>
      </c>
      <c r="B102" t="s">
        <v>314</v>
      </c>
      <c r="C102" t="s">
        <v>464</v>
      </c>
      <c r="D102" t="s">
        <v>515</v>
      </c>
      <c r="E102" s="33">
        <v>119.16666666666667</v>
      </c>
      <c r="F102" s="33">
        <v>15.888888888888889</v>
      </c>
      <c r="G102" s="33">
        <v>1.4222222222222223</v>
      </c>
      <c r="H102" s="33">
        <v>0.46111111111111114</v>
      </c>
      <c r="I102" s="33">
        <v>5.4222222222222225</v>
      </c>
      <c r="J102" s="33">
        <v>0</v>
      </c>
      <c r="K102" s="33">
        <v>0</v>
      </c>
      <c r="L102" s="33">
        <v>4.937888888888887</v>
      </c>
      <c r="M102" s="33">
        <v>0</v>
      </c>
      <c r="N102" s="33">
        <v>0</v>
      </c>
      <c r="O102" s="33">
        <v>0</v>
      </c>
      <c r="P102" s="33">
        <v>5.45</v>
      </c>
      <c r="Q102" s="33">
        <v>7.4944444444444445</v>
      </c>
      <c r="R102" s="33">
        <v>0.10862470862470862</v>
      </c>
      <c r="S102" s="33">
        <v>4.3217777777777773</v>
      </c>
      <c r="T102" s="33">
        <v>0.14577777777777778</v>
      </c>
      <c r="U102" s="33">
        <v>0</v>
      </c>
      <c r="V102" s="33">
        <v>3.7489976689976688E-2</v>
      </c>
      <c r="W102" s="33">
        <v>0.91877777777777758</v>
      </c>
      <c r="X102" s="33">
        <v>8.313555555555558</v>
      </c>
      <c r="Y102" s="33">
        <v>0</v>
      </c>
      <c r="Z102" s="33">
        <v>7.7474125874125888E-2</v>
      </c>
      <c r="AA102" s="33">
        <v>0</v>
      </c>
      <c r="AB102" s="33">
        <v>0</v>
      </c>
      <c r="AC102" s="33">
        <v>0.77777777777777779</v>
      </c>
      <c r="AD102" s="33">
        <v>0</v>
      </c>
      <c r="AE102" s="33">
        <v>0</v>
      </c>
      <c r="AF102" s="33">
        <v>0</v>
      </c>
      <c r="AG102" s="33">
        <v>0</v>
      </c>
      <c r="AH102" t="s">
        <v>127</v>
      </c>
      <c r="AI102" s="34">
        <v>4</v>
      </c>
    </row>
    <row r="103" spans="1:35" x14ac:dyDescent="0.25">
      <c r="A103" t="s">
        <v>546</v>
      </c>
      <c r="B103" t="s">
        <v>189</v>
      </c>
      <c r="C103" t="s">
        <v>376</v>
      </c>
      <c r="D103" t="s">
        <v>486</v>
      </c>
      <c r="E103" s="33">
        <v>34.588888888888889</v>
      </c>
      <c r="F103" s="33">
        <v>5.6888888888888891</v>
      </c>
      <c r="G103" s="33">
        <v>0</v>
      </c>
      <c r="H103" s="33">
        <v>0</v>
      </c>
      <c r="I103" s="33">
        <v>0</v>
      </c>
      <c r="J103" s="33">
        <v>0</v>
      </c>
      <c r="K103" s="33">
        <v>0</v>
      </c>
      <c r="L103" s="33">
        <v>4.0217777777777775</v>
      </c>
      <c r="M103" s="33">
        <v>5.0666666666666664</v>
      </c>
      <c r="N103" s="33">
        <v>0</v>
      </c>
      <c r="O103" s="33">
        <v>0.14648249277224543</v>
      </c>
      <c r="P103" s="33">
        <v>6.966666666666665</v>
      </c>
      <c r="Q103" s="33">
        <v>13.803444444444441</v>
      </c>
      <c r="R103" s="33">
        <v>0.60048506264053958</v>
      </c>
      <c r="S103" s="33">
        <v>5.1461111111111117</v>
      </c>
      <c r="T103" s="33">
        <v>17.263222222222222</v>
      </c>
      <c r="U103" s="33">
        <v>0</v>
      </c>
      <c r="V103" s="33">
        <v>0.64787664632187603</v>
      </c>
      <c r="W103" s="33">
        <v>5.8862222222222194</v>
      </c>
      <c r="X103" s="33">
        <v>4.9337777777777774</v>
      </c>
      <c r="Y103" s="33">
        <v>0</v>
      </c>
      <c r="Z103" s="33">
        <v>0.31281721811757141</v>
      </c>
      <c r="AA103" s="33">
        <v>0</v>
      </c>
      <c r="AB103" s="33">
        <v>0</v>
      </c>
      <c r="AC103" s="33">
        <v>0</v>
      </c>
      <c r="AD103" s="33">
        <v>0</v>
      </c>
      <c r="AE103" s="33">
        <v>0</v>
      </c>
      <c r="AF103" s="33">
        <v>0</v>
      </c>
      <c r="AG103" s="33">
        <v>0</v>
      </c>
      <c r="AH103" t="s">
        <v>2</v>
      </c>
      <c r="AI103" s="34">
        <v>4</v>
      </c>
    </row>
    <row r="104" spans="1:35" x14ac:dyDescent="0.25">
      <c r="A104" t="s">
        <v>546</v>
      </c>
      <c r="B104" t="s">
        <v>354</v>
      </c>
      <c r="C104" t="s">
        <v>385</v>
      </c>
      <c r="D104" t="s">
        <v>494</v>
      </c>
      <c r="E104" s="33">
        <v>139.26666666666668</v>
      </c>
      <c r="F104" s="33">
        <v>5.2444444444444445</v>
      </c>
      <c r="G104" s="33">
        <v>0</v>
      </c>
      <c r="H104" s="33">
        <v>0.48888888888888887</v>
      </c>
      <c r="I104" s="33">
        <v>5.322222222222222</v>
      </c>
      <c r="J104" s="33">
        <v>0</v>
      </c>
      <c r="K104" s="33">
        <v>0</v>
      </c>
      <c r="L104" s="33">
        <v>5.2355555555555551</v>
      </c>
      <c r="M104" s="33">
        <v>10.978888888888884</v>
      </c>
      <c r="N104" s="33">
        <v>5.1366666666666658</v>
      </c>
      <c r="O104" s="33">
        <v>0.11571724908249555</v>
      </c>
      <c r="P104" s="33">
        <v>0</v>
      </c>
      <c r="Q104" s="33">
        <v>21.011777777777773</v>
      </c>
      <c r="R104" s="33">
        <v>0.15087442157332051</v>
      </c>
      <c r="S104" s="33">
        <v>5.1677777777777782</v>
      </c>
      <c r="T104" s="33">
        <v>9.581999999999999</v>
      </c>
      <c r="U104" s="33">
        <v>0</v>
      </c>
      <c r="V104" s="33">
        <v>0.10591032391894047</v>
      </c>
      <c r="W104" s="33">
        <v>4.9088888888888897</v>
      </c>
      <c r="X104" s="33">
        <v>14.954444444444436</v>
      </c>
      <c r="Y104" s="33">
        <v>0</v>
      </c>
      <c r="Z104" s="33">
        <v>0.14262805169937762</v>
      </c>
      <c r="AA104" s="33">
        <v>0</v>
      </c>
      <c r="AB104" s="33">
        <v>0</v>
      </c>
      <c r="AC104" s="33">
        <v>0</v>
      </c>
      <c r="AD104" s="33">
        <v>0</v>
      </c>
      <c r="AE104" s="33">
        <v>0</v>
      </c>
      <c r="AF104" s="33">
        <v>0</v>
      </c>
      <c r="AG104" s="33">
        <v>0</v>
      </c>
      <c r="AH104" t="s">
        <v>167</v>
      </c>
      <c r="AI104" s="34">
        <v>4</v>
      </c>
    </row>
    <row r="105" spans="1:35" x14ac:dyDescent="0.25">
      <c r="A105" t="s">
        <v>546</v>
      </c>
      <c r="B105" t="s">
        <v>274</v>
      </c>
      <c r="C105" t="s">
        <v>437</v>
      </c>
      <c r="D105" t="s">
        <v>529</v>
      </c>
      <c r="E105" s="33">
        <v>79.155555555555551</v>
      </c>
      <c r="F105" s="33">
        <v>5.5111111111111111</v>
      </c>
      <c r="G105" s="33">
        <v>0.23333333333333334</v>
      </c>
      <c r="H105" s="33">
        <v>0.68333333333333335</v>
      </c>
      <c r="I105" s="33">
        <v>0.6</v>
      </c>
      <c r="J105" s="33">
        <v>0</v>
      </c>
      <c r="K105" s="33">
        <v>0</v>
      </c>
      <c r="L105" s="33">
        <v>5.5607777777777763</v>
      </c>
      <c r="M105" s="33">
        <v>5.4222222222222225</v>
      </c>
      <c r="N105" s="33">
        <v>2.4500000000000002</v>
      </c>
      <c r="O105" s="33">
        <v>9.9452554744525565E-2</v>
      </c>
      <c r="P105" s="33">
        <v>5.1138888888888889</v>
      </c>
      <c r="Q105" s="33">
        <v>10.833333333333334</v>
      </c>
      <c r="R105" s="33">
        <v>0.20146687254351489</v>
      </c>
      <c r="S105" s="33">
        <v>3.9677777777777785</v>
      </c>
      <c r="T105" s="33">
        <v>0.223</v>
      </c>
      <c r="U105" s="33">
        <v>0</v>
      </c>
      <c r="V105" s="33">
        <v>5.2943571027512647E-2</v>
      </c>
      <c r="W105" s="33">
        <v>0.85755555555555563</v>
      </c>
      <c r="X105" s="33">
        <v>5.1808888888888882</v>
      </c>
      <c r="Y105" s="33">
        <v>0</v>
      </c>
      <c r="Z105" s="33">
        <v>7.628579449747333E-2</v>
      </c>
      <c r="AA105" s="33">
        <v>0</v>
      </c>
      <c r="AB105" s="33">
        <v>0</v>
      </c>
      <c r="AC105" s="33">
        <v>0</v>
      </c>
      <c r="AD105" s="33">
        <v>0</v>
      </c>
      <c r="AE105" s="33">
        <v>0</v>
      </c>
      <c r="AF105" s="33">
        <v>0</v>
      </c>
      <c r="AG105" s="33">
        <v>0</v>
      </c>
      <c r="AH105" t="s">
        <v>87</v>
      </c>
      <c r="AI105" s="34">
        <v>4</v>
      </c>
    </row>
    <row r="106" spans="1:35" x14ac:dyDescent="0.25">
      <c r="A106" t="s">
        <v>546</v>
      </c>
      <c r="B106" t="s">
        <v>238</v>
      </c>
      <c r="C106" t="s">
        <v>385</v>
      </c>
      <c r="D106" t="s">
        <v>494</v>
      </c>
      <c r="E106" s="33">
        <v>45.633333333333333</v>
      </c>
      <c r="F106" s="33">
        <v>11.377777777777778</v>
      </c>
      <c r="G106" s="33">
        <v>0.57777777777777772</v>
      </c>
      <c r="H106" s="33">
        <v>0.13333333333333333</v>
      </c>
      <c r="I106" s="33">
        <v>0.43333333333333335</v>
      </c>
      <c r="J106" s="33">
        <v>0</v>
      </c>
      <c r="K106" s="33">
        <v>0</v>
      </c>
      <c r="L106" s="33">
        <v>4.9845555555555565</v>
      </c>
      <c r="M106" s="33">
        <v>6.0555555555555554</v>
      </c>
      <c r="N106" s="33">
        <v>0</v>
      </c>
      <c r="O106" s="33">
        <v>0.13270026783540298</v>
      </c>
      <c r="P106" s="33">
        <v>8.7333333333333325</v>
      </c>
      <c r="Q106" s="33">
        <v>5.4611111111111112</v>
      </c>
      <c r="R106" s="33">
        <v>0.31105429754078401</v>
      </c>
      <c r="S106" s="33">
        <v>0.20977777777777776</v>
      </c>
      <c r="T106" s="33">
        <v>4.1006666666666671</v>
      </c>
      <c r="U106" s="33">
        <v>0</v>
      </c>
      <c r="V106" s="33">
        <v>9.4458242025809616E-2</v>
      </c>
      <c r="W106" s="33">
        <v>0.20855555555555558</v>
      </c>
      <c r="X106" s="33">
        <v>3.7077777777777783</v>
      </c>
      <c r="Y106" s="33">
        <v>0</v>
      </c>
      <c r="Z106" s="33">
        <v>8.5821767713659611E-2</v>
      </c>
      <c r="AA106" s="33">
        <v>0</v>
      </c>
      <c r="AB106" s="33">
        <v>0</v>
      </c>
      <c r="AC106" s="33">
        <v>0</v>
      </c>
      <c r="AD106" s="33">
        <v>60.638888888888886</v>
      </c>
      <c r="AE106" s="33">
        <v>0</v>
      </c>
      <c r="AF106" s="33">
        <v>0</v>
      </c>
      <c r="AG106" s="33">
        <v>0</v>
      </c>
      <c r="AH106" t="s">
        <v>51</v>
      </c>
      <c r="AI106" s="34">
        <v>4</v>
      </c>
    </row>
    <row r="107" spans="1:35" x14ac:dyDescent="0.25">
      <c r="A107" t="s">
        <v>546</v>
      </c>
      <c r="B107" t="s">
        <v>194</v>
      </c>
      <c r="C107" t="s">
        <v>381</v>
      </c>
      <c r="D107" t="s">
        <v>490</v>
      </c>
      <c r="E107" s="33">
        <v>64.733333333333334</v>
      </c>
      <c r="F107" s="33">
        <v>5.333333333333333</v>
      </c>
      <c r="G107" s="33">
        <v>0.42222222222222222</v>
      </c>
      <c r="H107" s="33">
        <v>0.24177777777777776</v>
      </c>
      <c r="I107" s="33">
        <v>1.7555555555555555</v>
      </c>
      <c r="J107" s="33">
        <v>0</v>
      </c>
      <c r="K107" s="33">
        <v>0</v>
      </c>
      <c r="L107" s="33">
        <v>3.737888888888889</v>
      </c>
      <c r="M107" s="33">
        <v>4.1749999999999989</v>
      </c>
      <c r="N107" s="33">
        <v>0</v>
      </c>
      <c r="O107" s="33">
        <v>6.4495365602471655E-2</v>
      </c>
      <c r="P107" s="33">
        <v>0</v>
      </c>
      <c r="Q107" s="33">
        <v>4.9946666666666673</v>
      </c>
      <c r="R107" s="33">
        <v>7.7157569515962934E-2</v>
      </c>
      <c r="S107" s="33">
        <v>2.0957777777777782</v>
      </c>
      <c r="T107" s="33">
        <v>6.633111111111111</v>
      </c>
      <c r="U107" s="33">
        <v>0</v>
      </c>
      <c r="V107" s="33">
        <v>0.13484380363886028</v>
      </c>
      <c r="W107" s="33">
        <v>0.75866666666666671</v>
      </c>
      <c r="X107" s="33">
        <v>6.1531111111111105</v>
      </c>
      <c r="Y107" s="33">
        <v>0</v>
      </c>
      <c r="Z107" s="33">
        <v>0.10677308616546514</v>
      </c>
      <c r="AA107" s="33">
        <v>0</v>
      </c>
      <c r="AB107" s="33">
        <v>5.1888888888888891</v>
      </c>
      <c r="AC107" s="33">
        <v>0</v>
      </c>
      <c r="AD107" s="33">
        <v>0</v>
      </c>
      <c r="AE107" s="33">
        <v>0</v>
      </c>
      <c r="AF107" s="33">
        <v>0</v>
      </c>
      <c r="AG107" s="33">
        <v>0</v>
      </c>
      <c r="AH107" t="s">
        <v>7</v>
      </c>
      <c r="AI107" s="34">
        <v>4</v>
      </c>
    </row>
    <row r="108" spans="1:35" x14ac:dyDescent="0.25">
      <c r="A108" t="s">
        <v>546</v>
      </c>
      <c r="B108" t="s">
        <v>351</v>
      </c>
      <c r="C108" t="s">
        <v>398</v>
      </c>
      <c r="D108" t="s">
        <v>503</v>
      </c>
      <c r="E108" s="33">
        <v>107.04444444444445</v>
      </c>
      <c r="F108" s="33">
        <v>3.911111111111111</v>
      </c>
      <c r="G108" s="33">
        <v>2.7777777777777777</v>
      </c>
      <c r="H108" s="33">
        <v>0</v>
      </c>
      <c r="I108" s="33">
        <v>0</v>
      </c>
      <c r="J108" s="33">
        <v>0</v>
      </c>
      <c r="K108" s="33">
        <v>4.7111111111111112</v>
      </c>
      <c r="L108" s="33">
        <v>4.5580000000000007</v>
      </c>
      <c r="M108" s="33">
        <v>3.911111111111111</v>
      </c>
      <c r="N108" s="33">
        <v>0</v>
      </c>
      <c r="O108" s="33">
        <v>3.6537263857172514E-2</v>
      </c>
      <c r="P108" s="33">
        <v>3.6215555555555556</v>
      </c>
      <c r="Q108" s="33">
        <v>3.2238888888888892</v>
      </c>
      <c r="R108" s="33">
        <v>6.394955366410629E-2</v>
      </c>
      <c r="S108" s="33">
        <v>3.1654444444444443</v>
      </c>
      <c r="T108" s="33">
        <v>3.2567777777777787</v>
      </c>
      <c r="U108" s="33">
        <v>0</v>
      </c>
      <c r="V108" s="33">
        <v>5.9995848038198046E-2</v>
      </c>
      <c r="W108" s="33">
        <v>3.1113333333333331</v>
      </c>
      <c r="X108" s="33">
        <v>6.8321111111111126</v>
      </c>
      <c r="Y108" s="33">
        <v>0</v>
      </c>
      <c r="Z108" s="33">
        <v>9.2890803404608674E-2</v>
      </c>
      <c r="AA108" s="33">
        <v>0.8</v>
      </c>
      <c r="AB108" s="33">
        <v>0</v>
      </c>
      <c r="AC108" s="33">
        <v>0</v>
      </c>
      <c r="AD108" s="33">
        <v>0</v>
      </c>
      <c r="AE108" s="33">
        <v>3.3666666666666667</v>
      </c>
      <c r="AF108" s="33">
        <v>0</v>
      </c>
      <c r="AG108" s="33">
        <v>0.93333333333333335</v>
      </c>
      <c r="AH108" t="s">
        <v>164</v>
      </c>
      <c r="AI108" s="34">
        <v>4</v>
      </c>
    </row>
    <row r="109" spans="1:35" x14ac:dyDescent="0.25">
      <c r="A109" t="s">
        <v>546</v>
      </c>
      <c r="B109" t="s">
        <v>366</v>
      </c>
      <c r="C109" t="s">
        <v>377</v>
      </c>
      <c r="D109" t="s">
        <v>487</v>
      </c>
      <c r="E109" s="33">
        <v>41.988888888888887</v>
      </c>
      <c r="F109" s="33">
        <v>0</v>
      </c>
      <c r="G109" s="33">
        <v>0.55555555555555558</v>
      </c>
      <c r="H109" s="33">
        <v>0.44444444444444442</v>
      </c>
      <c r="I109" s="33">
        <v>0.9</v>
      </c>
      <c r="J109" s="33">
        <v>0</v>
      </c>
      <c r="K109" s="33">
        <v>0</v>
      </c>
      <c r="L109" s="33">
        <v>5.0259999999999989</v>
      </c>
      <c r="M109" s="33">
        <v>0</v>
      </c>
      <c r="N109" s="33">
        <v>0</v>
      </c>
      <c r="O109" s="33">
        <v>0</v>
      </c>
      <c r="P109" s="33">
        <v>0</v>
      </c>
      <c r="Q109" s="33">
        <v>9.4708888888888829</v>
      </c>
      <c r="R109" s="33">
        <v>0.22555702566816604</v>
      </c>
      <c r="S109" s="33">
        <v>5.9668888888888887</v>
      </c>
      <c r="T109" s="33">
        <v>5.085</v>
      </c>
      <c r="U109" s="33">
        <v>0</v>
      </c>
      <c r="V109" s="33">
        <v>0.26320984387404078</v>
      </c>
      <c r="W109" s="33">
        <v>3.6043333333333343</v>
      </c>
      <c r="X109" s="33">
        <v>5.5329999999999995</v>
      </c>
      <c r="Y109" s="33">
        <v>2.3888888888888888</v>
      </c>
      <c r="Z109" s="33">
        <v>0.27450648319661292</v>
      </c>
      <c r="AA109" s="33">
        <v>0</v>
      </c>
      <c r="AB109" s="33">
        <v>0</v>
      </c>
      <c r="AC109" s="33">
        <v>0</v>
      </c>
      <c r="AD109" s="33">
        <v>0</v>
      </c>
      <c r="AE109" s="33">
        <v>0</v>
      </c>
      <c r="AF109" s="33">
        <v>0</v>
      </c>
      <c r="AG109" s="33">
        <v>0</v>
      </c>
      <c r="AH109" t="s">
        <v>179</v>
      </c>
      <c r="AI109" s="34">
        <v>4</v>
      </c>
    </row>
    <row r="110" spans="1:35" x14ac:dyDescent="0.25">
      <c r="A110" t="s">
        <v>546</v>
      </c>
      <c r="B110" t="s">
        <v>370</v>
      </c>
      <c r="C110" t="s">
        <v>398</v>
      </c>
      <c r="D110" t="s">
        <v>503</v>
      </c>
      <c r="E110" s="33">
        <v>49</v>
      </c>
      <c r="F110" s="33">
        <v>5.6888888888888891</v>
      </c>
      <c r="G110" s="33">
        <v>0.53333333333333333</v>
      </c>
      <c r="H110" s="33">
        <v>0</v>
      </c>
      <c r="I110" s="33">
        <v>0</v>
      </c>
      <c r="J110" s="33">
        <v>0</v>
      </c>
      <c r="K110" s="33">
        <v>0</v>
      </c>
      <c r="L110" s="33">
        <v>2.9643333333333324</v>
      </c>
      <c r="M110" s="33">
        <v>4.5209999999999999</v>
      </c>
      <c r="N110" s="33">
        <v>0</v>
      </c>
      <c r="O110" s="33">
        <v>9.2265306122448973E-2</v>
      </c>
      <c r="P110" s="33">
        <v>1.8842222222222225</v>
      </c>
      <c r="Q110" s="33">
        <v>0</v>
      </c>
      <c r="R110" s="33">
        <v>3.8453514739229033E-2</v>
      </c>
      <c r="S110" s="33">
        <v>4.5358888888888886</v>
      </c>
      <c r="T110" s="33">
        <v>0</v>
      </c>
      <c r="U110" s="33">
        <v>0</v>
      </c>
      <c r="V110" s="33">
        <v>9.2569160997732422E-2</v>
      </c>
      <c r="W110" s="33">
        <v>2.9995555555555558</v>
      </c>
      <c r="X110" s="33">
        <v>2.3179999999999987</v>
      </c>
      <c r="Y110" s="33">
        <v>0</v>
      </c>
      <c r="Z110" s="33">
        <v>0.10852154195011335</v>
      </c>
      <c r="AA110" s="33">
        <v>0</v>
      </c>
      <c r="AB110" s="33">
        <v>0</v>
      </c>
      <c r="AC110" s="33">
        <v>0</v>
      </c>
      <c r="AD110" s="33">
        <v>0</v>
      </c>
      <c r="AE110" s="33">
        <v>0</v>
      </c>
      <c r="AF110" s="33">
        <v>0</v>
      </c>
      <c r="AG110" s="33">
        <v>0</v>
      </c>
      <c r="AH110" t="s">
        <v>183</v>
      </c>
      <c r="AI110" s="34">
        <v>4</v>
      </c>
    </row>
    <row r="111" spans="1:35" x14ac:dyDescent="0.25">
      <c r="A111" t="s">
        <v>546</v>
      </c>
      <c r="B111" t="s">
        <v>282</v>
      </c>
      <c r="C111" t="s">
        <v>444</v>
      </c>
      <c r="D111" t="s">
        <v>495</v>
      </c>
      <c r="E111" s="33">
        <v>56.488888888888887</v>
      </c>
      <c r="F111" s="33">
        <v>5.6888888888888891</v>
      </c>
      <c r="G111" s="33">
        <v>0.26666666666666666</v>
      </c>
      <c r="H111" s="33">
        <v>0.2</v>
      </c>
      <c r="I111" s="33">
        <v>0.61111111111111116</v>
      </c>
      <c r="J111" s="33">
        <v>0</v>
      </c>
      <c r="K111" s="33">
        <v>0</v>
      </c>
      <c r="L111" s="33">
        <v>0.12222222222222222</v>
      </c>
      <c r="M111" s="33">
        <v>0.18055555555555555</v>
      </c>
      <c r="N111" s="33">
        <v>0</v>
      </c>
      <c r="O111" s="33">
        <v>3.1963021243115656E-3</v>
      </c>
      <c r="P111" s="33">
        <v>0</v>
      </c>
      <c r="Q111" s="33">
        <v>5.6611111111111114</v>
      </c>
      <c r="R111" s="33">
        <v>0.10021636506687648</v>
      </c>
      <c r="S111" s="33">
        <v>0.27777777777777779</v>
      </c>
      <c r="T111" s="33">
        <v>0</v>
      </c>
      <c r="U111" s="33">
        <v>0</v>
      </c>
      <c r="V111" s="33">
        <v>4.9173878835562556E-3</v>
      </c>
      <c r="W111" s="33">
        <v>9.4444444444444442E-2</v>
      </c>
      <c r="X111" s="33">
        <v>0.55000000000000004</v>
      </c>
      <c r="Y111" s="33">
        <v>0</v>
      </c>
      <c r="Z111" s="33">
        <v>1.1408339889850513E-2</v>
      </c>
      <c r="AA111" s="33">
        <v>0</v>
      </c>
      <c r="AB111" s="33">
        <v>0</v>
      </c>
      <c r="AC111" s="33">
        <v>0</v>
      </c>
      <c r="AD111" s="33">
        <v>0</v>
      </c>
      <c r="AE111" s="33">
        <v>0</v>
      </c>
      <c r="AF111" s="33">
        <v>0</v>
      </c>
      <c r="AG111" s="33">
        <v>0</v>
      </c>
      <c r="AH111" t="s">
        <v>95</v>
      </c>
      <c r="AI111" s="34">
        <v>4</v>
      </c>
    </row>
    <row r="112" spans="1:35" x14ac:dyDescent="0.25">
      <c r="A112" t="s">
        <v>546</v>
      </c>
      <c r="B112" t="s">
        <v>341</v>
      </c>
      <c r="C112" t="s">
        <v>444</v>
      </c>
      <c r="D112" t="s">
        <v>495</v>
      </c>
      <c r="E112" s="33">
        <v>50.977777777777774</v>
      </c>
      <c r="F112" s="33">
        <v>5.6888888888888891</v>
      </c>
      <c r="G112" s="33">
        <v>0</v>
      </c>
      <c r="H112" s="33">
        <v>0</v>
      </c>
      <c r="I112" s="33">
        <v>0</v>
      </c>
      <c r="J112" s="33">
        <v>0</v>
      </c>
      <c r="K112" s="33">
        <v>0</v>
      </c>
      <c r="L112" s="33">
        <v>3.0181111111111125</v>
      </c>
      <c r="M112" s="33">
        <v>0</v>
      </c>
      <c r="N112" s="33">
        <v>4.5218888888888893</v>
      </c>
      <c r="O112" s="33">
        <v>8.8703138622493474E-2</v>
      </c>
      <c r="P112" s="33">
        <v>4.8521111111111113</v>
      </c>
      <c r="Q112" s="33">
        <v>5.9222222222222234</v>
      </c>
      <c r="R112" s="33">
        <v>0.21135353095030518</v>
      </c>
      <c r="S112" s="33">
        <v>4.6971111111111101</v>
      </c>
      <c r="T112" s="33">
        <v>0.1171111111111111</v>
      </c>
      <c r="U112" s="33">
        <v>0</v>
      </c>
      <c r="V112" s="33">
        <v>9.4437663469921523E-2</v>
      </c>
      <c r="W112" s="33">
        <v>0.35466666666666669</v>
      </c>
      <c r="X112" s="33">
        <v>3.8182222222222229</v>
      </c>
      <c r="Y112" s="33">
        <v>0</v>
      </c>
      <c r="Z112" s="33">
        <v>8.1857018308631235E-2</v>
      </c>
      <c r="AA112" s="33">
        <v>0</v>
      </c>
      <c r="AB112" s="33">
        <v>0</v>
      </c>
      <c r="AC112" s="33">
        <v>0</v>
      </c>
      <c r="AD112" s="33">
        <v>0</v>
      </c>
      <c r="AE112" s="33">
        <v>0</v>
      </c>
      <c r="AF112" s="33">
        <v>0</v>
      </c>
      <c r="AG112" s="33">
        <v>0</v>
      </c>
      <c r="AH112" t="s">
        <v>154</v>
      </c>
      <c r="AI112" s="34">
        <v>4</v>
      </c>
    </row>
    <row r="113" spans="1:35" x14ac:dyDescent="0.25">
      <c r="A113" t="s">
        <v>546</v>
      </c>
      <c r="B113" t="s">
        <v>312</v>
      </c>
      <c r="C113" t="s">
        <v>463</v>
      </c>
      <c r="D113" t="s">
        <v>491</v>
      </c>
      <c r="E113" s="33">
        <v>56.888888888888886</v>
      </c>
      <c r="F113" s="33">
        <v>5.6888888888888891</v>
      </c>
      <c r="G113" s="33">
        <v>0.9</v>
      </c>
      <c r="H113" s="33">
        <v>0.3</v>
      </c>
      <c r="I113" s="33">
        <v>0.46666666666666667</v>
      </c>
      <c r="J113" s="33">
        <v>0</v>
      </c>
      <c r="K113" s="33">
        <v>0</v>
      </c>
      <c r="L113" s="33">
        <v>0</v>
      </c>
      <c r="M113" s="33">
        <v>5.1312222222222239</v>
      </c>
      <c r="N113" s="33">
        <v>0</v>
      </c>
      <c r="O113" s="33">
        <v>9.0197265625000037E-2</v>
      </c>
      <c r="P113" s="33">
        <v>0</v>
      </c>
      <c r="Q113" s="33">
        <v>5.6177777777777766</v>
      </c>
      <c r="R113" s="33">
        <v>9.8749999999999991E-2</v>
      </c>
      <c r="S113" s="33">
        <v>0</v>
      </c>
      <c r="T113" s="33">
        <v>0</v>
      </c>
      <c r="U113" s="33">
        <v>0</v>
      </c>
      <c r="V113" s="33">
        <v>0</v>
      </c>
      <c r="W113" s="33">
        <v>0</v>
      </c>
      <c r="X113" s="33">
        <v>3.7777777777777785E-2</v>
      </c>
      <c r="Y113" s="33">
        <v>0</v>
      </c>
      <c r="Z113" s="33">
        <v>6.6406250000000016E-4</v>
      </c>
      <c r="AA113" s="33">
        <v>0</v>
      </c>
      <c r="AB113" s="33">
        <v>0</v>
      </c>
      <c r="AC113" s="33">
        <v>0</v>
      </c>
      <c r="AD113" s="33">
        <v>49.680444444444433</v>
      </c>
      <c r="AE113" s="33">
        <v>0</v>
      </c>
      <c r="AF113" s="33">
        <v>0</v>
      </c>
      <c r="AG113" s="33">
        <v>0</v>
      </c>
      <c r="AH113" t="s">
        <v>125</v>
      </c>
      <c r="AI113" s="34">
        <v>4</v>
      </c>
    </row>
    <row r="114" spans="1:35" x14ac:dyDescent="0.25">
      <c r="A114" t="s">
        <v>546</v>
      </c>
      <c r="B114" t="s">
        <v>264</v>
      </c>
      <c r="C114" t="s">
        <v>398</v>
      </c>
      <c r="D114" t="s">
        <v>503</v>
      </c>
      <c r="E114" s="33">
        <v>48.31111111111111</v>
      </c>
      <c r="F114" s="33">
        <v>4.9777777777777779</v>
      </c>
      <c r="G114" s="33">
        <v>4.4444444444444446E-2</v>
      </c>
      <c r="H114" s="33">
        <v>0.36666666666666664</v>
      </c>
      <c r="I114" s="33">
        <v>0.34444444444444444</v>
      </c>
      <c r="J114" s="33">
        <v>0</v>
      </c>
      <c r="K114" s="33">
        <v>0</v>
      </c>
      <c r="L114" s="33">
        <v>2.3585555555555557</v>
      </c>
      <c r="M114" s="33">
        <v>0</v>
      </c>
      <c r="N114" s="33">
        <v>2.1897777777777776</v>
      </c>
      <c r="O114" s="33">
        <v>4.5326586936522535E-2</v>
      </c>
      <c r="P114" s="33">
        <v>4.666666666666667</v>
      </c>
      <c r="Q114" s="33">
        <v>8.8035555555555547</v>
      </c>
      <c r="R114" s="33">
        <v>0.27882244710211596</v>
      </c>
      <c r="S114" s="33">
        <v>0.77955555555555556</v>
      </c>
      <c r="T114" s="33">
        <v>4.1185555555555569</v>
      </c>
      <c r="U114" s="33">
        <v>0</v>
      </c>
      <c r="V114" s="33">
        <v>0.10138684452621897</v>
      </c>
      <c r="W114" s="33">
        <v>0.99533333333333329</v>
      </c>
      <c r="X114" s="33">
        <v>2.9890000000000003</v>
      </c>
      <c r="Y114" s="33">
        <v>0</v>
      </c>
      <c r="Z114" s="33">
        <v>8.2472401103955859E-2</v>
      </c>
      <c r="AA114" s="33">
        <v>0</v>
      </c>
      <c r="AB114" s="33">
        <v>0</v>
      </c>
      <c r="AC114" s="33">
        <v>0</v>
      </c>
      <c r="AD114" s="33">
        <v>0</v>
      </c>
      <c r="AE114" s="33">
        <v>0</v>
      </c>
      <c r="AF114" s="33">
        <v>0</v>
      </c>
      <c r="AG114" s="33">
        <v>0</v>
      </c>
      <c r="AH114" t="s">
        <v>77</v>
      </c>
      <c r="AI114" s="34">
        <v>4</v>
      </c>
    </row>
    <row r="115" spans="1:35" x14ac:dyDescent="0.25">
      <c r="A115" t="s">
        <v>546</v>
      </c>
      <c r="B115" t="s">
        <v>352</v>
      </c>
      <c r="C115" t="s">
        <v>398</v>
      </c>
      <c r="D115" t="s">
        <v>503</v>
      </c>
      <c r="E115" s="33">
        <v>107.33333333333333</v>
      </c>
      <c r="F115" s="33">
        <v>5.6888888888888891</v>
      </c>
      <c r="G115" s="33">
        <v>0.6</v>
      </c>
      <c r="H115" s="33">
        <v>0.56800000000000017</v>
      </c>
      <c r="I115" s="33">
        <v>1.5222222222222221</v>
      </c>
      <c r="J115" s="33">
        <v>0</v>
      </c>
      <c r="K115" s="33">
        <v>0</v>
      </c>
      <c r="L115" s="33">
        <v>5.2052222222222229</v>
      </c>
      <c r="M115" s="33">
        <v>5.849444444444444</v>
      </c>
      <c r="N115" s="33">
        <v>2.3952222222222228</v>
      </c>
      <c r="O115" s="33">
        <v>7.6813664596273298E-2</v>
      </c>
      <c r="P115" s="33">
        <v>1.9382222222222223</v>
      </c>
      <c r="Q115" s="33">
        <v>4.1949999999999994</v>
      </c>
      <c r="R115" s="33">
        <v>5.714182194616977E-2</v>
      </c>
      <c r="S115" s="33">
        <v>3.3926666666666669</v>
      </c>
      <c r="T115" s="33">
        <v>7.0274444444444457</v>
      </c>
      <c r="U115" s="33">
        <v>0</v>
      </c>
      <c r="V115" s="33">
        <v>9.7081780538302284E-2</v>
      </c>
      <c r="W115" s="33">
        <v>5.0045555555555552</v>
      </c>
      <c r="X115" s="33">
        <v>4.9947777777777791</v>
      </c>
      <c r="Y115" s="33">
        <v>0</v>
      </c>
      <c r="Z115" s="33">
        <v>9.3161490683229833E-2</v>
      </c>
      <c r="AA115" s="33">
        <v>0</v>
      </c>
      <c r="AB115" s="33">
        <v>0</v>
      </c>
      <c r="AC115" s="33">
        <v>0</v>
      </c>
      <c r="AD115" s="33">
        <v>0</v>
      </c>
      <c r="AE115" s="33">
        <v>0</v>
      </c>
      <c r="AF115" s="33">
        <v>0</v>
      </c>
      <c r="AG115" s="33">
        <v>0</v>
      </c>
      <c r="AH115" t="s">
        <v>165</v>
      </c>
      <c r="AI115" s="34">
        <v>4</v>
      </c>
    </row>
    <row r="116" spans="1:35" x14ac:dyDescent="0.25">
      <c r="A116" t="s">
        <v>546</v>
      </c>
      <c r="B116" t="s">
        <v>295</v>
      </c>
      <c r="C116" t="s">
        <v>453</v>
      </c>
      <c r="D116" t="s">
        <v>506</v>
      </c>
      <c r="E116" s="33">
        <v>68.933333333333337</v>
      </c>
      <c r="F116" s="33">
        <v>5.6888888888888891</v>
      </c>
      <c r="G116" s="33">
        <v>0.26666666666666666</v>
      </c>
      <c r="H116" s="33">
        <v>0.46666666666666667</v>
      </c>
      <c r="I116" s="33">
        <v>5.8666666666666663</v>
      </c>
      <c r="J116" s="33">
        <v>0</v>
      </c>
      <c r="K116" s="33">
        <v>0</v>
      </c>
      <c r="L116" s="33">
        <v>4.7007777777777777</v>
      </c>
      <c r="M116" s="33">
        <v>5.1555555555555559</v>
      </c>
      <c r="N116" s="33">
        <v>0</v>
      </c>
      <c r="O116" s="33">
        <v>7.4790457769181168E-2</v>
      </c>
      <c r="P116" s="33">
        <v>5.6</v>
      </c>
      <c r="Q116" s="33">
        <v>3.1055555555555556</v>
      </c>
      <c r="R116" s="33">
        <v>0.12628949065119277</v>
      </c>
      <c r="S116" s="33">
        <v>0.60055555555555584</v>
      </c>
      <c r="T116" s="33">
        <v>3.7001111111111111</v>
      </c>
      <c r="U116" s="33">
        <v>0</v>
      </c>
      <c r="V116" s="33">
        <v>6.2388781431334632E-2</v>
      </c>
      <c r="W116" s="33">
        <v>0.933111111111111</v>
      </c>
      <c r="X116" s="33">
        <v>6.2156666666666673</v>
      </c>
      <c r="Y116" s="33">
        <v>0</v>
      </c>
      <c r="Z116" s="33">
        <v>0.10370567375886525</v>
      </c>
      <c r="AA116" s="33">
        <v>0</v>
      </c>
      <c r="AB116" s="33">
        <v>0</v>
      </c>
      <c r="AC116" s="33">
        <v>0</v>
      </c>
      <c r="AD116" s="33">
        <v>0</v>
      </c>
      <c r="AE116" s="33">
        <v>0</v>
      </c>
      <c r="AF116" s="33">
        <v>0</v>
      </c>
      <c r="AG116" s="33">
        <v>0</v>
      </c>
      <c r="AH116" t="s">
        <v>108</v>
      </c>
      <c r="AI116" s="34">
        <v>4</v>
      </c>
    </row>
    <row r="117" spans="1:35" x14ac:dyDescent="0.25">
      <c r="A117" t="s">
        <v>546</v>
      </c>
      <c r="B117" t="s">
        <v>222</v>
      </c>
      <c r="C117" t="s">
        <v>402</v>
      </c>
      <c r="D117" t="s">
        <v>507</v>
      </c>
      <c r="E117" s="33">
        <v>75.077777777777783</v>
      </c>
      <c r="F117" s="33">
        <v>5.4222222222222225</v>
      </c>
      <c r="G117" s="33">
        <v>0.4777777777777778</v>
      </c>
      <c r="H117" s="33">
        <v>3.888888888888889E-2</v>
      </c>
      <c r="I117" s="33">
        <v>4.4444444444444446E-2</v>
      </c>
      <c r="J117" s="33">
        <v>0</v>
      </c>
      <c r="K117" s="33">
        <v>0</v>
      </c>
      <c r="L117" s="33">
        <v>2.5256666666666669</v>
      </c>
      <c r="M117" s="33">
        <v>2.2222222222222223</v>
      </c>
      <c r="N117" s="33">
        <v>6.1749999999999998</v>
      </c>
      <c r="O117" s="33">
        <v>0.11184697350895367</v>
      </c>
      <c r="P117" s="33">
        <v>7.2605555555555537</v>
      </c>
      <c r="Q117" s="33">
        <v>0</v>
      </c>
      <c r="R117" s="33">
        <v>9.6707118543732387E-2</v>
      </c>
      <c r="S117" s="33">
        <v>9.6397777777777751</v>
      </c>
      <c r="T117" s="33">
        <v>0</v>
      </c>
      <c r="U117" s="33">
        <v>0</v>
      </c>
      <c r="V117" s="33">
        <v>0.12839721770016274</v>
      </c>
      <c r="W117" s="33">
        <v>4.4345555555555567</v>
      </c>
      <c r="X117" s="33">
        <v>1.5692222222222225</v>
      </c>
      <c r="Y117" s="33">
        <v>0</v>
      </c>
      <c r="Z117" s="33">
        <v>7.996744117211782E-2</v>
      </c>
      <c r="AA117" s="33">
        <v>0</v>
      </c>
      <c r="AB117" s="33">
        <v>0</v>
      </c>
      <c r="AC117" s="33">
        <v>0</v>
      </c>
      <c r="AD117" s="33">
        <v>0</v>
      </c>
      <c r="AE117" s="33">
        <v>0</v>
      </c>
      <c r="AF117" s="33">
        <v>0</v>
      </c>
      <c r="AG117" s="33">
        <v>0</v>
      </c>
      <c r="AH117" t="s">
        <v>35</v>
      </c>
      <c r="AI117" s="34">
        <v>4</v>
      </c>
    </row>
    <row r="118" spans="1:35" x14ac:dyDescent="0.25">
      <c r="A118" t="s">
        <v>546</v>
      </c>
      <c r="B118" t="s">
        <v>236</v>
      </c>
      <c r="C118" t="s">
        <v>413</v>
      </c>
      <c r="D118" t="s">
        <v>487</v>
      </c>
      <c r="E118" s="33">
        <v>126.86666666666666</v>
      </c>
      <c r="F118" s="33">
        <v>5.6888888888888891</v>
      </c>
      <c r="G118" s="33">
        <v>0.43333333333333335</v>
      </c>
      <c r="H118" s="33">
        <v>0.48722222222222233</v>
      </c>
      <c r="I118" s="33">
        <v>4.4666666666666668</v>
      </c>
      <c r="J118" s="33">
        <v>0</v>
      </c>
      <c r="K118" s="33">
        <v>9.5111111111111111</v>
      </c>
      <c r="L118" s="33">
        <v>5.261222222222222</v>
      </c>
      <c r="M118" s="33">
        <v>5.179333333333334</v>
      </c>
      <c r="N118" s="33">
        <v>0</v>
      </c>
      <c r="O118" s="33">
        <v>4.0825013137151873E-2</v>
      </c>
      <c r="P118" s="33">
        <v>0</v>
      </c>
      <c r="Q118" s="33">
        <v>5.4800000000000013</v>
      </c>
      <c r="R118" s="33">
        <v>4.3194955333683671E-2</v>
      </c>
      <c r="S118" s="33">
        <v>5.1709999999999994</v>
      </c>
      <c r="T118" s="33">
        <v>3.4084444444444451</v>
      </c>
      <c r="U118" s="33">
        <v>0</v>
      </c>
      <c r="V118" s="33">
        <v>6.7625678752846391E-2</v>
      </c>
      <c r="W118" s="33">
        <v>4.9135555555555559</v>
      </c>
      <c r="X118" s="33">
        <v>5.1322222222222242</v>
      </c>
      <c r="Y118" s="33">
        <v>0</v>
      </c>
      <c r="Z118" s="33">
        <v>7.9183744964091807E-2</v>
      </c>
      <c r="AA118" s="33">
        <v>0</v>
      </c>
      <c r="AB118" s="33">
        <v>5.0777777777777775</v>
      </c>
      <c r="AC118" s="33">
        <v>0</v>
      </c>
      <c r="AD118" s="33">
        <v>0</v>
      </c>
      <c r="AE118" s="33">
        <v>0.4777777777777778</v>
      </c>
      <c r="AF118" s="33">
        <v>0</v>
      </c>
      <c r="AG118" s="33">
        <v>0</v>
      </c>
      <c r="AH118" t="s">
        <v>49</v>
      </c>
      <c r="AI118" s="34">
        <v>4</v>
      </c>
    </row>
    <row r="119" spans="1:35" x14ac:dyDescent="0.25">
      <c r="A119" t="s">
        <v>546</v>
      </c>
      <c r="B119" t="s">
        <v>310</v>
      </c>
      <c r="C119" t="s">
        <v>462</v>
      </c>
      <c r="D119" t="s">
        <v>527</v>
      </c>
      <c r="E119" s="33">
        <v>51.988888888888887</v>
      </c>
      <c r="F119" s="33">
        <v>20.633333333333333</v>
      </c>
      <c r="G119" s="33">
        <v>7.7777777777777779E-2</v>
      </c>
      <c r="H119" s="33">
        <v>0.17777777777777778</v>
      </c>
      <c r="I119" s="33">
        <v>0.77777777777777779</v>
      </c>
      <c r="J119" s="33">
        <v>0</v>
      </c>
      <c r="K119" s="33">
        <v>0</v>
      </c>
      <c r="L119" s="33">
        <v>1.6666666666666666E-2</v>
      </c>
      <c r="M119" s="33">
        <v>0</v>
      </c>
      <c r="N119" s="33">
        <v>5.2361111111111107</v>
      </c>
      <c r="O119" s="33">
        <v>0.10071596494977558</v>
      </c>
      <c r="P119" s="33">
        <v>0</v>
      </c>
      <c r="Q119" s="33">
        <v>6.8638888888888889</v>
      </c>
      <c r="R119" s="33">
        <v>0.13202607394742466</v>
      </c>
      <c r="S119" s="33">
        <v>1.3666666666666667</v>
      </c>
      <c r="T119" s="33">
        <v>0</v>
      </c>
      <c r="U119" s="33">
        <v>5.5555555555555552E-2</v>
      </c>
      <c r="V119" s="33">
        <v>2.7356272707843559E-2</v>
      </c>
      <c r="W119" s="33">
        <v>0</v>
      </c>
      <c r="X119" s="33">
        <v>0</v>
      </c>
      <c r="Y119" s="33">
        <v>1.3</v>
      </c>
      <c r="Z119" s="33">
        <v>2.5005343022013252E-2</v>
      </c>
      <c r="AA119" s="33">
        <v>0</v>
      </c>
      <c r="AB119" s="33">
        <v>0</v>
      </c>
      <c r="AC119" s="33">
        <v>0</v>
      </c>
      <c r="AD119" s="33">
        <v>35.613888888888887</v>
      </c>
      <c r="AE119" s="33">
        <v>0</v>
      </c>
      <c r="AF119" s="33">
        <v>0</v>
      </c>
      <c r="AG119" s="33">
        <v>0</v>
      </c>
      <c r="AH119" t="s">
        <v>123</v>
      </c>
      <c r="AI119" s="34">
        <v>4</v>
      </c>
    </row>
    <row r="120" spans="1:35" x14ac:dyDescent="0.25">
      <c r="A120" t="s">
        <v>546</v>
      </c>
      <c r="B120" t="s">
        <v>263</v>
      </c>
      <c r="C120" t="s">
        <v>430</v>
      </c>
      <c r="D120" t="s">
        <v>517</v>
      </c>
      <c r="E120" s="33">
        <v>60.677777777777777</v>
      </c>
      <c r="F120" s="33">
        <v>5.2444444444444445</v>
      </c>
      <c r="G120" s="33">
        <v>0.2</v>
      </c>
      <c r="H120" s="33">
        <v>0.94444444444444442</v>
      </c>
      <c r="I120" s="33">
        <v>5.2444444444444445</v>
      </c>
      <c r="J120" s="33">
        <v>0</v>
      </c>
      <c r="K120" s="33">
        <v>4.2666666666666666</v>
      </c>
      <c r="L120" s="33">
        <v>2.447222222222222</v>
      </c>
      <c r="M120" s="33">
        <v>0</v>
      </c>
      <c r="N120" s="33">
        <v>5.8194444444444446</v>
      </c>
      <c r="O120" s="33">
        <v>9.5907342977476662E-2</v>
      </c>
      <c r="P120" s="33">
        <v>0</v>
      </c>
      <c r="Q120" s="33">
        <v>0</v>
      </c>
      <c r="R120" s="33">
        <v>0</v>
      </c>
      <c r="S120" s="33">
        <v>3.2514444444444464</v>
      </c>
      <c r="T120" s="33">
        <v>3.4058888888888874</v>
      </c>
      <c r="U120" s="33">
        <v>0</v>
      </c>
      <c r="V120" s="33">
        <v>0.10971616919978026</v>
      </c>
      <c r="W120" s="33">
        <v>4.7227777777777771</v>
      </c>
      <c r="X120" s="33">
        <v>5.3911111111111101</v>
      </c>
      <c r="Y120" s="33">
        <v>4.2222222222222223</v>
      </c>
      <c r="Z120" s="33">
        <v>0.2362662516022706</v>
      </c>
      <c r="AA120" s="33">
        <v>0</v>
      </c>
      <c r="AB120" s="33">
        <v>0</v>
      </c>
      <c r="AC120" s="33">
        <v>0</v>
      </c>
      <c r="AD120" s="33">
        <v>0</v>
      </c>
      <c r="AE120" s="33">
        <v>0</v>
      </c>
      <c r="AF120" s="33">
        <v>0</v>
      </c>
      <c r="AG120" s="33">
        <v>0</v>
      </c>
      <c r="AH120" t="s">
        <v>76</v>
      </c>
      <c r="AI120" s="34">
        <v>4</v>
      </c>
    </row>
    <row r="121" spans="1:35" x14ac:dyDescent="0.25">
      <c r="A121" t="s">
        <v>546</v>
      </c>
      <c r="B121" t="s">
        <v>320</v>
      </c>
      <c r="C121" t="s">
        <v>458</v>
      </c>
      <c r="D121" t="s">
        <v>498</v>
      </c>
      <c r="E121" s="33">
        <v>74.344444444444449</v>
      </c>
      <c r="F121" s="33">
        <v>34.922222222222224</v>
      </c>
      <c r="G121" s="33">
        <v>0.57777777777777772</v>
      </c>
      <c r="H121" s="33">
        <v>0.43333333333333335</v>
      </c>
      <c r="I121" s="33">
        <v>1.1555555555555554</v>
      </c>
      <c r="J121" s="33">
        <v>0</v>
      </c>
      <c r="K121" s="33">
        <v>0</v>
      </c>
      <c r="L121" s="33">
        <v>3.6477777777777778</v>
      </c>
      <c r="M121" s="33">
        <v>0</v>
      </c>
      <c r="N121" s="33">
        <v>4.947222222222222</v>
      </c>
      <c r="O121" s="33">
        <v>6.6544612165595568E-2</v>
      </c>
      <c r="P121" s="33">
        <v>0</v>
      </c>
      <c r="Q121" s="33">
        <v>10.824999999999999</v>
      </c>
      <c r="R121" s="33">
        <v>0.14560603796144073</v>
      </c>
      <c r="S121" s="33">
        <v>1.0055555555555555</v>
      </c>
      <c r="T121" s="33">
        <v>6.8861111111111111</v>
      </c>
      <c r="U121" s="33">
        <v>0</v>
      </c>
      <c r="V121" s="33">
        <v>0.10615005230907189</v>
      </c>
      <c r="W121" s="33">
        <v>1.0527777777777778</v>
      </c>
      <c r="X121" s="33">
        <v>8.4316666666666666</v>
      </c>
      <c r="Y121" s="33">
        <v>0</v>
      </c>
      <c r="Z121" s="33">
        <v>0.12757435360932595</v>
      </c>
      <c r="AA121" s="33">
        <v>0</v>
      </c>
      <c r="AB121" s="33">
        <v>0</v>
      </c>
      <c r="AC121" s="33">
        <v>0</v>
      </c>
      <c r="AD121" s="33">
        <v>0</v>
      </c>
      <c r="AE121" s="33">
        <v>0</v>
      </c>
      <c r="AF121" s="33">
        <v>0</v>
      </c>
      <c r="AG121" s="33">
        <v>0</v>
      </c>
      <c r="AH121" t="s">
        <v>133</v>
      </c>
      <c r="AI121" s="34">
        <v>4</v>
      </c>
    </row>
    <row r="122" spans="1:35" x14ac:dyDescent="0.25">
      <c r="A122" t="s">
        <v>546</v>
      </c>
      <c r="B122" t="s">
        <v>286</v>
      </c>
      <c r="C122" t="s">
        <v>435</v>
      </c>
      <c r="D122" t="s">
        <v>504</v>
      </c>
      <c r="E122" s="33">
        <v>142.5</v>
      </c>
      <c r="F122" s="33">
        <v>5.4555555555555557</v>
      </c>
      <c r="G122" s="33">
        <v>0.2</v>
      </c>
      <c r="H122" s="33">
        <v>1.3722222222222222</v>
      </c>
      <c r="I122" s="33">
        <v>5.0555555555555554</v>
      </c>
      <c r="J122" s="33">
        <v>0</v>
      </c>
      <c r="K122" s="33">
        <v>0</v>
      </c>
      <c r="L122" s="33">
        <v>1.4787777777777777</v>
      </c>
      <c r="M122" s="33">
        <v>11.230555555555556</v>
      </c>
      <c r="N122" s="33">
        <v>0</v>
      </c>
      <c r="O122" s="33">
        <v>7.8810916179337234E-2</v>
      </c>
      <c r="P122" s="33">
        <v>5.3666666666666663</v>
      </c>
      <c r="Q122" s="33">
        <v>0</v>
      </c>
      <c r="R122" s="33">
        <v>3.7660818713450291E-2</v>
      </c>
      <c r="S122" s="33">
        <v>5.7553333333333336</v>
      </c>
      <c r="T122" s="33">
        <v>5.9633333333333329</v>
      </c>
      <c r="U122" s="33">
        <v>0</v>
      </c>
      <c r="V122" s="33">
        <v>8.2236257309941524E-2</v>
      </c>
      <c r="W122" s="33">
        <v>3.7464444444444434</v>
      </c>
      <c r="X122" s="33">
        <v>5.2650000000000006</v>
      </c>
      <c r="Y122" s="33">
        <v>0</v>
      </c>
      <c r="Z122" s="33">
        <v>6.3238206627680302E-2</v>
      </c>
      <c r="AA122" s="33">
        <v>0</v>
      </c>
      <c r="AB122" s="33">
        <v>0</v>
      </c>
      <c r="AC122" s="33">
        <v>0</v>
      </c>
      <c r="AD122" s="33">
        <v>0</v>
      </c>
      <c r="AE122" s="33">
        <v>0</v>
      </c>
      <c r="AF122" s="33">
        <v>0</v>
      </c>
      <c r="AG122" s="33">
        <v>0</v>
      </c>
      <c r="AH122" t="s">
        <v>99</v>
      </c>
      <c r="AI122" s="34">
        <v>4</v>
      </c>
    </row>
    <row r="123" spans="1:35" x14ac:dyDescent="0.25">
      <c r="A123" t="s">
        <v>546</v>
      </c>
      <c r="B123" t="s">
        <v>333</v>
      </c>
      <c r="C123" t="s">
        <v>438</v>
      </c>
      <c r="D123" t="s">
        <v>530</v>
      </c>
      <c r="E123" s="33">
        <v>56.288888888888891</v>
      </c>
      <c r="F123" s="33">
        <v>36.411111111111111</v>
      </c>
      <c r="G123" s="33">
        <v>0</v>
      </c>
      <c r="H123" s="33">
        <v>0.19444444444444445</v>
      </c>
      <c r="I123" s="33">
        <v>1.7555555555555555</v>
      </c>
      <c r="J123" s="33">
        <v>0</v>
      </c>
      <c r="K123" s="33">
        <v>0.55555555555555558</v>
      </c>
      <c r="L123" s="33">
        <v>5.1928888888888887</v>
      </c>
      <c r="M123" s="33">
        <v>5.4333333333333336</v>
      </c>
      <c r="N123" s="33">
        <v>5.5555555555555558E-3</v>
      </c>
      <c r="O123" s="33">
        <v>9.6624555862613495E-2</v>
      </c>
      <c r="P123" s="33">
        <v>4.0305555555555559</v>
      </c>
      <c r="Q123" s="33">
        <v>9.969444444444445</v>
      </c>
      <c r="R123" s="33">
        <v>0.24871693643900511</v>
      </c>
      <c r="S123" s="33">
        <v>1.0492222222222223</v>
      </c>
      <c r="T123" s="33">
        <v>5.6066666666666647</v>
      </c>
      <c r="U123" s="33">
        <v>0</v>
      </c>
      <c r="V123" s="33">
        <v>0.11824516383734698</v>
      </c>
      <c r="W123" s="33">
        <v>0.44977777777777783</v>
      </c>
      <c r="X123" s="33">
        <v>5.5534444444444429</v>
      </c>
      <c r="Y123" s="33">
        <v>0</v>
      </c>
      <c r="Z123" s="33">
        <v>0.10665021713383335</v>
      </c>
      <c r="AA123" s="33">
        <v>0</v>
      </c>
      <c r="AB123" s="33">
        <v>0</v>
      </c>
      <c r="AC123" s="33">
        <v>0</v>
      </c>
      <c r="AD123" s="33">
        <v>40.038888888888891</v>
      </c>
      <c r="AE123" s="33">
        <v>0</v>
      </c>
      <c r="AF123" s="33">
        <v>0</v>
      </c>
      <c r="AG123" s="33">
        <v>0</v>
      </c>
      <c r="AH123" t="s">
        <v>146</v>
      </c>
      <c r="AI123" s="34">
        <v>4</v>
      </c>
    </row>
    <row r="124" spans="1:35" x14ac:dyDescent="0.25">
      <c r="A124" t="s">
        <v>546</v>
      </c>
      <c r="B124" t="s">
        <v>192</v>
      </c>
      <c r="C124" t="s">
        <v>379</v>
      </c>
      <c r="D124" t="s">
        <v>488</v>
      </c>
      <c r="E124" s="33">
        <v>90.577777777777783</v>
      </c>
      <c r="F124" s="33">
        <v>5.6888888888888891</v>
      </c>
      <c r="G124" s="33">
        <v>0.35555555555555557</v>
      </c>
      <c r="H124" s="33">
        <v>0.3315555555555556</v>
      </c>
      <c r="I124" s="33">
        <v>2.1222222222222222</v>
      </c>
      <c r="J124" s="33">
        <v>0</v>
      </c>
      <c r="K124" s="33">
        <v>0</v>
      </c>
      <c r="L124" s="33">
        <v>9.2093333333333369</v>
      </c>
      <c r="M124" s="33">
        <v>10.120555555555551</v>
      </c>
      <c r="N124" s="33">
        <v>0</v>
      </c>
      <c r="O124" s="33">
        <v>0.1117333169774288</v>
      </c>
      <c r="P124" s="33">
        <v>0</v>
      </c>
      <c r="Q124" s="33">
        <v>8.2370000000000001</v>
      </c>
      <c r="R124" s="33">
        <v>9.0938420019627084E-2</v>
      </c>
      <c r="S124" s="33">
        <v>6.9822222222222203</v>
      </c>
      <c r="T124" s="33">
        <v>2.3999999999999995</v>
      </c>
      <c r="U124" s="33">
        <v>0</v>
      </c>
      <c r="V124" s="33">
        <v>0.10358194308145237</v>
      </c>
      <c r="W124" s="33">
        <v>5.47</v>
      </c>
      <c r="X124" s="33">
        <v>6.5828888888888901</v>
      </c>
      <c r="Y124" s="33">
        <v>0</v>
      </c>
      <c r="Z124" s="33">
        <v>0.13306673209028461</v>
      </c>
      <c r="AA124" s="33">
        <v>0</v>
      </c>
      <c r="AB124" s="33">
        <v>6.2333333333333334</v>
      </c>
      <c r="AC124" s="33">
        <v>0</v>
      </c>
      <c r="AD124" s="33">
        <v>0</v>
      </c>
      <c r="AE124" s="33">
        <v>0</v>
      </c>
      <c r="AF124" s="33">
        <v>0</v>
      </c>
      <c r="AG124" s="33">
        <v>0</v>
      </c>
      <c r="AH124" t="s">
        <v>5</v>
      </c>
      <c r="AI124" s="34">
        <v>4</v>
      </c>
    </row>
    <row r="125" spans="1:35" x14ac:dyDescent="0.25">
      <c r="A125" t="s">
        <v>546</v>
      </c>
      <c r="B125" t="s">
        <v>195</v>
      </c>
      <c r="C125" t="s">
        <v>382</v>
      </c>
      <c r="D125" t="s">
        <v>491</v>
      </c>
      <c r="E125" s="33">
        <v>163.6888888888889</v>
      </c>
      <c r="F125" s="33">
        <v>61.988888888888887</v>
      </c>
      <c r="G125" s="33">
        <v>0.35555555555555557</v>
      </c>
      <c r="H125" s="33">
        <v>0</v>
      </c>
      <c r="I125" s="33">
        <v>4.3444444444444441</v>
      </c>
      <c r="J125" s="33">
        <v>0</v>
      </c>
      <c r="K125" s="33">
        <v>0</v>
      </c>
      <c r="L125" s="33">
        <v>2.2222222222222223E-2</v>
      </c>
      <c r="M125" s="33">
        <v>4.8638888888888889</v>
      </c>
      <c r="N125" s="33">
        <v>15.369444444444444</v>
      </c>
      <c r="O125" s="33">
        <v>0.12360847135487374</v>
      </c>
      <c r="P125" s="33">
        <v>5.1555555555555559</v>
      </c>
      <c r="Q125" s="33">
        <v>25.930555555555557</v>
      </c>
      <c r="R125" s="33">
        <v>0.18990972033668205</v>
      </c>
      <c r="S125" s="33">
        <v>0.18333333333333332</v>
      </c>
      <c r="T125" s="33">
        <v>0.73333333333333328</v>
      </c>
      <c r="U125" s="33">
        <v>0</v>
      </c>
      <c r="V125" s="33">
        <v>5.6000543035568829E-3</v>
      </c>
      <c r="W125" s="33">
        <v>0</v>
      </c>
      <c r="X125" s="33">
        <v>1.3055555555555556</v>
      </c>
      <c r="Y125" s="33">
        <v>0</v>
      </c>
      <c r="Z125" s="33">
        <v>7.9758349171870756E-3</v>
      </c>
      <c r="AA125" s="33">
        <v>0</v>
      </c>
      <c r="AB125" s="33">
        <v>0</v>
      </c>
      <c r="AC125" s="33">
        <v>0</v>
      </c>
      <c r="AD125" s="33">
        <v>0</v>
      </c>
      <c r="AE125" s="33">
        <v>0</v>
      </c>
      <c r="AF125" s="33">
        <v>0</v>
      </c>
      <c r="AG125" s="33">
        <v>2.2222222222222223</v>
      </c>
      <c r="AH125" t="s">
        <v>8</v>
      </c>
      <c r="AI125" s="34">
        <v>4</v>
      </c>
    </row>
    <row r="126" spans="1:35" x14ac:dyDescent="0.25">
      <c r="A126" t="s">
        <v>546</v>
      </c>
      <c r="B126" t="s">
        <v>321</v>
      </c>
      <c r="C126" t="s">
        <v>398</v>
      </c>
      <c r="D126" t="s">
        <v>503</v>
      </c>
      <c r="E126" s="33">
        <v>90.155555555555551</v>
      </c>
      <c r="F126" s="33">
        <v>5.6</v>
      </c>
      <c r="G126" s="33">
        <v>0.44444444444444442</v>
      </c>
      <c r="H126" s="33">
        <v>6.3888888888888884E-2</v>
      </c>
      <c r="I126" s="33">
        <v>2.1333333333333333</v>
      </c>
      <c r="J126" s="33">
        <v>0</v>
      </c>
      <c r="K126" s="33">
        <v>0</v>
      </c>
      <c r="L126" s="33">
        <v>9.4988888888888905</v>
      </c>
      <c r="M126" s="33">
        <v>6.3281111111111121</v>
      </c>
      <c r="N126" s="33">
        <v>4.8351111111111091</v>
      </c>
      <c r="O126" s="33">
        <v>0.12382178949963026</v>
      </c>
      <c r="P126" s="33">
        <v>5.5796666666666654</v>
      </c>
      <c r="Q126" s="33">
        <v>4.003222222222222</v>
      </c>
      <c r="R126" s="33">
        <v>0.10629282721222579</v>
      </c>
      <c r="S126" s="33">
        <v>13.535666666666662</v>
      </c>
      <c r="T126" s="33">
        <v>16.476222222222226</v>
      </c>
      <c r="U126" s="33">
        <v>0</v>
      </c>
      <c r="V126" s="33">
        <v>0.33289006655163916</v>
      </c>
      <c r="W126" s="33">
        <v>8.5302222222222195</v>
      </c>
      <c r="X126" s="33">
        <v>15.248333333333328</v>
      </c>
      <c r="Y126" s="33">
        <v>0.23333333333333334</v>
      </c>
      <c r="Z126" s="33">
        <v>0.26633842740941577</v>
      </c>
      <c r="AA126" s="33">
        <v>0</v>
      </c>
      <c r="AB126" s="33">
        <v>0</v>
      </c>
      <c r="AC126" s="33">
        <v>0</v>
      </c>
      <c r="AD126" s="33">
        <v>54.897555555555556</v>
      </c>
      <c r="AE126" s="33">
        <v>0</v>
      </c>
      <c r="AF126" s="33">
        <v>0</v>
      </c>
      <c r="AG126" s="33">
        <v>0</v>
      </c>
      <c r="AH126" t="s">
        <v>134</v>
      </c>
      <c r="AI126" s="34">
        <v>4</v>
      </c>
    </row>
    <row r="127" spans="1:35" x14ac:dyDescent="0.25">
      <c r="A127" t="s">
        <v>546</v>
      </c>
      <c r="B127" t="s">
        <v>332</v>
      </c>
      <c r="C127" t="s">
        <v>461</v>
      </c>
      <c r="D127" t="s">
        <v>540</v>
      </c>
      <c r="E127" s="33">
        <v>60.144444444444446</v>
      </c>
      <c r="F127" s="33">
        <v>5.6</v>
      </c>
      <c r="G127" s="33">
        <v>0.5</v>
      </c>
      <c r="H127" s="33">
        <v>0.34444444444444444</v>
      </c>
      <c r="I127" s="33">
        <v>0.26666666666666666</v>
      </c>
      <c r="J127" s="33">
        <v>0</v>
      </c>
      <c r="K127" s="33">
        <v>0</v>
      </c>
      <c r="L127" s="33">
        <v>1.9192222222222228</v>
      </c>
      <c r="M127" s="33">
        <v>4.7888888888888888</v>
      </c>
      <c r="N127" s="33">
        <v>0</v>
      </c>
      <c r="O127" s="33">
        <v>7.9623129503048215E-2</v>
      </c>
      <c r="P127" s="33">
        <v>4.9694444444444441</v>
      </c>
      <c r="Q127" s="33">
        <v>4.95</v>
      </c>
      <c r="R127" s="33">
        <v>0.16492702752632551</v>
      </c>
      <c r="S127" s="33">
        <v>4.8219999999999992</v>
      </c>
      <c r="T127" s="33">
        <v>2.3097777777777777</v>
      </c>
      <c r="U127" s="33">
        <v>0</v>
      </c>
      <c r="V127" s="33">
        <v>0.11857749861444669</v>
      </c>
      <c r="W127" s="33">
        <v>0.24233333333333335</v>
      </c>
      <c r="X127" s="33">
        <v>5.2825555555555548</v>
      </c>
      <c r="Y127" s="33">
        <v>1.1111111111111112E-2</v>
      </c>
      <c r="Z127" s="33">
        <v>9.2045076667282455E-2</v>
      </c>
      <c r="AA127" s="33">
        <v>0</v>
      </c>
      <c r="AB127" s="33">
        <v>0</v>
      </c>
      <c r="AC127" s="33">
        <v>0</v>
      </c>
      <c r="AD127" s="33">
        <v>0</v>
      </c>
      <c r="AE127" s="33">
        <v>0</v>
      </c>
      <c r="AF127" s="33">
        <v>0</v>
      </c>
      <c r="AG127" s="33">
        <v>0</v>
      </c>
      <c r="AH127" t="s">
        <v>145</v>
      </c>
      <c r="AI127" s="34">
        <v>4</v>
      </c>
    </row>
    <row r="128" spans="1:35" x14ac:dyDescent="0.25">
      <c r="A128" t="s">
        <v>546</v>
      </c>
      <c r="B128" t="s">
        <v>373</v>
      </c>
      <c r="C128" t="s">
        <v>385</v>
      </c>
      <c r="D128" t="s">
        <v>494</v>
      </c>
      <c r="E128" s="33">
        <v>38.322222222222223</v>
      </c>
      <c r="F128" s="33">
        <v>18.600000000000001</v>
      </c>
      <c r="G128" s="33">
        <v>0.37777777777777777</v>
      </c>
      <c r="H128" s="33">
        <v>0</v>
      </c>
      <c r="I128" s="33">
        <v>0</v>
      </c>
      <c r="J128" s="33">
        <v>0</v>
      </c>
      <c r="K128" s="33">
        <v>0</v>
      </c>
      <c r="L128" s="33">
        <v>0</v>
      </c>
      <c r="M128" s="33">
        <v>0</v>
      </c>
      <c r="N128" s="33">
        <v>1.9555555555555555</v>
      </c>
      <c r="O128" s="33">
        <v>5.1029283850391419E-2</v>
      </c>
      <c r="P128" s="33">
        <v>0</v>
      </c>
      <c r="Q128" s="33">
        <v>0.46666666666666667</v>
      </c>
      <c r="R128" s="33">
        <v>1.2177442737025224E-2</v>
      </c>
      <c r="S128" s="33">
        <v>0</v>
      </c>
      <c r="T128" s="33">
        <v>0.34166666666666667</v>
      </c>
      <c r="U128" s="33">
        <v>0</v>
      </c>
      <c r="V128" s="33">
        <v>8.9156277181791817E-3</v>
      </c>
      <c r="W128" s="33">
        <v>0</v>
      </c>
      <c r="X128" s="33">
        <v>3.0944444444444446</v>
      </c>
      <c r="Y128" s="33">
        <v>0</v>
      </c>
      <c r="Z128" s="33">
        <v>8.0748042910988693E-2</v>
      </c>
      <c r="AA128" s="33">
        <v>0</v>
      </c>
      <c r="AB128" s="33">
        <v>0</v>
      </c>
      <c r="AC128" s="33">
        <v>0</v>
      </c>
      <c r="AD128" s="33">
        <v>0</v>
      </c>
      <c r="AE128" s="33">
        <v>0</v>
      </c>
      <c r="AF128" s="33">
        <v>0</v>
      </c>
      <c r="AG128" s="33">
        <v>0</v>
      </c>
      <c r="AH128" t="s">
        <v>186</v>
      </c>
      <c r="AI128" s="34">
        <v>4</v>
      </c>
    </row>
    <row r="129" spans="1:35" x14ac:dyDescent="0.25">
      <c r="A129" t="s">
        <v>546</v>
      </c>
      <c r="B129" t="s">
        <v>305</v>
      </c>
      <c r="C129" t="s">
        <v>385</v>
      </c>
      <c r="D129" t="s">
        <v>494</v>
      </c>
      <c r="E129" s="33">
        <v>112.51111111111111</v>
      </c>
      <c r="F129" s="33">
        <v>5.6</v>
      </c>
      <c r="G129" s="33">
        <v>0</v>
      </c>
      <c r="H129" s="33">
        <v>0</v>
      </c>
      <c r="I129" s="33">
        <v>0</v>
      </c>
      <c r="J129" s="33">
        <v>0</v>
      </c>
      <c r="K129" s="33">
        <v>0</v>
      </c>
      <c r="L129" s="33">
        <v>5.7277777777777779</v>
      </c>
      <c r="M129" s="33">
        <v>5.6</v>
      </c>
      <c r="N129" s="33">
        <v>0</v>
      </c>
      <c r="O129" s="33">
        <v>4.9772861939561527E-2</v>
      </c>
      <c r="P129" s="33">
        <v>0</v>
      </c>
      <c r="Q129" s="33">
        <v>9.7207777777777782</v>
      </c>
      <c r="R129" s="33">
        <v>8.6398380406873407E-2</v>
      </c>
      <c r="S129" s="33">
        <v>5.3805555555555555</v>
      </c>
      <c r="T129" s="33">
        <v>4.6416666666666666</v>
      </c>
      <c r="U129" s="33">
        <v>0</v>
      </c>
      <c r="V129" s="33">
        <v>8.9077621963262896E-2</v>
      </c>
      <c r="W129" s="33">
        <v>9.7694444444444439</v>
      </c>
      <c r="X129" s="33">
        <v>4.9111111111111114</v>
      </c>
      <c r="Y129" s="33">
        <v>0</v>
      </c>
      <c r="Z129" s="33">
        <v>0.13048094015405887</v>
      </c>
      <c r="AA129" s="33">
        <v>0</v>
      </c>
      <c r="AB129" s="33">
        <v>10.833333333333334</v>
      </c>
      <c r="AC129" s="33">
        <v>0</v>
      </c>
      <c r="AD129" s="33">
        <v>0</v>
      </c>
      <c r="AE129" s="33">
        <v>0</v>
      </c>
      <c r="AF129" s="33">
        <v>0</v>
      </c>
      <c r="AG129" s="33">
        <v>0</v>
      </c>
      <c r="AH129" t="s">
        <v>118</v>
      </c>
      <c r="AI129" s="34">
        <v>4</v>
      </c>
    </row>
    <row r="130" spans="1:35" x14ac:dyDescent="0.25">
      <c r="A130" t="s">
        <v>546</v>
      </c>
      <c r="B130" t="s">
        <v>360</v>
      </c>
      <c r="C130" t="s">
        <v>457</v>
      </c>
      <c r="D130" t="s">
        <v>492</v>
      </c>
      <c r="E130" s="33">
        <v>62.044444444444444</v>
      </c>
      <c r="F130" s="33">
        <v>2.5777777777777779</v>
      </c>
      <c r="G130" s="33">
        <v>0</v>
      </c>
      <c r="H130" s="33">
        <v>0</v>
      </c>
      <c r="I130" s="33">
        <v>0</v>
      </c>
      <c r="J130" s="33">
        <v>0</v>
      </c>
      <c r="K130" s="33">
        <v>0</v>
      </c>
      <c r="L130" s="33">
        <v>5.8694444444444445</v>
      </c>
      <c r="M130" s="33">
        <v>0</v>
      </c>
      <c r="N130" s="33">
        <v>3.8222222222222224</v>
      </c>
      <c r="O130" s="33">
        <v>6.1604584527220632E-2</v>
      </c>
      <c r="P130" s="33">
        <v>0</v>
      </c>
      <c r="Q130" s="33">
        <v>0</v>
      </c>
      <c r="R130" s="33">
        <v>0</v>
      </c>
      <c r="S130" s="33">
        <v>4.8805555555555555</v>
      </c>
      <c r="T130" s="33">
        <v>0.55555555555555558</v>
      </c>
      <c r="U130" s="33">
        <v>0</v>
      </c>
      <c r="V130" s="33">
        <v>8.7616404011461313E-2</v>
      </c>
      <c r="W130" s="33">
        <v>5.333333333333333</v>
      </c>
      <c r="X130" s="33">
        <v>5.8638888888888889</v>
      </c>
      <c r="Y130" s="33">
        <v>0</v>
      </c>
      <c r="Z130" s="33">
        <v>0.18047098853868196</v>
      </c>
      <c r="AA130" s="33">
        <v>0</v>
      </c>
      <c r="AB130" s="33">
        <v>5.7555555555555555</v>
      </c>
      <c r="AC130" s="33">
        <v>0</v>
      </c>
      <c r="AD130" s="33">
        <v>0</v>
      </c>
      <c r="AE130" s="33">
        <v>0</v>
      </c>
      <c r="AF130" s="33">
        <v>0</v>
      </c>
      <c r="AG130" s="33">
        <v>0</v>
      </c>
      <c r="AH130" t="s">
        <v>173</v>
      </c>
      <c r="AI130" s="34">
        <v>4</v>
      </c>
    </row>
    <row r="131" spans="1:35" x14ac:dyDescent="0.25">
      <c r="A131" t="s">
        <v>546</v>
      </c>
      <c r="B131" t="s">
        <v>227</v>
      </c>
      <c r="C131" t="s">
        <v>405</v>
      </c>
      <c r="D131" t="s">
        <v>509</v>
      </c>
      <c r="E131" s="33">
        <v>120.73333333333333</v>
      </c>
      <c r="F131" s="33">
        <v>10.622222222222222</v>
      </c>
      <c r="G131" s="33">
        <v>0</v>
      </c>
      <c r="H131" s="33">
        <v>0.53888888888888886</v>
      </c>
      <c r="I131" s="33">
        <v>5.3666666666666663</v>
      </c>
      <c r="J131" s="33">
        <v>0</v>
      </c>
      <c r="K131" s="33">
        <v>0</v>
      </c>
      <c r="L131" s="33">
        <v>4.4444444444444446</v>
      </c>
      <c r="M131" s="33">
        <v>14.886111111111111</v>
      </c>
      <c r="N131" s="33">
        <v>0.74722222222222223</v>
      </c>
      <c r="O131" s="33">
        <v>0.12948647156267254</v>
      </c>
      <c r="P131" s="33">
        <v>14.652777777777779</v>
      </c>
      <c r="Q131" s="33">
        <v>0</v>
      </c>
      <c r="R131" s="33">
        <v>0.12136480765691147</v>
      </c>
      <c r="S131" s="33">
        <v>10.33611111111111</v>
      </c>
      <c r="T131" s="33">
        <v>23.81388888888889</v>
      </c>
      <c r="U131" s="33">
        <v>0</v>
      </c>
      <c r="V131" s="33">
        <v>0.28285477636664824</v>
      </c>
      <c r="W131" s="33">
        <v>5.5055555555555555</v>
      </c>
      <c r="X131" s="33">
        <v>11.583333333333334</v>
      </c>
      <c r="Y131" s="33">
        <v>3.5555555555555554</v>
      </c>
      <c r="Z131" s="33">
        <v>0.17099208540401253</v>
      </c>
      <c r="AA131" s="33">
        <v>0</v>
      </c>
      <c r="AB131" s="33">
        <v>0</v>
      </c>
      <c r="AC131" s="33">
        <v>0</v>
      </c>
      <c r="AD131" s="33">
        <v>0</v>
      </c>
      <c r="AE131" s="33">
        <v>0</v>
      </c>
      <c r="AF131" s="33">
        <v>1.5111111111111111</v>
      </c>
      <c r="AG131" s="33">
        <v>0</v>
      </c>
      <c r="AH131" t="s">
        <v>40</v>
      </c>
      <c r="AI131" s="34">
        <v>4</v>
      </c>
    </row>
    <row r="132" spans="1:35" x14ac:dyDescent="0.25">
      <c r="A132" t="s">
        <v>546</v>
      </c>
      <c r="B132" t="s">
        <v>233</v>
      </c>
      <c r="C132" t="s">
        <v>410</v>
      </c>
      <c r="D132" t="s">
        <v>513</v>
      </c>
      <c r="E132" s="33">
        <v>105.41111111111111</v>
      </c>
      <c r="F132" s="33">
        <v>5.5777777777777775</v>
      </c>
      <c r="G132" s="33">
        <v>0</v>
      </c>
      <c r="H132" s="33">
        <v>0.4777777777777778</v>
      </c>
      <c r="I132" s="33">
        <v>5.333333333333333</v>
      </c>
      <c r="J132" s="33">
        <v>0</v>
      </c>
      <c r="K132" s="33">
        <v>0</v>
      </c>
      <c r="L132" s="33">
        <v>5.4055555555555559</v>
      </c>
      <c r="M132" s="33">
        <v>10.386111111111111</v>
      </c>
      <c r="N132" s="33">
        <v>5.4194444444444443</v>
      </c>
      <c r="O132" s="33">
        <v>0.1499420259302203</v>
      </c>
      <c r="P132" s="33">
        <v>4.8777777777777782</v>
      </c>
      <c r="Q132" s="33">
        <v>5.2222222222222223</v>
      </c>
      <c r="R132" s="33">
        <v>9.5815326235901777E-2</v>
      </c>
      <c r="S132" s="33">
        <v>2.786111111111111</v>
      </c>
      <c r="T132" s="33">
        <v>11.566666666666666</v>
      </c>
      <c r="U132" s="33">
        <v>0</v>
      </c>
      <c r="V132" s="33">
        <v>0.13616000843259196</v>
      </c>
      <c r="W132" s="33">
        <v>4.9944444444444445</v>
      </c>
      <c r="X132" s="33">
        <v>11.319444444444445</v>
      </c>
      <c r="Y132" s="33">
        <v>5.0222222222222221</v>
      </c>
      <c r="Z132" s="33">
        <v>0.20240855908084748</v>
      </c>
      <c r="AA132" s="33">
        <v>0</v>
      </c>
      <c r="AB132" s="33">
        <v>0</v>
      </c>
      <c r="AC132" s="33">
        <v>0</v>
      </c>
      <c r="AD132" s="33">
        <v>0</v>
      </c>
      <c r="AE132" s="33">
        <v>0</v>
      </c>
      <c r="AF132" s="33">
        <v>0</v>
      </c>
      <c r="AG132" s="33">
        <v>1.4666666666666666</v>
      </c>
      <c r="AH132" t="s">
        <v>46</v>
      </c>
      <c r="AI132" s="34">
        <v>4</v>
      </c>
    </row>
    <row r="133" spans="1:35" x14ac:dyDescent="0.25">
      <c r="A133" t="s">
        <v>546</v>
      </c>
      <c r="B133" t="s">
        <v>216</v>
      </c>
      <c r="C133" t="s">
        <v>377</v>
      </c>
      <c r="D133" t="s">
        <v>487</v>
      </c>
      <c r="E133" s="33">
        <v>157.80000000000001</v>
      </c>
      <c r="F133" s="33">
        <v>5.4222222222222225</v>
      </c>
      <c r="G133" s="33">
        <v>0.45555555555555555</v>
      </c>
      <c r="H133" s="33">
        <v>0.55555555555555558</v>
      </c>
      <c r="I133" s="33">
        <v>1.5666666666666667</v>
      </c>
      <c r="J133" s="33">
        <v>0</v>
      </c>
      <c r="K133" s="33">
        <v>0</v>
      </c>
      <c r="L133" s="33">
        <v>22.718666666666671</v>
      </c>
      <c r="M133" s="33">
        <v>4.666666666666667</v>
      </c>
      <c r="N133" s="33">
        <v>6.1392222222222221</v>
      </c>
      <c r="O133" s="33">
        <v>6.8478383326292067E-2</v>
      </c>
      <c r="P133" s="33">
        <v>5.7540000000000004</v>
      </c>
      <c r="Q133" s="33">
        <v>7.1744444444444451</v>
      </c>
      <c r="R133" s="33">
        <v>8.192930573158709E-2</v>
      </c>
      <c r="S133" s="33">
        <v>7.7241111111111103</v>
      </c>
      <c r="T133" s="33">
        <v>12.17877777777778</v>
      </c>
      <c r="U133" s="33">
        <v>0</v>
      </c>
      <c r="V133" s="33">
        <v>0.12612730601323757</v>
      </c>
      <c r="W133" s="33">
        <v>14.116888888888894</v>
      </c>
      <c r="X133" s="33">
        <v>19.331000000000003</v>
      </c>
      <c r="Y133" s="33">
        <v>3.0333333333333332</v>
      </c>
      <c r="Z133" s="33">
        <v>0.23118645261230816</v>
      </c>
      <c r="AA133" s="33">
        <v>0</v>
      </c>
      <c r="AB133" s="33">
        <v>0</v>
      </c>
      <c r="AC133" s="33">
        <v>0</v>
      </c>
      <c r="AD133" s="33">
        <v>78.888888888888928</v>
      </c>
      <c r="AE133" s="33">
        <v>5.0666666666666664</v>
      </c>
      <c r="AF133" s="33">
        <v>8.8666666666666671</v>
      </c>
      <c r="AG133" s="33">
        <v>0</v>
      </c>
      <c r="AH133" t="s">
        <v>29</v>
      </c>
      <c r="AI133" s="34">
        <v>4</v>
      </c>
    </row>
    <row r="134" spans="1:35" x14ac:dyDescent="0.25">
      <c r="A134" t="s">
        <v>546</v>
      </c>
      <c r="B134" t="s">
        <v>272</v>
      </c>
      <c r="C134" t="s">
        <v>436</v>
      </c>
      <c r="D134" t="s">
        <v>503</v>
      </c>
      <c r="E134" s="33">
        <v>134.64444444444445</v>
      </c>
      <c r="F134" s="33">
        <v>5.5111111111111111</v>
      </c>
      <c r="G134" s="33">
        <v>0.4</v>
      </c>
      <c r="H134" s="33">
        <v>0</v>
      </c>
      <c r="I134" s="33">
        <v>7.0888888888888886</v>
      </c>
      <c r="J134" s="33">
        <v>0</v>
      </c>
      <c r="K134" s="33">
        <v>0</v>
      </c>
      <c r="L134" s="33">
        <v>25.904444444444451</v>
      </c>
      <c r="M134" s="33">
        <v>8.8888888888888892E-2</v>
      </c>
      <c r="N134" s="33">
        <v>4.916666666666667</v>
      </c>
      <c r="O134" s="33">
        <v>3.7176101666941741E-2</v>
      </c>
      <c r="P134" s="33">
        <v>3.6041111111111119</v>
      </c>
      <c r="Q134" s="33">
        <v>4.1174444444444438</v>
      </c>
      <c r="R134" s="33">
        <v>5.7347747152995544E-2</v>
      </c>
      <c r="S134" s="33">
        <v>10.462333333333332</v>
      </c>
      <c r="T134" s="33">
        <v>11.614666666666668</v>
      </c>
      <c r="U134" s="33">
        <v>0</v>
      </c>
      <c r="V134" s="33">
        <v>0.16396517577157946</v>
      </c>
      <c r="W134" s="33">
        <v>9.6024444444444406</v>
      </c>
      <c r="X134" s="33">
        <v>17.117111111111114</v>
      </c>
      <c r="Y134" s="33">
        <v>1.9111111111111112</v>
      </c>
      <c r="Z134" s="33">
        <v>0.21263904934807723</v>
      </c>
      <c r="AA134" s="33">
        <v>0</v>
      </c>
      <c r="AB134" s="33">
        <v>0</v>
      </c>
      <c r="AC134" s="33">
        <v>0</v>
      </c>
      <c r="AD134" s="33">
        <v>61.061888888888895</v>
      </c>
      <c r="AE134" s="33">
        <v>0</v>
      </c>
      <c r="AF134" s="33">
        <v>0</v>
      </c>
      <c r="AG134" s="33">
        <v>0</v>
      </c>
      <c r="AH134" t="s">
        <v>85</v>
      </c>
      <c r="AI134" s="34">
        <v>4</v>
      </c>
    </row>
    <row r="135" spans="1:35" x14ac:dyDescent="0.25">
      <c r="A135" t="s">
        <v>546</v>
      </c>
      <c r="B135" t="s">
        <v>302</v>
      </c>
      <c r="C135" t="s">
        <v>435</v>
      </c>
      <c r="D135" t="s">
        <v>504</v>
      </c>
      <c r="E135" s="33">
        <v>84.86666666666666</v>
      </c>
      <c r="F135" s="33">
        <v>6.4888888888888889</v>
      </c>
      <c r="G135" s="33">
        <v>0.76666666666666672</v>
      </c>
      <c r="H135" s="33">
        <v>0.51566666666666672</v>
      </c>
      <c r="I135" s="33">
        <v>1.3444444444444446</v>
      </c>
      <c r="J135" s="33">
        <v>0</v>
      </c>
      <c r="K135" s="33">
        <v>0</v>
      </c>
      <c r="L135" s="33">
        <v>4.2841111111111108</v>
      </c>
      <c r="M135" s="33">
        <v>5.044777777777778</v>
      </c>
      <c r="N135" s="33">
        <v>0</v>
      </c>
      <c r="O135" s="33">
        <v>5.9443571615606185E-2</v>
      </c>
      <c r="P135" s="33">
        <v>5.3826666666666663</v>
      </c>
      <c r="Q135" s="33">
        <v>0.12922222222222221</v>
      </c>
      <c r="R135" s="33">
        <v>6.4947630269704112E-2</v>
      </c>
      <c r="S135" s="33">
        <v>4.3191111111111118</v>
      </c>
      <c r="T135" s="33">
        <v>8.0186666666666664</v>
      </c>
      <c r="U135" s="33">
        <v>0</v>
      </c>
      <c r="V135" s="33">
        <v>0.14537837130138781</v>
      </c>
      <c r="W135" s="33">
        <v>1.7645555555555552</v>
      </c>
      <c r="X135" s="33">
        <v>10.020555555555557</v>
      </c>
      <c r="Y135" s="33">
        <v>0</v>
      </c>
      <c r="Z135" s="33">
        <v>0.13886619533909403</v>
      </c>
      <c r="AA135" s="33">
        <v>0</v>
      </c>
      <c r="AB135" s="33">
        <v>0</v>
      </c>
      <c r="AC135" s="33">
        <v>0</v>
      </c>
      <c r="AD135" s="33">
        <v>0</v>
      </c>
      <c r="AE135" s="33">
        <v>0</v>
      </c>
      <c r="AF135" s="33">
        <v>0</v>
      </c>
      <c r="AG135" s="33">
        <v>0</v>
      </c>
      <c r="AH135" t="s">
        <v>115</v>
      </c>
      <c r="AI135" s="34">
        <v>4</v>
      </c>
    </row>
    <row r="136" spans="1:35" x14ac:dyDescent="0.25">
      <c r="A136" t="s">
        <v>546</v>
      </c>
      <c r="B136" t="s">
        <v>363</v>
      </c>
      <c r="C136" t="s">
        <v>481</v>
      </c>
      <c r="D136" t="s">
        <v>531</v>
      </c>
      <c r="E136" s="33">
        <v>65.688888888888883</v>
      </c>
      <c r="F136" s="33">
        <v>8.5555555555555554</v>
      </c>
      <c r="G136" s="33">
        <v>0.2</v>
      </c>
      <c r="H136" s="33">
        <v>0</v>
      </c>
      <c r="I136" s="33">
        <v>0</v>
      </c>
      <c r="J136" s="33">
        <v>0</v>
      </c>
      <c r="K136" s="33">
        <v>1.3444444444444446</v>
      </c>
      <c r="L136" s="33">
        <v>0</v>
      </c>
      <c r="M136" s="33">
        <v>0</v>
      </c>
      <c r="N136" s="33">
        <v>0</v>
      </c>
      <c r="O136" s="33">
        <v>0</v>
      </c>
      <c r="P136" s="33">
        <v>5.6822222222222205</v>
      </c>
      <c r="Q136" s="33">
        <v>10.728555555555557</v>
      </c>
      <c r="R136" s="33">
        <v>0.24982577807848447</v>
      </c>
      <c r="S136" s="33">
        <v>0</v>
      </c>
      <c r="T136" s="33">
        <v>0</v>
      </c>
      <c r="U136" s="33">
        <v>0</v>
      </c>
      <c r="V136" s="33">
        <v>0</v>
      </c>
      <c r="W136" s="33">
        <v>2.8444444444444446</v>
      </c>
      <c r="X136" s="33">
        <v>0</v>
      </c>
      <c r="Y136" s="33">
        <v>0</v>
      </c>
      <c r="Z136" s="33">
        <v>4.3301759133964821E-2</v>
      </c>
      <c r="AA136" s="33">
        <v>0</v>
      </c>
      <c r="AB136" s="33">
        <v>0</v>
      </c>
      <c r="AC136" s="33">
        <v>0</v>
      </c>
      <c r="AD136" s="33">
        <v>0</v>
      </c>
      <c r="AE136" s="33">
        <v>0</v>
      </c>
      <c r="AF136" s="33">
        <v>0</v>
      </c>
      <c r="AG136" s="33">
        <v>0.14444444444444443</v>
      </c>
      <c r="AH136" t="s">
        <v>176</v>
      </c>
      <c r="AI136" s="34">
        <v>4</v>
      </c>
    </row>
    <row r="137" spans="1:35" x14ac:dyDescent="0.25">
      <c r="A137" t="s">
        <v>546</v>
      </c>
      <c r="B137" t="s">
        <v>203</v>
      </c>
      <c r="C137" t="s">
        <v>390</v>
      </c>
      <c r="D137" t="s">
        <v>487</v>
      </c>
      <c r="E137" s="33">
        <v>69.488888888888894</v>
      </c>
      <c r="F137" s="33">
        <v>5.5333333333333332</v>
      </c>
      <c r="G137" s="33">
        <v>0</v>
      </c>
      <c r="H137" s="33">
        <v>0.27777777777777779</v>
      </c>
      <c r="I137" s="33">
        <v>0.56666666666666665</v>
      </c>
      <c r="J137" s="33">
        <v>0</v>
      </c>
      <c r="K137" s="33">
        <v>0</v>
      </c>
      <c r="L137" s="33">
        <v>2.5991111111111111</v>
      </c>
      <c r="M137" s="33">
        <v>5.3335555555555567</v>
      </c>
      <c r="N137" s="33">
        <v>0</v>
      </c>
      <c r="O137" s="33">
        <v>7.6754077390470105E-2</v>
      </c>
      <c r="P137" s="33">
        <v>5</v>
      </c>
      <c r="Q137" s="33">
        <v>6.9666666666666668</v>
      </c>
      <c r="R137" s="33">
        <v>0.17220978573712822</v>
      </c>
      <c r="S137" s="33">
        <v>0.34477777777777774</v>
      </c>
      <c r="T137" s="33">
        <v>7.0096666666666652</v>
      </c>
      <c r="U137" s="33">
        <v>0</v>
      </c>
      <c r="V137" s="33">
        <v>0.10583626479053403</v>
      </c>
      <c r="W137" s="33">
        <v>0.73244444444444434</v>
      </c>
      <c r="X137" s="33">
        <v>4.5654444444444451</v>
      </c>
      <c r="Y137" s="33">
        <v>0</v>
      </c>
      <c r="Z137" s="33">
        <v>7.6240805884234084E-2</v>
      </c>
      <c r="AA137" s="33">
        <v>0</v>
      </c>
      <c r="AB137" s="33">
        <v>0</v>
      </c>
      <c r="AC137" s="33">
        <v>0</v>
      </c>
      <c r="AD137" s="33">
        <v>0</v>
      </c>
      <c r="AE137" s="33">
        <v>0</v>
      </c>
      <c r="AF137" s="33">
        <v>0</v>
      </c>
      <c r="AG137" s="33">
        <v>0</v>
      </c>
      <c r="AH137" t="s">
        <v>16</v>
      </c>
      <c r="AI137" s="34">
        <v>4</v>
      </c>
    </row>
    <row r="138" spans="1:35" x14ac:dyDescent="0.25">
      <c r="A138" t="s">
        <v>546</v>
      </c>
      <c r="B138" t="s">
        <v>313</v>
      </c>
      <c r="C138" t="s">
        <v>390</v>
      </c>
      <c r="D138" t="s">
        <v>487</v>
      </c>
      <c r="E138" s="33">
        <v>87.022222222222226</v>
      </c>
      <c r="F138" s="33">
        <v>5.5111111111111111</v>
      </c>
      <c r="G138" s="33">
        <v>0.21111111111111111</v>
      </c>
      <c r="H138" s="33">
        <v>0.75555555555555554</v>
      </c>
      <c r="I138" s="33">
        <v>4.6222222222222218</v>
      </c>
      <c r="J138" s="33">
        <v>0</v>
      </c>
      <c r="K138" s="33">
        <v>0</v>
      </c>
      <c r="L138" s="33">
        <v>3.0291111111111113</v>
      </c>
      <c r="M138" s="33">
        <v>5.072222222222222</v>
      </c>
      <c r="N138" s="33">
        <v>5.302777777777778</v>
      </c>
      <c r="O138" s="33">
        <v>0.11922242083758937</v>
      </c>
      <c r="P138" s="33">
        <v>5.5888888888888886</v>
      </c>
      <c r="Q138" s="33">
        <v>4.5222222222222221</v>
      </c>
      <c r="R138" s="33">
        <v>0.1161899897854954</v>
      </c>
      <c r="S138" s="33">
        <v>1.4188888888888889</v>
      </c>
      <c r="T138" s="33">
        <v>5.6305555555555555</v>
      </c>
      <c r="U138" s="33">
        <v>0</v>
      </c>
      <c r="V138" s="33">
        <v>8.1007405515832479E-2</v>
      </c>
      <c r="W138" s="33">
        <v>2.1555555555555554</v>
      </c>
      <c r="X138" s="33">
        <v>5.7147777777777771</v>
      </c>
      <c r="Y138" s="33">
        <v>0</v>
      </c>
      <c r="Z138" s="33">
        <v>9.0440500510725219E-2</v>
      </c>
      <c r="AA138" s="33">
        <v>0</v>
      </c>
      <c r="AB138" s="33">
        <v>0</v>
      </c>
      <c r="AC138" s="33">
        <v>0</v>
      </c>
      <c r="AD138" s="33">
        <v>0</v>
      </c>
      <c r="AE138" s="33">
        <v>0</v>
      </c>
      <c r="AF138" s="33">
        <v>0</v>
      </c>
      <c r="AG138" s="33">
        <v>7.7777777777777779E-2</v>
      </c>
      <c r="AH138" t="s">
        <v>126</v>
      </c>
      <c r="AI138" s="34">
        <v>4</v>
      </c>
    </row>
    <row r="139" spans="1:35" x14ac:dyDescent="0.25">
      <c r="A139" t="s">
        <v>546</v>
      </c>
      <c r="B139" t="s">
        <v>297</v>
      </c>
      <c r="C139" t="s">
        <v>455</v>
      </c>
      <c r="D139" t="s">
        <v>538</v>
      </c>
      <c r="E139" s="33">
        <v>93.455555555555549</v>
      </c>
      <c r="F139" s="33">
        <v>5.333333333333333</v>
      </c>
      <c r="G139" s="33">
        <v>0.93333333333333335</v>
      </c>
      <c r="H139" s="33">
        <v>0.3</v>
      </c>
      <c r="I139" s="33">
        <v>0.15555555555555556</v>
      </c>
      <c r="J139" s="33">
        <v>0</v>
      </c>
      <c r="K139" s="33">
        <v>0</v>
      </c>
      <c r="L139" s="33">
        <v>8.9660000000000011</v>
      </c>
      <c r="M139" s="33">
        <v>5.333333333333333</v>
      </c>
      <c r="N139" s="33">
        <v>4.5333333333333332</v>
      </c>
      <c r="O139" s="33">
        <v>0.10557603138746881</v>
      </c>
      <c r="P139" s="33">
        <v>6.4222222222222225</v>
      </c>
      <c r="Q139" s="33">
        <v>5.3666666666666663</v>
      </c>
      <c r="R139" s="33">
        <v>0.12614433479966711</v>
      </c>
      <c r="S139" s="33">
        <v>5.0550000000000006</v>
      </c>
      <c r="T139" s="33">
        <v>3.997444444444445</v>
      </c>
      <c r="U139" s="33">
        <v>0</v>
      </c>
      <c r="V139" s="33">
        <v>9.6863630959457866E-2</v>
      </c>
      <c r="W139" s="33">
        <v>4.2894444444444435</v>
      </c>
      <c r="X139" s="33">
        <v>6.1446666666666667</v>
      </c>
      <c r="Y139" s="33">
        <v>0</v>
      </c>
      <c r="Z139" s="33">
        <v>0.11164784211152064</v>
      </c>
      <c r="AA139" s="33">
        <v>0</v>
      </c>
      <c r="AB139" s="33">
        <v>0</v>
      </c>
      <c r="AC139" s="33">
        <v>0</v>
      </c>
      <c r="AD139" s="33">
        <v>0</v>
      </c>
      <c r="AE139" s="33">
        <v>0</v>
      </c>
      <c r="AF139" s="33">
        <v>0</v>
      </c>
      <c r="AG139" s="33">
        <v>0.4</v>
      </c>
      <c r="AH139" t="s">
        <v>110</v>
      </c>
      <c r="AI139" s="34">
        <v>4</v>
      </c>
    </row>
    <row r="140" spans="1:35" x14ac:dyDescent="0.25">
      <c r="A140" t="s">
        <v>546</v>
      </c>
      <c r="B140" t="s">
        <v>343</v>
      </c>
      <c r="C140" t="s">
        <v>475</v>
      </c>
      <c r="D140" t="s">
        <v>492</v>
      </c>
      <c r="E140" s="33">
        <v>68.766666666666666</v>
      </c>
      <c r="F140" s="33">
        <v>5.4222222222222225</v>
      </c>
      <c r="G140" s="33">
        <v>0.28888888888888886</v>
      </c>
      <c r="H140" s="33">
        <v>0.35555555555555557</v>
      </c>
      <c r="I140" s="33">
        <v>0.37777777777777777</v>
      </c>
      <c r="J140" s="33">
        <v>0</v>
      </c>
      <c r="K140" s="33">
        <v>0</v>
      </c>
      <c r="L140" s="33">
        <v>3.4812222222222227</v>
      </c>
      <c r="M140" s="33">
        <v>9.3379999999999974</v>
      </c>
      <c r="N140" s="33">
        <v>0</v>
      </c>
      <c r="O140" s="33">
        <v>0.13579253514299561</v>
      </c>
      <c r="P140" s="33">
        <v>5.0045555555555561</v>
      </c>
      <c r="Q140" s="33">
        <v>5.5279999999999987</v>
      </c>
      <c r="R140" s="33">
        <v>0.15316367749232507</v>
      </c>
      <c r="S140" s="33">
        <v>3.1908888888888884</v>
      </c>
      <c r="T140" s="33">
        <v>4.5955555555555554</v>
      </c>
      <c r="U140" s="33">
        <v>0</v>
      </c>
      <c r="V140" s="33">
        <v>0.113229924058814</v>
      </c>
      <c r="W140" s="33">
        <v>4.2649999999999988</v>
      </c>
      <c r="X140" s="33">
        <v>5.0666666666666664</v>
      </c>
      <c r="Y140" s="33">
        <v>0</v>
      </c>
      <c r="Z140" s="33">
        <v>0.13570043625787687</v>
      </c>
      <c r="AA140" s="33">
        <v>0</v>
      </c>
      <c r="AB140" s="33">
        <v>0</v>
      </c>
      <c r="AC140" s="33">
        <v>0</v>
      </c>
      <c r="AD140" s="33">
        <v>8.2666666666666675</v>
      </c>
      <c r="AE140" s="33">
        <v>0</v>
      </c>
      <c r="AF140" s="33">
        <v>0</v>
      </c>
      <c r="AG140" s="33">
        <v>0</v>
      </c>
      <c r="AH140" t="s">
        <v>156</v>
      </c>
      <c r="AI140" s="34">
        <v>4</v>
      </c>
    </row>
    <row r="141" spans="1:35" x14ac:dyDescent="0.25">
      <c r="A141" t="s">
        <v>546</v>
      </c>
      <c r="B141" t="s">
        <v>356</v>
      </c>
      <c r="C141" t="s">
        <v>478</v>
      </c>
      <c r="D141" t="s">
        <v>545</v>
      </c>
      <c r="E141" s="33">
        <v>51.1</v>
      </c>
      <c r="F141" s="33">
        <v>4.9777777777777779</v>
      </c>
      <c r="G141" s="33">
        <v>0.88888888888888884</v>
      </c>
      <c r="H141" s="33">
        <v>0.17777777777777778</v>
      </c>
      <c r="I141" s="33">
        <v>0.21111111111111111</v>
      </c>
      <c r="J141" s="33">
        <v>0</v>
      </c>
      <c r="K141" s="33">
        <v>0.96666666666666667</v>
      </c>
      <c r="L141" s="33">
        <v>1.5404444444444445</v>
      </c>
      <c r="M141" s="33">
        <v>5.4972222222222218</v>
      </c>
      <c r="N141" s="33">
        <v>0</v>
      </c>
      <c r="O141" s="33">
        <v>0.10757773429006305</v>
      </c>
      <c r="P141" s="33">
        <v>4.7750000000000004</v>
      </c>
      <c r="Q141" s="33">
        <v>0</v>
      </c>
      <c r="R141" s="33">
        <v>9.344422700587085E-2</v>
      </c>
      <c r="S141" s="33">
        <v>3.8626666666666671</v>
      </c>
      <c r="T141" s="33">
        <v>0</v>
      </c>
      <c r="U141" s="33">
        <v>0</v>
      </c>
      <c r="V141" s="33">
        <v>7.5590345727332031E-2</v>
      </c>
      <c r="W141" s="33">
        <v>0.46055555555555561</v>
      </c>
      <c r="X141" s="33">
        <v>2.9676666666666676</v>
      </c>
      <c r="Y141" s="33">
        <v>0</v>
      </c>
      <c r="Z141" s="33">
        <v>6.7088497499456418E-2</v>
      </c>
      <c r="AA141" s="33">
        <v>0</v>
      </c>
      <c r="AB141" s="33">
        <v>0</v>
      </c>
      <c r="AC141" s="33">
        <v>0</v>
      </c>
      <c r="AD141" s="33">
        <v>0</v>
      </c>
      <c r="AE141" s="33">
        <v>0</v>
      </c>
      <c r="AF141" s="33">
        <v>0</v>
      </c>
      <c r="AG141" s="33">
        <v>0</v>
      </c>
      <c r="AH141" t="s">
        <v>169</v>
      </c>
      <c r="AI141" s="34">
        <v>4</v>
      </c>
    </row>
    <row r="142" spans="1:35" x14ac:dyDescent="0.25">
      <c r="A142" t="s">
        <v>546</v>
      </c>
      <c r="B142" t="s">
        <v>214</v>
      </c>
      <c r="C142" t="s">
        <v>396</v>
      </c>
      <c r="D142" t="s">
        <v>501</v>
      </c>
      <c r="E142" s="33">
        <v>93.055555555555557</v>
      </c>
      <c r="F142" s="33">
        <v>5.4222222222222225</v>
      </c>
      <c r="G142" s="33">
        <v>0.4</v>
      </c>
      <c r="H142" s="33">
        <v>0.48888888888888887</v>
      </c>
      <c r="I142" s="33">
        <v>1.1888888888888889</v>
      </c>
      <c r="J142" s="33">
        <v>0</v>
      </c>
      <c r="K142" s="33">
        <v>0</v>
      </c>
      <c r="L142" s="33">
        <v>2.5231111111111115</v>
      </c>
      <c r="M142" s="33">
        <v>5.1165555555555553</v>
      </c>
      <c r="N142" s="33">
        <v>0</v>
      </c>
      <c r="O142" s="33">
        <v>5.4983880597014922E-2</v>
      </c>
      <c r="P142" s="33">
        <v>2.8655555555555554</v>
      </c>
      <c r="Q142" s="33">
        <v>5.3022222222222215</v>
      </c>
      <c r="R142" s="33">
        <v>8.7773134328358204E-2</v>
      </c>
      <c r="S142" s="33">
        <v>9.253222222222222</v>
      </c>
      <c r="T142" s="33">
        <v>1.4621111111111111</v>
      </c>
      <c r="U142" s="33">
        <v>0</v>
      </c>
      <c r="V142" s="33">
        <v>0.11514985074626866</v>
      </c>
      <c r="W142" s="33">
        <v>4.0984444444444446</v>
      </c>
      <c r="X142" s="33">
        <v>3.8277777777777779</v>
      </c>
      <c r="Y142" s="33">
        <v>0</v>
      </c>
      <c r="Z142" s="33">
        <v>8.5177313432835813E-2</v>
      </c>
      <c r="AA142" s="33">
        <v>0</v>
      </c>
      <c r="AB142" s="33">
        <v>0</v>
      </c>
      <c r="AC142" s="33">
        <v>0</v>
      </c>
      <c r="AD142" s="33">
        <v>0</v>
      </c>
      <c r="AE142" s="33">
        <v>0</v>
      </c>
      <c r="AF142" s="33">
        <v>0</v>
      </c>
      <c r="AG142" s="33">
        <v>0</v>
      </c>
      <c r="AH142" t="s">
        <v>27</v>
      </c>
      <c r="AI142" s="34">
        <v>4</v>
      </c>
    </row>
    <row r="143" spans="1:35" x14ac:dyDescent="0.25">
      <c r="A143" t="s">
        <v>546</v>
      </c>
      <c r="B143" t="s">
        <v>270</v>
      </c>
      <c r="C143" t="s">
        <v>434</v>
      </c>
      <c r="D143" t="s">
        <v>528</v>
      </c>
      <c r="E143" s="33">
        <v>66.422222222222217</v>
      </c>
      <c r="F143" s="33">
        <v>5.6888888888888891</v>
      </c>
      <c r="G143" s="33">
        <v>0.18888888888888888</v>
      </c>
      <c r="H143" s="33">
        <v>0.40555555555555556</v>
      </c>
      <c r="I143" s="33">
        <v>0.4777777777777778</v>
      </c>
      <c r="J143" s="33">
        <v>0</v>
      </c>
      <c r="K143" s="33">
        <v>0</v>
      </c>
      <c r="L143" s="33">
        <v>0.80500000000000005</v>
      </c>
      <c r="M143" s="33">
        <v>6.0333333333333332</v>
      </c>
      <c r="N143" s="33">
        <v>0</v>
      </c>
      <c r="O143" s="33">
        <v>9.0833054533288729E-2</v>
      </c>
      <c r="P143" s="33">
        <v>6.375</v>
      </c>
      <c r="Q143" s="33">
        <v>8.7333333333333325</v>
      </c>
      <c r="R143" s="33">
        <v>0.22745901639344263</v>
      </c>
      <c r="S143" s="33">
        <v>0.65444444444444461</v>
      </c>
      <c r="T143" s="33">
        <v>4.9174444444444427</v>
      </c>
      <c r="U143" s="33">
        <v>0</v>
      </c>
      <c r="V143" s="33">
        <v>8.3885915021746388E-2</v>
      </c>
      <c r="W143" s="33">
        <v>0.57066666666666654</v>
      </c>
      <c r="X143" s="33">
        <v>5.3947777777777777</v>
      </c>
      <c r="Y143" s="33">
        <v>0</v>
      </c>
      <c r="Z143" s="33">
        <v>8.9810973569755786E-2</v>
      </c>
      <c r="AA143" s="33">
        <v>0</v>
      </c>
      <c r="AB143" s="33">
        <v>0</v>
      </c>
      <c r="AC143" s="33">
        <v>0</v>
      </c>
      <c r="AD143" s="33">
        <v>0</v>
      </c>
      <c r="AE143" s="33">
        <v>0</v>
      </c>
      <c r="AF143" s="33">
        <v>0</v>
      </c>
      <c r="AG143" s="33">
        <v>0</v>
      </c>
      <c r="AH143" t="s">
        <v>83</v>
      </c>
      <c r="AI143" s="34">
        <v>4</v>
      </c>
    </row>
    <row r="144" spans="1:35" x14ac:dyDescent="0.25">
      <c r="A144" t="s">
        <v>546</v>
      </c>
      <c r="B144" t="s">
        <v>256</v>
      </c>
      <c r="C144" t="s">
        <v>400</v>
      </c>
      <c r="D144" t="s">
        <v>505</v>
      </c>
      <c r="E144" s="33">
        <v>63.644444444444446</v>
      </c>
      <c r="F144" s="33">
        <v>2.6111111111111112</v>
      </c>
      <c r="G144" s="33">
        <v>0</v>
      </c>
      <c r="H144" s="33">
        <v>0</v>
      </c>
      <c r="I144" s="33">
        <v>0</v>
      </c>
      <c r="J144" s="33">
        <v>0</v>
      </c>
      <c r="K144" s="33">
        <v>0</v>
      </c>
      <c r="L144" s="33">
        <v>0</v>
      </c>
      <c r="M144" s="33">
        <v>0</v>
      </c>
      <c r="N144" s="33">
        <v>0</v>
      </c>
      <c r="O144" s="33">
        <v>0</v>
      </c>
      <c r="P144" s="33">
        <v>0</v>
      </c>
      <c r="Q144" s="33">
        <v>0</v>
      </c>
      <c r="R144" s="33">
        <v>0</v>
      </c>
      <c r="S144" s="33">
        <v>0</v>
      </c>
      <c r="T144" s="33">
        <v>0</v>
      </c>
      <c r="U144" s="33">
        <v>0</v>
      </c>
      <c r="V144" s="33">
        <v>0</v>
      </c>
      <c r="W144" s="33">
        <v>0</v>
      </c>
      <c r="X144" s="33">
        <v>0</v>
      </c>
      <c r="Y144" s="33">
        <v>0</v>
      </c>
      <c r="Z144" s="33">
        <v>0</v>
      </c>
      <c r="AA144" s="33">
        <v>0</v>
      </c>
      <c r="AB144" s="33">
        <v>0</v>
      </c>
      <c r="AC144" s="33">
        <v>0</v>
      </c>
      <c r="AD144" s="33">
        <v>0</v>
      </c>
      <c r="AE144" s="33">
        <v>0</v>
      </c>
      <c r="AF144" s="33">
        <v>0</v>
      </c>
      <c r="AG144" s="33">
        <v>0</v>
      </c>
      <c r="AH144" t="s">
        <v>69</v>
      </c>
      <c r="AI144" s="34">
        <v>4</v>
      </c>
    </row>
    <row r="145" spans="1:35" x14ac:dyDescent="0.25">
      <c r="A145" t="s">
        <v>546</v>
      </c>
      <c r="B145" t="s">
        <v>311</v>
      </c>
      <c r="C145" t="s">
        <v>434</v>
      </c>
      <c r="D145" t="s">
        <v>528</v>
      </c>
      <c r="E145" s="33">
        <v>68.188888888888883</v>
      </c>
      <c r="F145" s="33">
        <v>4.9777777777777779</v>
      </c>
      <c r="G145" s="33">
        <v>0.2</v>
      </c>
      <c r="H145" s="33">
        <v>0.28888888888888886</v>
      </c>
      <c r="I145" s="33">
        <v>0.26666666666666666</v>
      </c>
      <c r="J145" s="33">
        <v>0</v>
      </c>
      <c r="K145" s="33">
        <v>0</v>
      </c>
      <c r="L145" s="33">
        <v>0.58888888888888891</v>
      </c>
      <c r="M145" s="33">
        <v>5.0666666666666664</v>
      </c>
      <c r="N145" s="33">
        <v>0</v>
      </c>
      <c r="O145" s="33">
        <v>7.4303405572755415E-2</v>
      </c>
      <c r="P145" s="33">
        <v>0</v>
      </c>
      <c r="Q145" s="33">
        <v>2.4566666666666674</v>
      </c>
      <c r="R145" s="33">
        <v>3.602737493889524E-2</v>
      </c>
      <c r="S145" s="33">
        <v>2.7527777777777778</v>
      </c>
      <c r="T145" s="33">
        <v>0</v>
      </c>
      <c r="U145" s="33">
        <v>0</v>
      </c>
      <c r="V145" s="33">
        <v>4.0369887567215254E-2</v>
      </c>
      <c r="W145" s="33">
        <v>2.6333333333333333</v>
      </c>
      <c r="X145" s="33">
        <v>0.16666666666666666</v>
      </c>
      <c r="Y145" s="33">
        <v>0</v>
      </c>
      <c r="Z145" s="33">
        <v>4.1062408342838523E-2</v>
      </c>
      <c r="AA145" s="33">
        <v>0</v>
      </c>
      <c r="AB145" s="33">
        <v>0</v>
      </c>
      <c r="AC145" s="33">
        <v>0</v>
      </c>
      <c r="AD145" s="33">
        <v>52.153444444444489</v>
      </c>
      <c r="AE145" s="33">
        <v>0</v>
      </c>
      <c r="AF145" s="33">
        <v>0</v>
      </c>
      <c r="AG145" s="33">
        <v>0</v>
      </c>
      <c r="AH145" t="s">
        <v>124</v>
      </c>
      <c r="AI145" s="34">
        <v>4</v>
      </c>
    </row>
    <row r="146" spans="1:35" x14ac:dyDescent="0.25">
      <c r="A146" t="s">
        <v>546</v>
      </c>
      <c r="B146" t="s">
        <v>279</v>
      </c>
      <c r="C146" t="s">
        <v>442</v>
      </c>
      <c r="D146" t="s">
        <v>509</v>
      </c>
      <c r="E146" s="33">
        <v>81.388888888888886</v>
      </c>
      <c r="F146" s="33">
        <v>5.6</v>
      </c>
      <c r="G146" s="33">
        <v>0.28888888888888886</v>
      </c>
      <c r="H146" s="33">
        <v>0.27777777777777779</v>
      </c>
      <c r="I146" s="33">
        <v>0.53333333333333333</v>
      </c>
      <c r="J146" s="33">
        <v>0</v>
      </c>
      <c r="K146" s="33">
        <v>0</v>
      </c>
      <c r="L146" s="33">
        <v>2.9138888888888888</v>
      </c>
      <c r="M146" s="33">
        <v>4.4444444444444446E-2</v>
      </c>
      <c r="N146" s="33">
        <v>13.812777777777779</v>
      </c>
      <c r="O146" s="33">
        <v>0.17025938566552903</v>
      </c>
      <c r="P146" s="33">
        <v>1.288888888888889</v>
      </c>
      <c r="Q146" s="33">
        <v>10.097222222222221</v>
      </c>
      <c r="R146" s="33">
        <v>0.13989761092150171</v>
      </c>
      <c r="S146" s="33">
        <v>0.98055555555555551</v>
      </c>
      <c r="T146" s="33">
        <v>8.2083333333333339</v>
      </c>
      <c r="U146" s="33">
        <v>0</v>
      </c>
      <c r="V146" s="33">
        <v>0.112901023890785</v>
      </c>
      <c r="W146" s="33">
        <v>1.7324444444444447</v>
      </c>
      <c r="X146" s="33">
        <v>5.7415555555555553</v>
      </c>
      <c r="Y146" s="33">
        <v>0</v>
      </c>
      <c r="Z146" s="33">
        <v>9.1830716723549491E-2</v>
      </c>
      <c r="AA146" s="33">
        <v>0</v>
      </c>
      <c r="AB146" s="33">
        <v>0</v>
      </c>
      <c r="AC146" s="33">
        <v>0</v>
      </c>
      <c r="AD146" s="33">
        <v>0</v>
      </c>
      <c r="AE146" s="33">
        <v>0</v>
      </c>
      <c r="AF146" s="33">
        <v>0</v>
      </c>
      <c r="AG146" s="33">
        <v>0</v>
      </c>
      <c r="AH146" t="s">
        <v>92</v>
      </c>
      <c r="AI146" s="34">
        <v>4</v>
      </c>
    </row>
    <row r="147" spans="1:35" x14ac:dyDescent="0.25">
      <c r="A147" t="s">
        <v>546</v>
      </c>
      <c r="B147" t="s">
        <v>191</v>
      </c>
      <c r="C147" t="s">
        <v>378</v>
      </c>
      <c r="D147" t="s">
        <v>487</v>
      </c>
      <c r="E147" s="33">
        <v>79.87777777777778</v>
      </c>
      <c r="F147" s="33">
        <v>14.366666666666667</v>
      </c>
      <c r="G147" s="33">
        <v>1.4333333333333333</v>
      </c>
      <c r="H147" s="33">
        <v>0</v>
      </c>
      <c r="I147" s="33">
        <v>0.72222222222222221</v>
      </c>
      <c r="J147" s="33">
        <v>0</v>
      </c>
      <c r="K147" s="33">
        <v>0</v>
      </c>
      <c r="L147" s="33">
        <v>1.5542222222222222</v>
      </c>
      <c r="M147" s="33">
        <v>0</v>
      </c>
      <c r="N147" s="33">
        <v>5.1274444444444427</v>
      </c>
      <c r="O147" s="33">
        <v>6.419112533036582E-2</v>
      </c>
      <c r="P147" s="33">
        <v>0</v>
      </c>
      <c r="Q147" s="33">
        <v>15.218888888888888</v>
      </c>
      <c r="R147" s="33">
        <v>0.19052719432466267</v>
      </c>
      <c r="S147" s="33">
        <v>1.0202222222222221</v>
      </c>
      <c r="T147" s="33">
        <v>2.7653333333333334</v>
      </c>
      <c r="U147" s="33">
        <v>0</v>
      </c>
      <c r="V147" s="33">
        <v>4.7391848657671445E-2</v>
      </c>
      <c r="W147" s="33">
        <v>0.43055555555555558</v>
      </c>
      <c r="X147" s="33">
        <v>4.1512222222222226</v>
      </c>
      <c r="Y147" s="33">
        <v>0</v>
      </c>
      <c r="Z147" s="33">
        <v>5.7359855334538877E-2</v>
      </c>
      <c r="AA147" s="33">
        <v>0</v>
      </c>
      <c r="AB147" s="33">
        <v>0</v>
      </c>
      <c r="AC147" s="33">
        <v>0</v>
      </c>
      <c r="AD147" s="33">
        <v>0</v>
      </c>
      <c r="AE147" s="33">
        <v>0</v>
      </c>
      <c r="AF147" s="33">
        <v>0</v>
      </c>
      <c r="AG147" s="33">
        <v>0</v>
      </c>
      <c r="AH147" t="s">
        <v>4</v>
      </c>
      <c r="AI147" s="34">
        <v>4</v>
      </c>
    </row>
    <row r="148" spans="1:35" x14ac:dyDescent="0.25">
      <c r="A148" t="s">
        <v>546</v>
      </c>
      <c r="B148" t="s">
        <v>315</v>
      </c>
      <c r="C148" t="s">
        <v>401</v>
      </c>
      <c r="D148" t="s">
        <v>506</v>
      </c>
      <c r="E148" s="33">
        <v>76.75555555555556</v>
      </c>
      <c r="F148" s="33">
        <v>5.4222222222222225</v>
      </c>
      <c r="G148" s="33">
        <v>1.1111111111111112E-2</v>
      </c>
      <c r="H148" s="33">
        <v>0.16666666666666666</v>
      </c>
      <c r="I148" s="33">
        <v>4.2</v>
      </c>
      <c r="J148" s="33">
        <v>0</v>
      </c>
      <c r="K148" s="33">
        <v>0</v>
      </c>
      <c r="L148" s="33">
        <v>19.376111111111111</v>
      </c>
      <c r="M148" s="33">
        <v>0</v>
      </c>
      <c r="N148" s="33">
        <v>10.038666666666668</v>
      </c>
      <c r="O148" s="33">
        <v>0.13078749276201507</v>
      </c>
      <c r="P148" s="33">
        <v>5.6583333333333332</v>
      </c>
      <c r="Q148" s="33">
        <v>5.71811111111111</v>
      </c>
      <c r="R148" s="33">
        <v>0.14821656050955412</v>
      </c>
      <c r="S148" s="33">
        <v>5.5722222222222229</v>
      </c>
      <c r="T148" s="33">
        <v>14.165000000000001</v>
      </c>
      <c r="U148" s="33">
        <v>0</v>
      </c>
      <c r="V148" s="33">
        <v>0.2571438911407064</v>
      </c>
      <c r="W148" s="33">
        <v>6.0437777777777768</v>
      </c>
      <c r="X148" s="33">
        <v>13.92911111111111</v>
      </c>
      <c r="Y148" s="33">
        <v>0</v>
      </c>
      <c r="Z148" s="33">
        <v>0.26021424435437174</v>
      </c>
      <c r="AA148" s="33">
        <v>0</v>
      </c>
      <c r="AB148" s="33">
        <v>0</v>
      </c>
      <c r="AC148" s="33">
        <v>0</v>
      </c>
      <c r="AD148" s="33">
        <v>0</v>
      </c>
      <c r="AE148" s="33">
        <v>0</v>
      </c>
      <c r="AF148" s="33">
        <v>0</v>
      </c>
      <c r="AG148" s="33">
        <v>0</v>
      </c>
      <c r="AH148" t="s">
        <v>128</v>
      </c>
      <c r="AI148" s="34">
        <v>4</v>
      </c>
    </row>
    <row r="149" spans="1:35" x14ac:dyDescent="0.25">
      <c r="A149" t="s">
        <v>546</v>
      </c>
      <c r="B149" t="s">
        <v>253</v>
      </c>
      <c r="C149" t="s">
        <v>404</v>
      </c>
      <c r="D149" t="s">
        <v>508</v>
      </c>
      <c r="E149" s="33">
        <v>110.67777777777778</v>
      </c>
      <c r="F149" s="33">
        <v>9.3000000000000007</v>
      </c>
      <c r="G149" s="33">
        <v>6.6666666666666666E-2</v>
      </c>
      <c r="H149" s="33">
        <v>0</v>
      </c>
      <c r="I149" s="33">
        <v>0.76666666666666672</v>
      </c>
      <c r="J149" s="33">
        <v>0</v>
      </c>
      <c r="K149" s="33">
        <v>1.4333333333333333</v>
      </c>
      <c r="L149" s="33">
        <v>4.9455555555555559</v>
      </c>
      <c r="M149" s="33">
        <v>4.8344444444444443</v>
      </c>
      <c r="N149" s="33">
        <v>4.9078888888888885</v>
      </c>
      <c r="O149" s="33">
        <v>8.8024294749523141E-2</v>
      </c>
      <c r="P149" s="33">
        <v>6.2577777777777781</v>
      </c>
      <c r="Q149" s="33">
        <v>7.0090000000000021</v>
      </c>
      <c r="R149" s="33">
        <v>0.11986848709968879</v>
      </c>
      <c r="S149" s="33">
        <v>1.9027777777777777</v>
      </c>
      <c r="T149" s="33">
        <v>7.9749999999999996</v>
      </c>
      <c r="U149" s="33">
        <v>0</v>
      </c>
      <c r="V149" s="33">
        <v>8.9248067463106096E-2</v>
      </c>
      <c r="W149" s="33">
        <v>1.7361111111111112</v>
      </c>
      <c r="X149" s="33">
        <v>13.238888888888889</v>
      </c>
      <c r="Y149" s="33">
        <v>0</v>
      </c>
      <c r="Z149" s="33">
        <v>0.1353026804537697</v>
      </c>
      <c r="AA149" s="33">
        <v>0</v>
      </c>
      <c r="AB149" s="33">
        <v>0</v>
      </c>
      <c r="AC149" s="33">
        <v>0</v>
      </c>
      <c r="AD149" s="33">
        <v>10.464777777777778</v>
      </c>
      <c r="AE149" s="33">
        <v>0</v>
      </c>
      <c r="AF149" s="33">
        <v>0</v>
      </c>
      <c r="AG149" s="33">
        <v>0.13333333333333333</v>
      </c>
      <c r="AH149" t="s">
        <v>66</v>
      </c>
      <c r="AI149" s="34">
        <v>4</v>
      </c>
    </row>
    <row r="150" spans="1:35" x14ac:dyDescent="0.25">
      <c r="A150" t="s">
        <v>546</v>
      </c>
      <c r="B150" t="s">
        <v>307</v>
      </c>
      <c r="C150" t="s">
        <v>404</v>
      </c>
      <c r="D150" t="s">
        <v>508</v>
      </c>
      <c r="E150" s="33">
        <v>67.62222222222222</v>
      </c>
      <c r="F150" s="33">
        <v>10.388888888888889</v>
      </c>
      <c r="G150" s="33">
        <v>3.3333333333333333E-2</v>
      </c>
      <c r="H150" s="33">
        <v>0</v>
      </c>
      <c r="I150" s="33">
        <v>0.51111111111111107</v>
      </c>
      <c r="J150" s="33">
        <v>0</v>
      </c>
      <c r="K150" s="33">
        <v>0.72222222222222221</v>
      </c>
      <c r="L150" s="33">
        <v>4.615444444444444</v>
      </c>
      <c r="M150" s="33">
        <v>0</v>
      </c>
      <c r="N150" s="33">
        <v>5.2478888888888884</v>
      </c>
      <c r="O150" s="33">
        <v>7.7605980939861971E-2</v>
      </c>
      <c r="P150" s="33">
        <v>0</v>
      </c>
      <c r="Q150" s="33">
        <v>4.4960000000000004</v>
      </c>
      <c r="R150" s="33">
        <v>6.6487019388761101E-2</v>
      </c>
      <c r="S150" s="33">
        <v>1.8027777777777778</v>
      </c>
      <c r="T150" s="33">
        <v>7.4611111111111112</v>
      </c>
      <c r="U150" s="33">
        <v>0</v>
      </c>
      <c r="V150" s="33">
        <v>0.13699474203089057</v>
      </c>
      <c r="W150" s="33">
        <v>1.1222222222222222</v>
      </c>
      <c r="X150" s="33">
        <v>7.2805555555555559</v>
      </c>
      <c r="Y150" s="33">
        <v>0</v>
      </c>
      <c r="Z150" s="33">
        <v>0.12426059809398621</v>
      </c>
      <c r="AA150" s="33">
        <v>0</v>
      </c>
      <c r="AB150" s="33">
        <v>0</v>
      </c>
      <c r="AC150" s="33">
        <v>0</v>
      </c>
      <c r="AD150" s="33">
        <v>4.7905555555555557</v>
      </c>
      <c r="AE150" s="33">
        <v>0</v>
      </c>
      <c r="AF150" s="33">
        <v>0</v>
      </c>
      <c r="AG150" s="33">
        <v>0.12222222222222222</v>
      </c>
      <c r="AH150" t="s">
        <v>120</v>
      </c>
      <c r="AI150" s="34">
        <v>4</v>
      </c>
    </row>
    <row r="151" spans="1:35" x14ac:dyDescent="0.25">
      <c r="A151" t="s">
        <v>546</v>
      </c>
      <c r="B151" t="s">
        <v>223</v>
      </c>
      <c r="C151" t="s">
        <v>403</v>
      </c>
      <c r="D151" t="s">
        <v>499</v>
      </c>
      <c r="E151" s="33">
        <v>145.54444444444445</v>
      </c>
      <c r="F151" s="33">
        <v>5.2444444444444445</v>
      </c>
      <c r="G151" s="33">
        <v>0.41111111111111109</v>
      </c>
      <c r="H151" s="33">
        <v>0.55255555555555569</v>
      </c>
      <c r="I151" s="33">
        <v>3.9333333333333331</v>
      </c>
      <c r="J151" s="33">
        <v>0</v>
      </c>
      <c r="K151" s="33">
        <v>4.8888888888888893</v>
      </c>
      <c r="L151" s="33">
        <v>5.0843333333333316</v>
      </c>
      <c r="M151" s="33">
        <v>14.517444444444449</v>
      </c>
      <c r="N151" s="33">
        <v>0</v>
      </c>
      <c r="O151" s="33">
        <v>9.9745782120772605E-2</v>
      </c>
      <c r="P151" s="33">
        <v>0</v>
      </c>
      <c r="Q151" s="33">
        <v>21.033111111111115</v>
      </c>
      <c r="R151" s="33">
        <v>0.14451332162760519</v>
      </c>
      <c r="S151" s="33">
        <v>8.3675555555555565</v>
      </c>
      <c r="T151" s="33">
        <v>14.754888888888884</v>
      </c>
      <c r="U151" s="33">
        <v>0</v>
      </c>
      <c r="V151" s="33">
        <v>0.15886861592487972</v>
      </c>
      <c r="W151" s="33">
        <v>4.3617777777777764</v>
      </c>
      <c r="X151" s="33">
        <v>14.390666666666668</v>
      </c>
      <c r="Y151" s="33">
        <v>0</v>
      </c>
      <c r="Z151" s="33">
        <v>0.12884342316207342</v>
      </c>
      <c r="AA151" s="33">
        <v>0</v>
      </c>
      <c r="AB151" s="33">
        <v>4.9444444444444446</v>
      </c>
      <c r="AC151" s="33">
        <v>0</v>
      </c>
      <c r="AD151" s="33">
        <v>0</v>
      </c>
      <c r="AE151" s="33">
        <v>0.21111111111111111</v>
      </c>
      <c r="AF151" s="33">
        <v>0</v>
      </c>
      <c r="AG151" s="33">
        <v>0</v>
      </c>
      <c r="AH151" t="s">
        <v>36</v>
      </c>
      <c r="AI151" s="34">
        <v>4</v>
      </c>
    </row>
    <row r="152" spans="1:35" x14ac:dyDescent="0.25">
      <c r="A152" t="s">
        <v>546</v>
      </c>
      <c r="B152" t="s">
        <v>348</v>
      </c>
      <c r="C152" t="s">
        <v>409</v>
      </c>
      <c r="D152" t="s">
        <v>512</v>
      </c>
      <c r="E152" s="33">
        <v>52.155555555555559</v>
      </c>
      <c r="F152" s="33">
        <v>5.6888888888888891</v>
      </c>
      <c r="G152" s="33">
        <v>2.2222222222222223E-2</v>
      </c>
      <c r="H152" s="33">
        <v>0</v>
      </c>
      <c r="I152" s="33">
        <v>6.6666666666666666E-2</v>
      </c>
      <c r="J152" s="33">
        <v>0</v>
      </c>
      <c r="K152" s="33">
        <v>0</v>
      </c>
      <c r="L152" s="33">
        <v>2.7574444444444435</v>
      </c>
      <c r="M152" s="33">
        <v>5.6</v>
      </c>
      <c r="N152" s="33">
        <v>0</v>
      </c>
      <c r="O152" s="33">
        <v>0.10737111205794631</v>
      </c>
      <c r="P152" s="33">
        <v>5.0647777777777776</v>
      </c>
      <c r="Q152" s="33">
        <v>0.28333333333333333</v>
      </c>
      <c r="R152" s="33">
        <v>0.10254154239454621</v>
      </c>
      <c r="S152" s="33">
        <v>3.6178888888888876</v>
      </c>
      <c r="T152" s="33">
        <v>1.7911111111111113</v>
      </c>
      <c r="U152" s="33">
        <v>0</v>
      </c>
      <c r="V152" s="33">
        <v>0.10370899020025562</v>
      </c>
      <c r="W152" s="33">
        <v>0.43533333333333341</v>
      </c>
      <c r="X152" s="33">
        <v>5.0823333333333318</v>
      </c>
      <c r="Y152" s="33">
        <v>0</v>
      </c>
      <c r="Z152" s="33">
        <v>0.10579250106518957</v>
      </c>
      <c r="AA152" s="33">
        <v>0</v>
      </c>
      <c r="AB152" s="33">
        <v>0</v>
      </c>
      <c r="AC152" s="33">
        <v>0</v>
      </c>
      <c r="AD152" s="33">
        <v>0</v>
      </c>
      <c r="AE152" s="33">
        <v>0</v>
      </c>
      <c r="AF152" s="33">
        <v>0</v>
      </c>
      <c r="AG152" s="33">
        <v>0</v>
      </c>
      <c r="AH152" t="s">
        <v>161</v>
      </c>
      <c r="AI152" s="34">
        <v>4</v>
      </c>
    </row>
    <row r="153" spans="1:35" x14ac:dyDescent="0.25">
      <c r="A153" t="s">
        <v>546</v>
      </c>
      <c r="B153" t="s">
        <v>357</v>
      </c>
      <c r="C153" t="s">
        <v>479</v>
      </c>
      <c r="D153" t="s">
        <v>492</v>
      </c>
      <c r="E153" s="33">
        <v>110.9</v>
      </c>
      <c r="F153" s="33">
        <v>5.6888888888888891</v>
      </c>
      <c r="G153" s="33">
        <v>1.2777777777777777</v>
      </c>
      <c r="H153" s="33">
        <v>0.96388888888888891</v>
      </c>
      <c r="I153" s="33">
        <v>1.1222222222222222</v>
      </c>
      <c r="J153" s="33">
        <v>0</v>
      </c>
      <c r="K153" s="33">
        <v>0</v>
      </c>
      <c r="L153" s="33">
        <v>12.872777777777777</v>
      </c>
      <c r="M153" s="33">
        <v>6.5044444444444443</v>
      </c>
      <c r="N153" s="33">
        <v>2.6555555555555554</v>
      </c>
      <c r="O153" s="33">
        <v>8.2596934174932371E-2</v>
      </c>
      <c r="P153" s="33">
        <v>5.0406666666666666</v>
      </c>
      <c r="Q153" s="33">
        <v>4.8152222222222223</v>
      </c>
      <c r="R153" s="33">
        <v>8.8871856527402052E-2</v>
      </c>
      <c r="S153" s="33">
        <v>15.033444444444447</v>
      </c>
      <c r="T153" s="33">
        <v>5.4254444444444445</v>
      </c>
      <c r="U153" s="33">
        <v>0</v>
      </c>
      <c r="V153" s="33">
        <v>0.18448051297465187</v>
      </c>
      <c r="W153" s="33">
        <v>4.9876666666666676</v>
      </c>
      <c r="X153" s="33">
        <v>17.417111111111112</v>
      </c>
      <c r="Y153" s="33">
        <v>4.2666666666666666</v>
      </c>
      <c r="Z153" s="33">
        <v>0.24049994990481915</v>
      </c>
      <c r="AA153" s="33">
        <v>0</v>
      </c>
      <c r="AB153" s="33">
        <v>0</v>
      </c>
      <c r="AC153" s="33">
        <v>0</v>
      </c>
      <c r="AD153" s="33">
        <v>0</v>
      </c>
      <c r="AE153" s="33">
        <v>49.711111111111109</v>
      </c>
      <c r="AF153" s="33">
        <v>0</v>
      </c>
      <c r="AG153" s="33">
        <v>0</v>
      </c>
      <c r="AH153" t="s">
        <v>170</v>
      </c>
      <c r="AI153" s="34">
        <v>4</v>
      </c>
    </row>
    <row r="154" spans="1:35" x14ac:dyDescent="0.25">
      <c r="A154" t="s">
        <v>546</v>
      </c>
      <c r="B154" t="s">
        <v>209</v>
      </c>
      <c r="C154" t="s">
        <v>374</v>
      </c>
      <c r="D154" t="s">
        <v>484</v>
      </c>
      <c r="E154" s="33">
        <v>32.9</v>
      </c>
      <c r="F154" s="33">
        <v>0</v>
      </c>
      <c r="G154" s="33">
        <v>6.6666666666666666E-2</v>
      </c>
      <c r="H154" s="33">
        <v>0.20555555555555555</v>
      </c>
      <c r="I154" s="33">
        <v>0.21111111111111111</v>
      </c>
      <c r="J154" s="33">
        <v>0</v>
      </c>
      <c r="K154" s="33">
        <v>0</v>
      </c>
      <c r="L154" s="33">
        <v>0</v>
      </c>
      <c r="M154" s="33">
        <v>3.3333333333333333E-2</v>
      </c>
      <c r="N154" s="33">
        <v>5.3111111111111109</v>
      </c>
      <c r="O154" s="33">
        <v>0.16244511989192839</v>
      </c>
      <c r="P154" s="33">
        <v>0</v>
      </c>
      <c r="Q154" s="33">
        <v>5.2888888888888888</v>
      </c>
      <c r="R154" s="33">
        <v>0.16075650118203311</v>
      </c>
      <c r="S154" s="33">
        <v>0</v>
      </c>
      <c r="T154" s="33">
        <v>0</v>
      </c>
      <c r="U154" s="33">
        <v>0</v>
      </c>
      <c r="V154" s="33">
        <v>0</v>
      </c>
      <c r="W154" s="33">
        <v>0</v>
      </c>
      <c r="X154" s="33">
        <v>0</v>
      </c>
      <c r="Y154" s="33">
        <v>0</v>
      </c>
      <c r="Z154" s="33">
        <v>0</v>
      </c>
      <c r="AA154" s="33">
        <v>0</v>
      </c>
      <c r="AB154" s="33">
        <v>0</v>
      </c>
      <c r="AC154" s="33">
        <v>0</v>
      </c>
      <c r="AD154" s="33">
        <v>36.133333333333333</v>
      </c>
      <c r="AE154" s="33">
        <v>0</v>
      </c>
      <c r="AF154" s="33">
        <v>0</v>
      </c>
      <c r="AG154" s="33">
        <v>0</v>
      </c>
      <c r="AH154" t="s">
        <v>22</v>
      </c>
      <c r="AI154" s="34">
        <v>4</v>
      </c>
    </row>
    <row r="155" spans="1:35" x14ac:dyDescent="0.25">
      <c r="A155" t="s">
        <v>546</v>
      </c>
      <c r="B155" t="s">
        <v>293</v>
      </c>
      <c r="C155" t="s">
        <v>451</v>
      </c>
      <c r="D155" t="s">
        <v>487</v>
      </c>
      <c r="E155" s="33">
        <v>66.766666666666666</v>
      </c>
      <c r="F155" s="33">
        <v>9.155555555555555</v>
      </c>
      <c r="G155" s="33">
        <v>1.1555555555555554</v>
      </c>
      <c r="H155" s="33">
        <v>0.28888888888888886</v>
      </c>
      <c r="I155" s="33">
        <v>0.58888888888888891</v>
      </c>
      <c r="J155" s="33">
        <v>0</v>
      </c>
      <c r="K155" s="33">
        <v>0</v>
      </c>
      <c r="L155" s="33">
        <v>3.8361111111111104</v>
      </c>
      <c r="M155" s="33">
        <v>4.0750000000000002</v>
      </c>
      <c r="N155" s="33">
        <v>0</v>
      </c>
      <c r="O155" s="33">
        <v>6.1033449825262112E-2</v>
      </c>
      <c r="P155" s="33">
        <v>0</v>
      </c>
      <c r="Q155" s="33">
        <v>10.052777777777777</v>
      </c>
      <c r="R155" s="33">
        <v>0.15056581793975701</v>
      </c>
      <c r="S155" s="33">
        <v>2.474555555555555</v>
      </c>
      <c r="T155" s="33">
        <v>3.6888888888888891</v>
      </c>
      <c r="U155" s="33">
        <v>0</v>
      </c>
      <c r="V155" s="33">
        <v>9.2313196871359623E-2</v>
      </c>
      <c r="W155" s="33">
        <v>1.2611111111111111</v>
      </c>
      <c r="X155" s="33">
        <v>5.761333333333333</v>
      </c>
      <c r="Y155" s="33">
        <v>0</v>
      </c>
      <c r="Z155" s="33">
        <v>0.10517889831918788</v>
      </c>
      <c r="AA155" s="33">
        <v>0</v>
      </c>
      <c r="AB155" s="33">
        <v>0</v>
      </c>
      <c r="AC155" s="33">
        <v>0</v>
      </c>
      <c r="AD155" s="33">
        <v>0</v>
      </c>
      <c r="AE155" s="33">
        <v>0</v>
      </c>
      <c r="AF155" s="33">
        <v>0</v>
      </c>
      <c r="AG155" s="33">
        <v>0</v>
      </c>
      <c r="AH155" t="s">
        <v>106</v>
      </c>
      <c r="AI155" s="34">
        <v>4</v>
      </c>
    </row>
    <row r="156" spans="1:35" x14ac:dyDescent="0.25">
      <c r="A156" t="s">
        <v>546</v>
      </c>
      <c r="B156" t="s">
        <v>226</v>
      </c>
      <c r="C156" t="s">
        <v>396</v>
      </c>
      <c r="D156" t="s">
        <v>501</v>
      </c>
      <c r="E156" s="33">
        <v>110.21111111111111</v>
      </c>
      <c r="F156" s="33">
        <v>0.26666666666666666</v>
      </c>
      <c r="G156" s="33">
        <v>0</v>
      </c>
      <c r="H156" s="33">
        <v>0</v>
      </c>
      <c r="I156" s="33">
        <v>0</v>
      </c>
      <c r="J156" s="33">
        <v>0</v>
      </c>
      <c r="K156" s="33">
        <v>0</v>
      </c>
      <c r="L156" s="33">
        <v>2.7888888888888888</v>
      </c>
      <c r="M156" s="33">
        <v>5.1555555555555559</v>
      </c>
      <c r="N156" s="33">
        <v>5.5861111111111112</v>
      </c>
      <c r="O156" s="33">
        <v>9.7464462143361227E-2</v>
      </c>
      <c r="P156" s="33">
        <v>0</v>
      </c>
      <c r="Q156" s="33">
        <v>6.0166666666666666</v>
      </c>
      <c r="R156" s="33">
        <v>5.4592196794031655E-2</v>
      </c>
      <c r="S156" s="33">
        <v>4.8833333333333337</v>
      </c>
      <c r="T156" s="33">
        <v>0</v>
      </c>
      <c r="U156" s="33">
        <v>0</v>
      </c>
      <c r="V156" s="33">
        <v>4.4308902107067248E-2</v>
      </c>
      <c r="W156" s="33">
        <v>7.0845555555555553</v>
      </c>
      <c r="X156" s="33">
        <v>3.9888888888888889</v>
      </c>
      <c r="Y156" s="33">
        <v>0</v>
      </c>
      <c r="Z156" s="33">
        <v>0.10047484625466277</v>
      </c>
      <c r="AA156" s="33">
        <v>0</v>
      </c>
      <c r="AB156" s="33">
        <v>5.3777777777777782</v>
      </c>
      <c r="AC156" s="33">
        <v>0</v>
      </c>
      <c r="AD156" s="33">
        <v>0</v>
      </c>
      <c r="AE156" s="33">
        <v>0</v>
      </c>
      <c r="AF156" s="33">
        <v>0</v>
      </c>
      <c r="AG156" s="33">
        <v>0</v>
      </c>
      <c r="AH156" t="s">
        <v>39</v>
      </c>
      <c r="AI156" s="34">
        <v>4</v>
      </c>
    </row>
    <row r="157" spans="1:35" x14ac:dyDescent="0.25">
      <c r="A157" t="s">
        <v>546</v>
      </c>
      <c r="B157" t="s">
        <v>224</v>
      </c>
      <c r="C157" t="s">
        <v>404</v>
      </c>
      <c r="D157" t="s">
        <v>508</v>
      </c>
      <c r="E157" s="33">
        <v>72.355555555555554</v>
      </c>
      <c r="F157" s="33">
        <v>0</v>
      </c>
      <c r="G157" s="33">
        <v>0.18888888888888888</v>
      </c>
      <c r="H157" s="33">
        <v>0</v>
      </c>
      <c r="I157" s="33">
        <v>2.5</v>
      </c>
      <c r="J157" s="33">
        <v>0</v>
      </c>
      <c r="K157" s="33">
        <v>2.6666666666666665</v>
      </c>
      <c r="L157" s="33">
        <v>3.3345555555555553</v>
      </c>
      <c r="M157" s="33">
        <v>0</v>
      </c>
      <c r="N157" s="33">
        <v>3.9312222222222237</v>
      </c>
      <c r="O157" s="33">
        <v>5.4332002457002482E-2</v>
      </c>
      <c r="P157" s="33">
        <v>0</v>
      </c>
      <c r="Q157" s="33">
        <v>0</v>
      </c>
      <c r="R157" s="33">
        <v>0</v>
      </c>
      <c r="S157" s="33">
        <v>0.23133333333333331</v>
      </c>
      <c r="T157" s="33">
        <v>0</v>
      </c>
      <c r="U157" s="33">
        <v>4.4333333333333336</v>
      </c>
      <c r="V157" s="33">
        <v>6.4468673218673223E-2</v>
      </c>
      <c r="W157" s="33">
        <v>0.66522222222222216</v>
      </c>
      <c r="X157" s="33">
        <v>2.481555555555556</v>
      </c>
      <c r="Y157" s="33">
        <v>0</v>
      </c>
      <c r="Z157" s="33">
        <v>4.3490479115479125E-2</v>
      </c>
      <c r="AA157" s="33">
        <v>0</v>
      </c>
      <c r="AB157" s="33">
        <v>0</v>
      </c>
      <c r="AC157" s="33">
        <v>0</v>
      </c>
      <c r="AD157" s="33">
        <v>0</v>
      </c>
      <c r="AE157" s="33">
        <v>0</v>
      </c>
      <c r="AF157" s="33">
        <v>0</v>
      </c>
      <c r="AG157" s="33">
        <v>0.71111111111111114</v>
      </c>
      <c r="AH157" t="s">
        <v>37</v>
      </c>
      <c r="AI157" s="34">
        <v>4</v>
      </c>
    </row>
    <row r="158" spans="1:35" x14ac:dyDescent="0.25">
      <c r="A158" t="s">
        <v>546</v>
      </c>
      <c r="B158" t="s">
        <v>340</v>
      </c>
      <c r="C158" t="s">
        <v>417</v>
      </c>
      <c r="D158" t="s">
        <v>516</v>
      </c>
      <c r="E158" s="33">
        <v>124.83333333333333</v>
      </c>
      <c r="F158" s="33">
        <v>5.3111111111111109</v>
      </c>
      <c r="G158" s="33">
        <v>0.72222222222222221</v>
      </c>
      <c r="H158" s="33">
        <v>0.43333333333333335</v>
      </c>
      <c r="I158" s="33">
        <v>5.2111111111111112</v>
      </c>
      <c r="J158" s="33">
        <v>0</v>
      </c>
      <c r="K158" s="33">
        <v>0</v>
      </c>
      <c r="L158" s="33">
        <v>3.9148888888888886</v>
      </c>
      <c r="M158" s="33">
        <v>6.4591111111111115</v>
      </c>
      <c r="N158" s="33">
        <v>5.74</v>
      </c>
      <c r="O158" s="33">
        <v>9.7723186470850029E-2</v>
      </c>
      <c r="P158" s="33">
        <v>0</v>
      </c>
      <c r="Q158" s="33">
        <v>10.695333333333329</v>
      </c>
      <c r="R158" s="33">
        <v>8.5676902536715588E-2</v>
      </c>
      <c r="S158" s="33">
        <v>3.1829999999999998</v>
      </c>
      <c r="T158" s="33">
        <v>9.5499999999999972</v>
      </c>
      <c r="U158" s="33">
        <v>0</v>
      </c>
      <c r="V158" s="33">
        <v>0.10199999999999998</v>
      </c>
      <c r="W158" s="33">
        <v>4.3200000000000012</v>
      </c>
      <c r="X158" s="33">
        <v>12.606000000000002</v>
      </c>
      <c r="Y158" s="33">
        <v>0</v>
      </c>
      <c r="Z158" s="33">
        <v>0.135588785046729</v>
      </c>
      <c r="AA158" s="33">
        <v>0</v>
      </c>
      <c r="AB158" s="33">
        <v>0</v>
      </c>
      <c r="AC158" s="33">
        <v>0</v>
      </c>
      <c r="AD158" s="33">
        <v>0</v>
      </c>
      <c r="AE158" s="33">
        <v>0</v>
      </c>
      <c r="AF158" s="33">
        <v>0</v>
      </c>
      <c r="AG158" s="33">
        <v>0</v>
      </c>
      <c r="AH158" t="s">
        <v>153</v>
      </c>
      <c r="AI158" s="34">
        <v>4</v>
      </c>
    </row>
    <row r="159" spans="1:35" x14ac:dyDescent="0.25">
      <c r="A159" t="s">
        <v>546</v>
      </c>
      <c r="B159" t="s">
        <v>225</v>
      </c>
      <c r="C159" t="s">
        <v>401</v>
      </c>
      <c r="D159" t="s">
        <v>506</v>
      </c>
      <c r="E159" s="33">
        <v>83.077777777777783</v>
      </c>
      <c r="F159" s="33">
        <v>5.6888888888888891</v>
      </c>
      <c r="G159" s="33">
        <v>0.55555555555555558</v>
      </c>
      <c r="H159" s="33">
        <v>0.43333333333333335</v>
      </c>
      <c r="I159" s="33">
        <v>0</v>
      </c>
      <c r="J159" s="33">
        <v>0</v>
      </c>
      <c r="K159" s="33">
        <v>0</v>
      </c>
      <c r="L159" s="33">
        <v>4.7984444444444456</v>
      </c>
      <c r="M159" s="33">
        <v>4.8</v>
      </c>
      <c r="N159" s="33">
        <v>0</v>
      </c>
      <c r="O159" s="33">
        <v>5.777718336231108E-2</v>
      </c>
      <c r="P159" s="33">
        <v>6.5606666666666671</v>
      </c>
      <c r="Q159" s="33">
        <v>1.8479999999999999</v>
      </c>
      <c r="R159" s="33">
        <v>0.10121439079844857</v>
      </c>
      <c r="S159" s="33">
        <v>4.2245555555555567</v>
      </c>
      <c r="T159" s="33">
        <v>6.1834444444444445</v>
      </c>
      <c r="U159" s="33">
        <v>0</v>
      </c>
      <c r="V159" s="33">
        <v>0.12528019259061121</v>
      </c>
      <c r="W159" s="33">
        <v>6.9596666666666653</v>
      </c>
      <c r="X159" s="33">
        <v>5.1920000000000002</v>
      </c>
      <c r="Y159" s="33">
        <v>0</v>
      </c>
      <c r="Z159" s="33">
        <v>0.14626855690785073</v>
      </c>
      <c r="AA159" s="33">
        <v>0</v>
      </c>
      <c r="AB159" s="33">
        <v>0</v>
      </c>
      <c r="AC159" s="33">
        <v>0</v>
      </c>
      <c r="AD159" s="33">
        <v>0</v>
      </c>
      <c r="AE159" s="33">
        <v>5.4777777777777779</v>
      </c>
      <c r="AF159" s="33">
        <v>0</v>
      </c>
      <c r="AG159" s="33">
        <v>0</v>
      </c>
      <c r="AH159" t="s">
        <v>38</v>
      </c>
      <c r="AI159" s="34">
        <v>4</v>
      </c>
    </row>
    <row r="160" spans="1:35" x14ac:dyDescent="0.25">
      <c r="A160" t="s">
        <v>546</v>
      </c>
      <c r="B160" t="s">
        <v>361</v>
      </c>
      <c r="C160" t="s">
        <v>480</v>
      </c>
      <c r="D160" t="s">
        <v>506</v>
      </c>
      <c r="E160" s="33">
        <v>57.9</v>
      </c>
      <c r="F160" s="33">
        <v>32.033333333333331</v>
      </c>
      <c r="G160" s="33">
        <v>0.28888888888888886</v>
      </c>
      <c r="H160" s="33">
        <v>0</v>
      </c>
      <c r="I160" s="33">
        <v>0.8</v>
      </c>
      <c r="J160" s="33">
        <v>0</v>
      </c>
      <c r="K160" s="33">
        <v>0</v>
      </c>
      <c r="L160" s="33">
        <v>4.6472222222222221</v>
      </c>
      <c r="M160" s="33">
        <v>5.9222222222222225</v>
      </c>
      <c r="N160" s="33">
        <v>0</v>
      </c>
      <c r="O160" s="33">
        <v>0.10228363078104011</v>
      </c>
      <c r="P160" s="33">
        <v>5.7805555555555559</v>
      </c>
      <c r="Q160" s="33">
        <v>4.5361111111111114</v>
      </c>
      <c r="R160" s="33">
        <v>0.17818077144502015</v>
      </c>
      <c r="S160" s="33">
        <v>4.7944444444444443</v>
      </c>
      <c r="T160" s="33">
        <v>9.0972222222222214</v>
      </c>
      <c r="U160" s="33">
        <v>0</v>
      </c>
      <c r="V160" s="33">
        <v>0.23992515831894068</v>
      </c>
      <c r="W160" s="33">
        <v>3.3731111111111107</v>
      </c>
      <c r="X160" s="33">
        <v>9.7027777777777775</v>
      </c>
      <c r="Y160" s="33">
        <v>0</v>
      </c>
      <c r="Z160" s="33">
        <v>0.22583573210516217</v>
      </c>
      <c r="AA160" s="33">
        <v>0</v>
      </c>
      <c r="AB160" s="33">
        <v>0</v>
      </c>
      <c r="AC160" s="33">
        <v>0</v>
      </c>
      <c r="AD160" s="33">
        <v>0</v>
      </c>
      <c r="AE160" s="33">
        <v>0</v>
      </c>
      <c r="AF160" s="33">
        <v>0</v>
      </c>
      <c r="AG160" s="33">
        <v>0</v>
      </c>
      <c r="AH160" t="s">
        <v>174</v>
      </c>
      <c r="AI160" s="34">
        <v>4</v>
      </c>
    </row>
    <row r="161" spans="1:35" x14ac:dyDescent="0.25">
      <c r="A161" t="s">
        <v>546</v>
      </c>
      <c r="B161" t="s">
        <v>266</v>
      </c>
      <c r="C161" t="s">
        <v>431</v>
      </c>
      <c r="D161" t="s">
        <v>526</v>
      </c>
      <c r="E161" s="33">
        <v>87.311111111111117</v>
      </c>
      <c r="F161" s="33">
        <v>5.1111111111111107</v>
      </c>
      <c r="G161" s="33">
        <v>1.0333333333333334</v>
      </c>
      <c r="H161" s="33">
        <v>1.0805555555555555</v>
      </c>
      <c r="I161" s="33">
        <v>5.333333333333333</v>
      </c>
      <c r="J161" s="33">
        <v>0</v>
      </c>
      <c r="K161" s="33">
        <v>0</v>
      </c>
      <c r="L161" s="33">
        <v>0</v>
      </c>
      <c r="M161" s="33">
        <v>5.4833333333333334</v>
      </c>
      <c r="N161" s="33">
        <v>5.9305555555555554</v>
      </c>
      <c r="O161" s="33">
        <v>0.13072664800203612</v>
      </c>
      <c r="P161" s="33">
        <v>6.3888888888888893</v>
      </c>
      <c r="Q161" s="33">
        <v>9.6916666666666664</v>
      </c>
      <c r="R161" s="33">
        <v>0.18417536268770679</v>
      </c>
      <c r="S161" s="33">
        <v>6.8555555555555552</v>
      </c>
      <c r="T161" s="33">
        <v>5.5222222222222221</v>
      </c>
      <c r="U161" s="33">
        <v>0</v>
      </c>
      <c r="V161" s="33">
        <v>0.14176635276151689</v>
      </c>
      <c r="W161" s="33">
        <v>5.427777777777778</v>
      </c>
      <c r="X161" s="33">
        <v>10.677777777777777</v>
      </c>
      <c r="Y161" s="33">
        <v>4.9111111111111114</v>
      </c>
      <c r="Z161" s="33">
        <v>0.24071010435225246</v>
      </c>
      <c r="AA161" s="33">
        <v>0</v>
      </c>
      <c r="AB161" s="33">
        <v>0</v>
      </c>
      <c r="AC161" s="33">
        <v>0</v>
      </c>
      <c r="AD161" s="33">
        <v>0</v>
      </c>
      <c r="AE161" s="33">
        <v>0</v>
      </c>
      <c r="AF161" s="33">
        <v>0</v>
      </c>
      <c r="AG161" s="33">
        <v>0</v>
      </c>
      <c r="AH161" t="s">
        <v>79</v>
      </c>
      <c r="AI161" s="34">
        <v>4</v>
      </c>
    </row>
    <row r="162" spans="1:35" x14ac:dyDescent="0.25">
      <c r="A162" t="s">
        <v>546</v>
      </c>
      <c r="B162" t="s">
        <v>220</v>
      </c>
      <c r="C162" t="s">
        <v>400</v>
      </c>
      <c r="D162" t="s">
        <v>505</v>
      </c>
      <c r="E162" s="33">
        <v>52.43333333333333</v>
      </c>
      <c r="F162" s="33">
        <v>5.6888888888888891</v>
      </c>
      <c r="G162" s="33">
        <v>0</v>
      </c>
      <c r="H162" s="33">
        <v>0</v>
      </c>
      <c r="I162" s="33">
        <v>0</v>
      </c>
      <c r="J162" s="33">
        <v>0</v>
      </c>
      <c r="K162" s="33">
        <v>0</v>
      </c>
      <c r="L162" s="33">
        <v>0.39022222222222236</v>
      </c>
      <c r="M162" s="33">
        <v>0</v>
      </c>
      <c r="N162" s="33">
        <v>5.6888888888888891</v>
      </c>
      <c r="O162" s="33">
        <v>0.10849756304301759</v>
      </c>
      <c r="P162" s="33">
        <v>0</v>
      </c>
      <c r="Q162" s="33">
        <v>21.636222222222209</v>
      </c>
      <c r="R162" s="33">
        <v>0.41264250900614513</v>
      </c>
      <c r="S162" s="33">
        <v>0.16800000000000001</v>
      </c>
      <c r="T162" s="33">
        <v>0.10555555555555556</v>
      </c>
      <c r="U162" s="33">
        <v>0</v>
      </c>
      <c r="V162" s="33">
        <v>5.2172070353888539E-3</v>
      </c>
      <c r="W162" s="33">
        <v>0.33122222222222225</v>
      </c>
      <c r="X162" s="33">
        <v>3.2919999999999998</v>
      </c>
      <c r="Y162" s="33">
        <v>0</v>
      </c>
      <c r="Z162" s="33">
        <v>6.910150455605002E-2</v>
      </c>
      <c r="AA162" s="33">
        <v>0</v>
      </c>
      <c r="AB162" s="33">
        <v>0</v>
      </c>
      <c r="AC162" s="33">
        <v>0</v>
      </c>
      <c r="AD162" s="33">
        <v>32.054888888888904</v>
      </c>
      <c r="AE162" s="33">
        <v>0</v>
      </c>
      <c r="AF162" s="33">
        <v>0</v>
      </c>
      <c r="AG162" s="33">
        <v>0</v>
      </c>
      <c r="AH162" t="s">
        <v>33</v>
      </c>
      <c r="AI162" s="34">
        <v>4</v>
      </c>
    </row>
    <row r="163" spans="1:35" x14ac:dyDescent="0.25">
      <c r="A163" t="s">
        <v>546</v>
      </c>
      <c r="B163" t="s">
        <v>353</v>
      </c>
      <c r="C163" t="s">
        <v>398</v>
      </c>
      <c r="D163" t="s">
        <v>503</v>
      </c>
      <c r="E163" s="33">
        <v>63.3</v>
      </c>
      <c r="F163" s="33">
        <v>4.6222222222222218</v>
      </c>
      <c r="G163" s="33">
        <v>7.7777777777777779E-2</v>
      </c>
      <c r="H163" s="33">
        <v>0.17777777777777778</v>
      </c>
      <c r="I163" s="33">
        <v>1.6444444444444444</v>
      </c>
      <c r="J163" s="33">
        <v>0</v>
      </c>
      <c r="K163" s="33">
        <v>0</v>
      </c>
      <c r="L163" s="33">
        <v>2.0799999999999996</v>
      </c>
      <c r="M163" s="33">
        <v>7.6388888888888893</v>
      </c>
      <c r="N163" s="33">
        <v>0</v>
      </c>
      <c r="O163" s="33">
        <v>0.12067754958750221</v>
      </c>
      <c r="P163" s="33">
        <v>3.7083333333333335</v>
      </c>
      <c r="Q163" s="33">
        <v>4.7833333333333332</v>
      </c>
      <c r="R163" s="33">
        <v>0.13414955239599791</v>
      </c>
      <c r="S163" s="33">
        <v>7.9655555555555564</v>
      </c>
      <c r="T163" s="33">
        <v>2.6277777777777778</v>
      </c>
      <c r="U163" s="33">
        <v>0</v>
      </c>
      <c r="V163" s="33">
        <v>0.1673512374934176</v>
      </c>
      <c r="W163" s="33">
        <v>2.8288888888888888</v>
      </c>
      <c r="X163" s="33">
        <v>5.0277777777777777</v>
      </c>
      <c r="Y163" s="33">
        <v>0</v>
      </c>
      <c r="Z163" s="33">
        <v>0.12411795681937862</v>
      </c>
      <c r="AA163" s="33">
        <v>0</v>
      </c>
      <c r="AB163" s="33">
        <v>0</v>
      </c>
      <c r="AC163" s="33">
        <v>0</v>
      </c>
      <c r="AD163" s="33">
        <v>0</v>
      </c>
      <c r="AE163" s="33">
        <v>0</v>
      </c>
      <c r="AF163" s="33">
        <v>0</v>
      </c>
      <c r="AG163" s="33">
        <v>0</v>
      </c>
      <c r="AH163" t="s">
        <v>166</v>
      </c>
      <c r="AI163" s="34">
        <v>4</v>
      </c>
    </row>
    <row r="164" spans="1:35" x14ac:dyDescent="0.25">
      <c r="A164" t="s">
        <v>546</v>
      </c>
      <c r="B164" t="s">
        <v>211</v>
      </c>
      <c r="C164" t="s">
        <v>394</v>
      </c>
      <c r="D164" t="s">
        <v>499</v>
      </c>
      <c r="E164" s="33">
        <v>147.69999999999999</v>
      </c>
      <c r="F164" s="33">
        <v>5.0666666666666664</v>
      </c>
      <c r="G164" s="33">
        <v>0</v>
      </c>
      <c r="H164" s="33">
        <v>0</v>
      </c>
      <c r="I164" s="33">
        <v>0</v>
      </c>
      <c r="J164" s="33">
        <v>0</v>
      </c>
      <c r="K164" s="33">
        <v>0</v>
      </c>
      <c r="L164" s="33">
        <v>8.3361111111111104</v>
      </c>
      <c r="M164" s="33">
        <v>4.5</v>
      </c>
      <c r="N164" s="33">
        <v>6.8861111111111111</v>
      </c>
      <c r="O164" s="33">
        <v>7.7089445572857906E-2</v>
      </c>
      <c r="P164" s="33">
        <v>0</v>
      </c>
      <c r="Q164" s="33">
        <v>18.108333333333334</v>
      </c>
      <c r="R164" s="33">
        <v>0.12260212141728731</v>
      </c>
      <c r="S164" s="33">
        <v>7.3388888888888886</v>
      </c>
      <c r="T164" s="33">
        <v>0</v>
      </c>
      <c r="U164" s="33">
        <v>0</v>
      </c>
      <c r="V164" s="33">
        <v>4.9687805611976228E-2</v>
      </c>
      <c r="W164" s="33">
        <v>6.9916666666666663</v>
      </c>
      <c r="X164" s="33">
        <v>4.9083333333333332</v>
      </c>
      <c r="Y164" s="33">
        <v>0</v>
      </c>
      <c r="Z164" s="33">
        <v>8.0568720379146919E-2</v>
      </c>
      <c r="AA164" s="33">
        <v>0</v>
      </c>
      <c r="AB164" s="33">
        <v>4.5999999999999996</v>
      </c>
      <c r="AC164" s="33">
        <v>0</v>
      </c>
      <c r="AD164" s="33">
        <v>0</v>
      </c>
      <c r="AE164" s="33">
        <v>0</v>
      </c>
      <c r="AF164" s="33">
        <v>0</v>
      </c>
      <c r="AG164" s="33">
        <v>0</v>
      </c>
      <c r="AH164" t="s">
        <v>24</v>
      </c>
      <c r="AI164" s="34">
        <v>4</v>
      </c>
    </row>
    <row r="165" spans="1:35" x14ac:dyDescent="0.25">
      <c r="A165" t="s">
        <v>546</v>
      </c>
      <c r="B165" t="s">
        <v>247</v>
      </c>
      <c r="C165" t="s">
        <v>419</v>
      </c>
      <c r="D165" t="s">
        <v>517</v>
      </c>
      <c r="E165" s="33">
        <v>57.055555555555557</v>
      </c>
      <c r="F165" s="33">
        <v>24.733333333333334</v>
      </c>
      <c r="G165" s="33">
        <v>0</v>
      </c>
      <c r="H165" s="33">
        <v>0</v>
      </c>
      <c r="I165" s="33">
        <v>0</v>
      </c>
      <c r="J165" s="33">
        <v>0</v>
      </c>
      <c r="K165" s="33">
        <v>0</v>
      </c>
      <c r="L165" s="33">
        <v>1.6318888888888889</v>
      </c>
      <c r="M165" s="33">
        <v>0</v>
      </c>
      <c r="N165" s="33">
        <v>0</v>
      </c>
      <c r="O165" s="33">
        <v>0</v>
      </c>
      <c r="P165" s="33">
        <v>5.2191111111111113</v>
      </c>
      <c r="Q165" s="33">
        <v>0</v>
      </c>
      <c r="R165" s="33">
        <v>9.1474196689386569E-2</v>
      </c>
      <c r="S165" s="33">
        <v>0.35555555555555557</v>
      </c>
      <c r="T165" s="33">
        <v>4.5861111111111112</v>
      </c>
      <c r="U165" s="33">
        <v>0</v>
      </c>
      <c r="V165" s="33">
        <v>8.6611489776046727E-2</v>
      </c>
      <c r="W165" s="33">
        <v>0.32500000000000001</v>
      </c>
      <c r="X165" s="33">
        <v>4.6277777777777782</v>
      </c>
      <c r="Y165" s="33">
        <v>0</v>
      </c>
      <c r="Z165" s="33">
        <v>8.6806231742940609E-2</v>
      </c>
      <c r="AA165" s="33">
        <v>0</v>
      </c>
      <c r="AB165" s="33">
        <v>0</v>
      </c>
      <c r="AC165" s="33">
        <v>0</v>
      </c>
      <c r="AD165" s="33">
        <v>0</v>
      </c>
      <c r="AE165" s="33">
        <v>0</v>
      </c>
      <c r="AF165" s="33">
        <v>0</v>
      </c>
      <c r="AG165" s="33">
        <v>0</v>
      </c>
      <c r="AH165" t="s">
        <v>60</v>
      </c>
      <c r="AI165" s="34">
        <v>4</v>
      </c>
    </row>
    <row r="166" spans="1:35" x14ac:dyDescent="0.25">
      <c r="A166" t="s">
        <v>546</v>
      </c>
      <c r="B166" t="s">
        <v>258</v>
      </c>
      <c r="C166" t="s">
        <v>375</v>
      </c>
      <c r="D166" t="s">
        <v>485</v>
      </c>
      <c r="E166" s="33">
        <v>128.80000000000001</v>
      </c>
      <c r="F166" s="33">
        <v>5.5111111111111111</v>
      </c>
      <c r="G166" s="33">
        <v>0.26666666666666666</v>
      </c>
      <c r="H166" s="33">
        <v>0.94444444444444442</v>
      </c>
      <c r="I166" s="33">
        <v>6.3777777777777782</v>
      </c>
      <c r="J166" s="33">
        <v>0</v>
      </c>
      <c r="K166" s="33">
        <v>0</v>
      </c>
      <c r="L166" s="33">
        <v>1.1222222222222222</v>
      </c>
      <c r="M166" s="33">
        <v>5.3166666666666664</v>
      </c>
      <c r="N166" s="33">
        <v>5.5777777777777775</v>
      </c>
      <c r="O166" s="33">
        <v>8.4584195997239459E-2</v>
      </c>
      <c r="P166" s="33">
        <v>5.2833333333333332</v>
      </c>
      <c r="Q166" s="33">
        <v>7.2361111111111107</v>
      </c>
      <c r="R166" s="33">
        <v>9.7200655624568658E-2</v>
      </c>
      <c r="S166" s="33">
        <v>3.8944444444444444</v>
      </c>
      <c r="T166" s="33">
        <v>0.71666666666666667</v>
      </c>
      <c r="U166" s="33">
        <v>0</v>
      </c>
      <c r="V166" s="33">
        <v>3.5800552104899921E-2</v>
      </c>
      <c r="W166" s="33">
        <v>0.5083333333333333</v>
      </c>
      <c r="X166" s="33">
        <v>4.3194444444444446</v>
      </c>
      <c r="Y166" s="33">
        <v>0</v>
      </c>
      <c r="Z166" s="33">
        <v>3.7482746721877153E-2</v>
      </c>
      <c r="AA166" s="33">
        <v>0</v>
      </c>
      <c r="AB166" s="33">
        <v>0</v>
      </c>
      <c r="AC166" s="33">
        <v>0</v>
      </c>
      <c r="AD166" s="33">
        <v>0</v>
      </c>
      <c r="AE166" s="33">
        <v>0</v>
      </c>
      <c r="AF166" s="33">
        <v>0</v>
      </c>
      <c r="AG166" s="33">
        <v>0</v>
      </c>
      <c r="AH166" t="s">
        <v>71</v>
      </c>
      <c r="AI166" s="34">
        <v>4</v>
      </c>
    </row>
    <row r="167" spans="1:35" x14ac:dyDescent="0.25">
      <c r="A167" t="s">
        <v>546</v>
      </c>
      <c r="B167" t="s">
        <v>259</v>
      </c>
      <c r="C167" t="s">
        <v>426</v>
      </c>
      <c r="D167" t="s">
        <v>485</v>
      </c>
      <c r="E167" s="33">
        <v>206.01111111111112</v>
      </c>
      <c r="F167" s="33">
        <v>5.4</v>
      </c>
      <c r="G167" s="33">
        <v>0.9</v>
      </c>
      <c r="H167" s="33">
        <v>0.76111111111111107</v>
      </c>
      <c r="I167" s="33">
        <v>2.6666666666666665</v>
      </c>
      <c r="J167" s="33">
        <v>0</v>
      </c>
      <c r="K167" s="33">
        <v>0</v>
      </c>
      <c r="L167" s="33">
        <v>9.9657777777777738</v>
      </c>
      <c r="M167" s="33">
        <v>4.1755555555555546</v>
      </c>
      <c r="N167" s="33">
        <v>15.971111111111107</v>
      </c>
      <c r="O167" s="33">
        <v>9.7794077989320938E-2</v>
      </c>
      <c r="P167" s="33">
        <v>5.9557777777777785</v>
      </c>
      <c r="Q167" s="33">
        <v>11.92966666666667</v>
      </c>
      <c r="R167" s="33">
        <v>8.6817863114179411E-2</v>
      </c>
      <c r="S167" s="33">
        <v>10.063333333333327</v>
      </c>
      <c r="T167" s="33">
        <v>10.498888888888894</v>
      </c>
      <c r="U167" s="33">
        <v>0</v>
      </c>
      <c r="V167" s="33">
        <v>9.9811229167790297E-2</v>
      </c>
      <c r="W167" s="33">
        <v>4.6477777777777769</v>
      </c>
      <c r="X167" s="33">
        <v>12.418666666666667</v>
      </c>
      <c r="Y167" s="33">
        <v>5.4888888888888889</v>
      </c>
      <c r="Z167" s="33">
        <v>0.10948600399115471</v>
      </c>
      <c r="AA167" s="33">
        <v>0</v>
      </c>
      <c r="AB167" s="33">
        <v>0</v>
      </c>
      <c r="AC167" s="33">
        <v>0</v>
      </c>
      <c r="AD167" s="33">
        <v>36.154111111111106</v>
      </c>
      <c r="AE167" s="33">
        <v>0</v>
      </c>
      <c r="AF167" s="33">
        <v>0</v>
      </c>
      <c r="AG167" s="33">
        <v>0</v>
      </c>
      <c r="AH167" t="s">
        <v>72</v>
      </c>
      <c r="AI167" s="34">
        <v>4</v>
      </c>
    </row>
    <row r="168" spans="1:35" x14ac:dyDescent="0.25">
      <c r="A168" t="s">
        <v>546</v>
      </c>
      <c r="B168" t="s">
        <v>207</v>
      </c>
      <c r="C168" t="s">
        <v>374</v>
      </c>
      <c r="D168" t="s">
        <v>484</v>
      </c>
      <c r="E168" s="33">
        <v>51.522222222222226</v>
      </c>
      <c r="F168" s="33">
        <v>6.8444444444444441</v>
      </c>
      <c r="G168" s="33">
        <v>0</v>
      </c>
      <c r="H168" s="33">
        <v>0.2</v>
      </c>
      <c r="I168" s="33">
        <v>0</v>
      </c>
      <c r="J168" s="33">
        <v>0</v>
      </c>
      <c r="K168" s="33">
        <v>0</v>
      </c>
      <c r="L168" s="33">
        <v>4.0075555555555553</v>
      </c>
      <c r="M168" s="33">
        <v>0</v>
      </c>
      <c r="N168" s="33">
        <v>9.4111111111111114</v>
      </c>
      <c r="O168" s="33">
        <v>0.18266120336424413</v>
      </c>
      <c r="P168" s="33">
        <v>4.5472222222222225</v>
      </c>
      <c r="Q168" s="33">
        <v>3.5333333333333332</v>
      </c>
      <c r="R168" s="33">
        <v>0.15683631658399827</v>
      </c>
      <c r="S168" s="33">
        <v>5.1471111111111103</v>
      </c>
      <c r="T168" s="33">
        <v>2.4183333333333339</v>
      </c>
      <c r="U168" s="33">
        <v>0</v>
      </c>
      <c r="V168" s="33">
        <v>0.146838473150744</v>
      </c>
      <c r="W168" s="33">
        <v>2.2614444444444439</v>
      </c>
      <c r="X168" s="33">
        <v>5.7833333333333323</v>
      </c>
      <c r="Y168" s="33">
        <v>0</v>
      </c>
      <c r="Z168" s="33">
        <v>0.15614190209186971</v>
      </c>
      <c r="AA168" s="33">
        <v>0</v>
      </c>
      <c r="AB168" s="33">
        <v>0</v>
      </c>
      <c r="AC168" s="33">
        <v>0</v>
      </c>
      <c r="AD168" s="33">
        <v>0</v>
      </c>
      <c r="AE168" s="33">
        <v>0</v>
      </c>
      <c r="AF168" s="33">
        <v>0</v>
      </c>
      <c r="AG168" s="33">
        <v>0</v>
      </c>
      <c r="AH168" t="s">
        <v>20</v>
      </c>
      <c r="AI168" s="34">
        <v>4</v>
      </c>
    </row>
    <row r="169" spans="1:35" x14ac:dyDescent="0.25">
      <c r="A169" t="s">
        <v>546</v>
      </c>
      <c r="B169" t="s">
        <v>205</v>
      </c>
      <c r="C169" t="s">
        <v>390</v>
      </c>
      <c r="D169" t="s">
        <v>487</v>
      </c>
      <c r="E169" s="33">
        <v>51.922222222222224</v>
      </c>
      <c r="F169" s="33">
        <v>5.3555555555555552</v>
      </c>
      <c r="G169" s="33">
        <v>0</v>
      </c>
      <c r="H169" s="33">
        <v>0.21111111111111111</v>
      </c>
      <c r="I169" s="33">
        <v>0.52222222222222225</v>
      </c>
      <c r="J169" s="33">
        <v>0</v>
      </c>
      <c r="K169" s="33">
        <v>0</v>
      </c>
      <c r="L169" s="33">
        <v>1.9854444444444435</v>
      </c>
      <c r="M169" s="33">
        <v>5.2805555555555559</v>
      </c>
      <c r="N169" s="33">
        <v>0</v>
      </c>
      <c r="O169" s="33">
        <v>0.10170126257222341</v>
      </c>
      <c r="P169" s="33">
        <v>5.7055555555555557</v>
      </c>
      <c r="Q169" s="33">
        <v>6.5472222222222225</v>
      </c>
      <c r="R169" s="33">
        <v>0.23598330836721593</v>
      </c>
      <c r="S169" s="33">
        <v>2.9062222222222229</v>
      </c>
      <c r="T169" s="33">
        <v>3.0106666666666659</v>
      </c>
      <c r="U169" s="33">
        <v>0</v>
      </c>
      <c r="V169" s="33">
        <v>0.11395677295099507</v>
      </c>
      <c r="W169" s="33">
        <v>0.51</v>
      </c>
      <c r="X169" s="33">
        <v>3.8927777777777779</v>
      </c>
      <c r="Y169" s="33">
        <v>0</v>
      </c>
      <c r="Z169" s="33">
        <v>8.4795634496041078E-2</v>
      </c>
      <c r="AA169" s="33">
        <v>0</v>
      </c>
      <c r="AB169" s="33">
        <v>0</v>
      </c>
      <c r="AC169" s="33">
        <v>0</v>
      </c>
      <c r="AD169" s="33">
        <v>0</v>
      </c>
      <c r="AE169" s="33">
        <v>0</v>
      </c>
      <c r="AF169" s="33">
        <v>0</v>
      </c>
      <c r="AG169" s="33">
        <v>0</v>
      </c>
      <c r="AH169" t="s">
        <v>18</v>
      </c>
      <c r="AI169" s="34">
        <v>4</v>
      </c>
    </row>
    <row r="170" spans="1:35" x14ac:dyDescent="0.25">
      <c r="A170" t="s">
        <v>546</v>
      </c>
      <c r="B170" t="s">
        <v>243</v>
      </c>
      <c r="C170" t="s">
        <v>417</v>
      </c>
      <c r="D170" t="s">
        <v>516</v>
      </c>
      <c r="E170" s="33">
        <v>124.72222222222223</v>
      </c>
      <c r="F170" s="33">
        <v>5.6888888888888891</v>
      </c>
      <c r="G170" s="33">
        <v>1.2333333333333334</v>
      </c>
      <c r="H170" s="33">
        <v>0</v>
      </c>
      <c r="I170" s="33">
        <v>5.9555555555555557</v>
      </c>
      <c r="J170" s="33">
        <v>0</v>
      </c>
      <c r="K170" s="33">
        <v>0</v>
      </c>
      <c r="L170" s="33">
        <v>7.4387777777777782</v>
      </c>
      <c r="M170" s="33">
        <v>6.1499999999999977</v>
      </c>
      <c r="N170" s="33">
        <v>5.6317777777777795</v>
      </c>
      <c r="O170" s="33">
        <v>9.446414253897549E-2</v>
      </c>
      <c r="P170" s="33">
        <v>0</v>
      </c>
      <c r="Q170" s="33">
        <v>5.4178888888888901</v>
      </c>
      <c r="R170" s="33">
        <v>4.3439643652561255E-2</v>
      </c>
      <c r="S170" s="33">
        <v>9.4492222222222217</v>
      </c>
      <c r="T170" s="33">
        <v>9.2580000000000009</v>
      </c>
      <c r="U170" s="33">
        <v>0</v>
      </c>
      <c r="V170" s="33">
        <v>0.14999109131403116</v>
      </c>
      <c r="W170" s="33">
        <v>1.3087777777777776</v>
      </c>
      <c r="X170" s="33">
        <v>8.1281111111111084</v>
      </c>
      <c r="Y170" s="33">
        <v>0</v>
      </c>
      <c r="Z170" s="33">
        <v>7.5663251670378587E-2</v>
      </c>
      <c r="AA170" s="33">
        <v>0</v>
      </c>
      <c r="AB170" s="33">
        <v>0</v>
      </c>
      <c r="AC170" s="33">
        <v>0</v>
      </c>
      <c r="AD170" s="33">
        <v>0</v>
      </c>
      <c r="AE170" s="33">
        <v>0</v>
      </c>
      <c r="AF170" s="33">
        <v>0</v>
      </c>
      <c r="AG170" s="33">
        <v>0.43333333333333335</v>
      </c>
      <c r="AH170" t="s">
        <v>56</v>
      </c>
      <c r="AI170" s="34">
        <v>4</v>
      </c>
    </row>
    <row r="171" spans="1:35" x14ac:dyDescent="0.25">
      <c r="A171" t="s">
        <v>546</v>
      </c>
      <c r="B171" t="s">
        <v>346</v>
      </c>
      <c r="C171" t="s">
        <v>425</v>
      </c>
      <c r="D171" t="s">
        <v>523</v>
      </c>
      <c r="E171" s="33">
        <v>98.411111111111111</v>
      </c>
      <c r="F171" s="33">
        <v>37.588888888888889</v>
      </c>
      <c r="G171" s="33">
        <v>0.53333333333333333</v>
      </c>
      <c r="H171" s="33">
        <v>0.3888888888888889</v>
      </c>
      <c r="I171" s="33">
        <v>0.76666666666666672</v>
      </c>
      <c r="J171" s="33">
        <v>0</v>
      </c>
      <c r="K171" s="33">
        <v>0</v>
      </c>
      <c r="L171" s="33">
        <v>3.9892222222222218</v>
      </c>
      <c r="M171" s="33">
        <v>0.16111111111111112</v>
      </c>
      <c r="N171" s="33">
        <v>6.4456666666666678</v>
      </c>
      <c r="O171" s="33">
        <v>6.7134469910805031E-2</v>
      </c>
      <c r="P171" s="33">
        <v>5.6888888888888891</v>
      </c>
      <c r="Q171" s="33">
        <v>4.593</v>
      </c>
      <c r="R171" s="33">
        <v>0.10447894320876144</v>
      </c>
      <c r="S171" s="33">
        <v>5.0865555555555568</v>
      </c>
      <c r="T171" s="33">
        <v>13.782777777777776</v>
      </c>
      <c r="U171" s="33">
        <v>0</v>
      </c>
      <c r="V171" s="33">
        <v>0.19173986677204471</v>
      </c>
      <c r="W171" s="33">
        <v>5.1660000000000004</v>
      </c>
      <c r="X171" s="33">
        <v>9.018111111111109</v>
      </c>
      <c r="Y171" s="33">
        <v>0</v>
      </c>
      <c r="Z171" s="33">
        <v>0.14413119566444618</v>
      </c>
      <c r="AA171" s="33">
        <v>0</v>
      </c>
      <c r="AB171" s="33">
        <v>0</v>
      </c>
      <c r="AC171" s="33">
        <v>0</v>
      </c>
      <c r="AD171" s="33">
        <v>60.817444444444455</v>
      </c>
      <c r="AE171" s="33">
        <v>0</v>
      </c>
      <c r="AF171" s="33">
        <v>0</v>
      </c>
      <c r="AG171" s="33">
        <v>0</v>
      </c>
      <c r="AH171" t="s">
        <v>159</v>
      </c>
      <c r="AI171" s="34">
        <v>4</v>
      </c>
    </row>
    <row r="172" spans="1:35" x14ac:dyDescent="0.25">
      <c r="A172" t="s">
        <v>546</v>
      </c>
      <c r="B172" t="s">
        <v>231</v>
      </c>
      <c r="C172" t="s">
        <v>409</v>
      </c>
      <c r="D172" t="s">
        <v>512</v>
      </c>
      <c r="E172" s="33">
        <v>77.599999999999994</v>
      </c>
      <c r="F172" s="33">
        <v>5.6888888888888891</v>
      </c>
      <c r="G172" s="33">
        <v>0.85555555555555551</v>
      </c>
      <c r="H172" s="33">
        <v>0</v>
      </c>
      <c r="I172" s="33">
        <v>0.78888888888888886</v>
      </c>
      <c r="J172" s="33">
        <v>0</v>
      </c>
      <c r="K172" s="33">
        <v>0</v>
      </c>
      <c r="L172" s="33">
        <v>4.9888888888888889</v>
      </c>
      <c r="M172" s="33">
        <v>0</v>
      </c>
      <c r="N172" s="33">
        <v>4.9018888888888874</v>
      </c>
      <c r="O172" s="33">
        <v>6.3168671248568148E-2</v>
      </c>
      <c r="P172" s="33">
        <v>0</v>
      </c>
      <c r="Q172" s="33">
        <v>14.437777777777777</v>
      </c>
      <c r="R172" s="33">
        <v>0.18605383734249714</v>
      </c>
      <c r="S172" s="33">
        <v>4.6277777777777782</v>
      </c>
      <c r="T172" s="33">
        <v>2.0555555555555554</v>
      </c>
      <c r="U172" s="33">
        <v>0</v>
      </c>
      <c r="V172" s="33">
        <v>8.6125429553264618E-2</v>
      </c>
      <c r="W172" s="33">
        <v>1.8527777777777779</v>
      </c>
      <c r="X172" s="33">
        <v>5.3166666666666664</v>
      </c>
      <c r="Y172" s="33">
        <v>0</v>
      </c>
      <c r="Z172" s="33">
        <v>9.2389747995418103E-2</v>
      </c>
      <c r="AA172" s="33">
        <v>0</v>
      </c>
      <c r="AB172" s="33">
        <v>0</v>
      </c>
      <c r="AC172" s="33">
        <v>0</v>
      </c>
      <c r="AD172" s="33">
        <v>0</v>
      </c>
      <c r="AE172" s="33">
        <v>0</v>
      </c>
      <c r="AF172" s="33">
        <v>0</v>
      </c>
      <c r="AG172" s="33">
        <v>0</v>
      </c>
      <c r="AH172" t="s">
        <v>44</v>
      </c>
      <c r="AI172" s="34">
        <v>4</v>
      </c>
    </row>
    <row r="173" spans="1:35" x14ac:dyDescent="0.25">
      <c r="A173" t="s">
        <v>546</v>
      </c>
      <c r="B173" t="s">
        <v>294</v>
      </c>
      <c r="C173" t="s">
        <v>452</v>
      </c>
      <c r="D173" t="s">
        <v>536</v>
      </c>
      <c r="E173" s="33">
        <v>109.86666666666666</v>
      </c>
      <c r="F173" s="33">
        <v>5.2444444444444445</v>
      </c>
      <c r="G173" s="33">
        <v>0.8</v>
      </c>
      <c r="H173" s="33">
        <v>0.38333333333333336</v>
      </c>
      <c r="I173" s="33">
        <v>0.6333333333333333</v>
      </c>
      <c r="J173" s="33">
        <v>0</v>
      </c>
      <c r="K173" s="33">
        <v>0</v>
      </c>
      <c r="L173" s="33">
        <v>2.9332222222222231</v>
      </c>
      <c r="M173" s="33">
        <v>5.1555555555555559</v>
      </c>
      <c r="N173" s="33">
        <v>11.691666666666666</v>
      </c>
      <c r="O173" s="33">
        <v>0.1533424352750809</v>
      </c>
      <c r="P173" s="33">
        <v>0.66388888888888886</v>
      </c>
      <c r="Q173" s="33">
        <v>22.730555555555554</v>
      </c>
      <c r="R173" s="33">
        <v>0.2129348705501618</v>
      </c>
      <c r="S173" s="33">
        <v>5.0443333333333333</v>
      </c>
      <c r="T173" s="33">
        <v>0</v>
      </c>
      <c r="U173" s="33">
        <v>0</v>
      </c>
      <c r="V173" s="33">
        <v>4.5913228155339811E-2</v>
      </c>
      <c r="W173" s="33">
        <v>0.46133333333333326</v>
      </c>
      <c r="X173" s="33">
        <v>10.629999999999997</v>
      </c>
      <c r="Y173" s="33">
        <v>0.37777777777777777</v>
      </c>
      <c r="Z173" s="33">
        <v>0.10439118122977345</v>
      </c>
      <c r="AA173" s="33">
        <v>0</v>
      </c>
      <c r="AB173" s="33">
        <v>0</v>
      </c>
      <c r="AC173" s="33">
        <v>0</v>
      </c>
      <c r="AD173" s="33">
        <v>0</v>
      </c>
      <c r="AE173" s="33">
        <v>0</v>
      </c>
      <c r="AF173" s="33">
        <v>0</v>
      </c>
      <c r="AG173" s="33">
        <v>0</v>
      </c>
      <c r="AH173" t="s">
        <v>107</v>
      </c>
      <c r="AI173" s="34">
        <v>4</v>
      </c>
    </row>
    <row r="174" spans="1:35" x14ac:dyDescent="0.25">
      <c r="A174" t="s">
        <v>546</v>
      </c>
      <c r="B174" t="s">
        <v>371</v>
      </c>
      <c r="C174" t="s">
        <v>483</v>
      </c>
      <c r="D174" t="s">
        <v>487</v>
      </c>
      <c r="E174" s="33">
        <v>80.955555555555549</v>
      </c>
      <c r="F174" s="33">
        <v>6.3111111111111109</v>
      </c>
      <c r="G174" s="33">
        <v>1.4222222222222223</v>
      </c>
      <c r="H174" s="33">
        <v>0</v>
      </c>
      <c r="I174" s="33">
        <v>0.97777777777777775</v>
      </c>
      <c r="J174" s="33">
        <v>0</v>
      </c>
      <c r="K174" s="33">
        <v>0</v>
      </c>
      <c r="L174" s="33">
        <v>1.6111111111111112</v>
      </c>
      <c r="M174" s="33">
        <v>0</v>
      </c>
      <c r="N174" s="33">
        <v>5.6944444444444446</v>
      </c>
      <c r="O174" s="33">
        <v>7.0340378808674178E-2</v>
      </c>
      <c r="P174" s="33">
        <v>4.6416666666666666</v>
      </c>
      <c r="Q174" s="33">
        <v>5.4833333333333334</v>
      </c>
      <c r="R174" s="33">
        <v>0.12506862475981334</v>
      </c>
      <c r="S174" s="33">
        <v>0.94722222222222219</v>
      </c>
      <c r="T174" s="33">
        <v>4.2361111111111107</v>
      </c>
      <c r="U174" s="33">
        <v>0</v>
      </c>
      <c r="V174" s="33">
        <v>6.4026900905846826E-2</v>
      </c>
      <c r="W174" s="33">
        <v>1.1666666666666667</v>
      </c>
      <c r="X174" s="33">
        <v>5.2750000000000004</v>
      </c>
      <c r="Y174" s="33">
        <v>0</v>
      </c>
      <c r="Z174" s="33">
        <v>7.9570409003568501E-2</v>
      </c>
      <c r="AA174" s="33">
        <v>0</v>
      </c>
      <c r="AB174" s="33">
        <v>0</v>
      </c>
      <c r="AC174" s="33">
        <v>0</v>
      </c>
      <c r="AD174" s="33">
        <v>0</v>
      </c>
      <c r="AE174" s="33">
        <v>0</v>
      </c>
      <c r="AF174" s="33">
        <v>0</v>
      </c>
      <c r="AG174" s="33">
        <v>0</v>
      </c>
      <c r="AH174" t="s">
        <v>184</v>
      </c>
      <c r="AI174" s="34">
        <v>4</v>
      </c>
    </row>
    <row r="175" spans="1:35" x14ac:dyDescent="0.25">
      <c r="A175" t="s">
        <v>546</v>
      </c>
      <c r="B175" t="s">
        <v>292</v>
      </c>
      <c r="C175" t="s">
        <v>398</v>
      </c>
      <c r="D175" t="s">
        <v>503</v>
      </c>
      <c r="E175" s="33">
        <v>103.45555555555555</v>
      </c>
      <c r="F175" s="33">
        <v>5.6888888888888891</v>
      </c>
      <c r="G175" s="33">
        <v>0</v>
      </c>
      <c r="H175" s="33">
        <v>0</v>
      </c>
      <c r="I175" s="33">
        <v>0</v>
      </c>
      <c r="J175" s="33">
        <v>0</v>
      </c>
      <c r="K175" s="33">
        <v>0</v>
      </c>
      <c r="L175" s="33">
        <v>7.7898888888888909</v>
      </c>
      <c r="M175" s="33">
        <v>5.6888888888888891</v>
      </c>
      <c r="N175" s="33">
        <v>3.6061111111111108</v>
      </c>
      <c r="O175" s="33">
        <v>8.9845344216518103E-2</v>
      </c>
      <c r="P175" s="33">
        <v>5.4548888888888891</v>
      </c>
      <c r="Q175" s="33">
        <v>5.0333333333333332</v>
      </c>
      <c r="R175" s="33">
        <v>0.10137901406938032</v>
      </c>
      <c r="S175" s="33">
        <v>6.2922222222222217</v>
      </c>
      <c r="T175" s="33">
        <v>6.470222222222227</v>
      </c>
      <c r="U175" s="33">
        <v>0</v>
      </c>
      <c r="V175" s="33">
        <v>0.12336161529373862</v>
      </c>
      <c r="W175" s="33">
        <v>5.6225555555555555</v>
      </c>
      <c r="X175" s="33">
        <v>10.866444444444445</v>
      </c>
      <c r="Y175" s="33">
        <v>2.1888888888888891</v>
      </c>
      <c r="Z175" s="33">
        <v>0.18054022124369029</v>
      </c>
      <c r="AA175" s="33">
        <v>0</v>
      </c>
      <c r="AB175" s="33">
        <v>0</v>
      </c>
      <c r="AC175" s="33">
        <v>0</v>
      </c>
      <c r="AD175" s="33">
        <v>0</v>
      </c>
      <c r="AE175" s="33">
        <v>0</v>
      </c>
      <c r="AF175" s="33">
        <v>0</v>
      </c>
      <c r="AG175" s="33">
        <v>0</v>
      </c>
      <c r="AH175" t="s">
        <v>105</v>
      </c>
      <c r="AI175" s="34">
        <v>4</v>
      </c>
    </row>
    <row r="176" spans="1:35" x14ac:dyDescent="0.25">
      <c r="A176" t="s">
        <v>546</v>
      </c>
      <c r="B176" t="s">
        <v>280</v>
      </c>
      <c r="C176" t="s">
        <v>438</v>
      </c>
      <c r="D176" t="s">
        <v>530</v>
      </c>
      <c r="E176" s="33">
        <v>94.811111111111117</v>
      </c>
      <c r="F176" s="33">
        <v>5.6</v>
      </c>
      <c r="G176" s="33">
        <v>0.8</v>
      </c>
      <c r="H176" s="33">
        <v>0.8</v>
      </c>
      <c r="I176" s="33">
        <v>5.6</v>
      </c>
      <c r="J176" s="33">
        <v>0</v>
      </c>
      <c r="K176" s="33">
        <v>0</v>
      </c>
      <c r="L176" s="33">
        <v>3.1583333333333332</v>
      </c>
      <c r="M176" s="33">
        <v>4.8888888888888893</v>
      </c>
      <c r="N176" s="33">
        <v>0</v>
      </c>
      <c r="O176" s="33">
        <v>5.1564514238837456E-2</v>
      </c>
      <c r="P176" s="33">
        <v>6.0111111111111111</v>
      </c>
      <c r="Q176" s="33">
        <v>12.444444444444445</v>
      </c>
      <c r="R176" s="33">
        <v>0.19465604125161137</v>
      </c>
      <c r="S176" s="33">
        <v>3.161111111111111</v>
      </c>
      <c r="T176" s="33">
        <v>3.0388888888888888</v>
      </c>
      <c r="U176" s="33">
        <v>0</v>
      </c>
      <c r="V176" s="33">
        <v>6.5393179421071118E-2</v>
      </c>
      <c r="W176" s="33">
        <v>0.92500000000000004</v>
      </c>
      <c r="X176" s="33">
        <v>7.1111111111111107</v>
      </c>
      <c r="Y176" s="33">
        <v>0</v>
      </c>
      <c r="Z176" s="33">
        <v>8.4759170280089058E-2</v>
      </c>
      <c r="AA176" s="33">
        <v>0</v>
      </c>
      <c r="AB176" s="33">
        <v>0</v>
      </c>
      <c r="AC176" s="33">
        <v>0</v>
      </c>
      <c r="AD176" s="33">
        <v>0</v>
      </c>
      <c r="AE176" s="33">
        <v>0</v>
      </c>
      <c r="AF176" s="33">
        <v>0</v>
      </c>
      <c r="AG176" s="33">
        <v>0</v>
      </c>
      <c r="AH176" t="s">
        <v>93</v>
      </c>
      <c r="AI176" s="34">
        <v>4</v>
      </c>
    </row>
    <row r="177" spans="1:35" x14ac:dyDescent="0.25">
      <c r="A177" t="s">
        <v>546</v>
      </c>
      <c r="B177" t="s">
        <v>338</v>
      </c>
      <c r="C177" t="s">
        <v>473</v>
      </c>
      <c r="D177" t="s">
        <v>508</v>
      </c>
      <c r="E177" s="33">
        <v>47.077777777777776</v>
      </c>
      <c r="F177" s="33">
        <v>5.833333333333333</v>
      </c>
      <c r="G177" s="33">
        <v>0.17777777777777778</v>
      </c>
      <c r="H177" s="33">
        <v>0.17499999999999999</v>
      </c>
      <c r="I177" s="33">
        <v>0.13333333333333333</v>
      </c>
      <c r="J177" s="33">
        <v>0</v>
      </c>
      <c r="K177" s="33">
        <v>0</v>
      </c>
      <c r="L177" s="33">
        <v>4.7378888888888877</v>
      </c>
      <c r="M177" s="33">
        <v>5.7973333333333317</v>
      </c>
      <c r="N177" s="33">
        <v>0</v>
      </c>
      <c r="O177" s="33">
        <v>0.12314373377389659</v>
      </c>
      <c r="P177" s="33">
        <v>13.817444444444446</v>
      </c>
      <c r="Q177" s="33">
        <v>0</v>
      </c>
      <c r="R177" s="33">
        <v>0.29350247816851549</v>
      </c>
      <c r="S177" s="33">
        <v>5.5119999999999996</v>
      </c>
      <c r="T177" s="33">
        <v>0</v>
      </c>
      <c r="U177" s="33">
        <v>0</v>
      </c>
      <c r="V177" s="33">
        <v>0.11708284163323106</v>
      </c>
      <c r="W177" s="33">
        <v>0.36466666666666658</v>
      </c>
      <c r="X177" s="33">
        <v>0</v>
      </c>
      <c r="Y177" s="33">
        <v>8.0666666666666664</v>
      </c>
      <c r="Z177" s="33">
        <v>0.17909369837148925</v>
      </c>
      <c r="AA177" s="33">
        <v>0</v>
      </c>
      <c r="AB177" s="33">
        <v>0</v>
      </c>
      <c r="AC177" s="33">
        <v>0</v>
      </c>
      <c r="AD177" s="33">
        <v>0</v>
      </c>
      <c r="AE177" s="33">
        <v>0</v>
      </c>
      <c r="AF177" s="33">
        <v>0</v>
      </c>
      <c r="AG177" s="33">
        <v>0</v>
      </c>
      <c r="AH177" t="s">
        <v>151</v>
      </c>
      <c r="AI177" s="34">
        <v>4</v>
      </c>
    </row>
    <row r="178" spans="1:35" x14ac:dyDescent="0.25">
      <c r="A178" t="s">
        <v>546</v>
      </c>
      <c r="B178" t="s">
        <v>229</v>
      </c>
      <c r="C178" t="s">
        <v>407</v>
      </c>
      <c r="D178" t="s">
        <v>510</v>
      </c>
      <c r="E178" s="33">
        <v>74.844444444444449</v>
      </c>
      <c r="F178" s="33">
        <v>0</v>
      </c>
      <c r="G178" s="33">
        <v>0.9555555555555556</v>
      </c>
      <c r="H178" s="33">
        <v>0.3</v>
      </c>
      <c r="I178" s="33">
        <v>0.76666666666666672</v>
      </c>
      <c r="J178" s="33">
        <v>0</v>
      </c>
      <c r="K178" s="33">
        <v>0</v>
      </c>
      <c r="L178" s="33">
        <v>2.7377777777777772</v>
      </c>
      <c r="M178" s="33">
        <v>5.5333333333333332</v>
      </c>
      <c r="N178" s="33">
        <v>0</v>
      </c>
      <c r="O178" s="33">
        <v>7.393111638954869E-2</v>
      </c>
      <c r="P178" s="33">
        <v>0</v>
      </c>
      <c r="Q178" s="33">
        <v>21.947222222222223</v>
      </c>
      <c r="R178" s="33">
        <v>0.29323782660332542</v>
      </c>
      <c r="S178" s="33">
        <v>0.21411111111111106</v>
      </c>
      <c r="T178" s="33">
        <v>0</v>
      </c>
      <c r="U178" s="33">
        <v>0</v>
      </c>
      <c r="V178" s="33">
        <v>2.8607482185273149E-3</v>
      </c>
      <c r="W178" s="33">
        <v>0.7005555555555556</v>
      </c>
      <c r="X178" s="33">
        <v>1.4875555555555555</v>
      </c>
      <c r="Y178" s="33">
        <v>0</v>
      </c>
      <c r="Z178" s="33">
        <v>2.92354513064133E-2</v>
      </c>
      <c r="AA178" s="33">
        <v>0</v>
      </c>
      <c r="AB178" s="33">
        <v>0</v>
      </c>
      <c r="AC178" s="33">
        <v>0</v>
      </c>
      <c r="AD178" s="33">
        <v>0</v>
      </c>
      <c r="AE178" s="33">
        <v>0</v>
      </c>
      <c r="AF178" s="33">
        <v>0</v>
      </c>
      <c r="AG178" s="33">
        <v>0</v>
      </c>
      <c r="AH178" t="s">
        <v>42</v>
      </c>
      <c r="AI178" s="34">
        <v>4</v>
      </c>
    </row>
    <row r="179" spans="1:35" x14ac:dyDescent="0.25">
      <c r="A179" t="s">
        <v>546</v>
      </c>
      <c r="B179" t="s">
        <v>268</v>
      </c>
      <c r="C179" t="s">
        <v>421</v>
      </c>
      <c r="D179" t="s">
        <v>519</v>
      </c>
      <c r="E179" s="33">
        <v>149.48888888888888</v>
      </c>
      <c r="F179" s="33">
        <v>6.5444444444444443</v>
      </c>
      <c r="G179" s="33">
        <v>0.52222222222222225</v>
      </c>
      <c r="H179" s="33">
        <v>1.0222222222222221</v>
      </c>
      <c r="I179" s="33">
        <v>0</v>
      </c>
      <c r="J179" s="33">
        <v>0</v>
      </c>
      <c r="K179" s="33">
        <v>0</v>
      </c>
      <c r="L179" s="33">
        <v>3.8071111111111091</v>
      </c>
      <c r="M179" s="33">
        <v>0</v>
      </c>
      <c r="N179" s="33">
        <v>5.8972222222222221</v>
      </c>
      <c r="O179" s="33">
        <v>3.9449234428422776E-2</v>
      </c>
      <c r="P179" s="33">
        <v>0</v>
      </c>
      <c r="Q179" s="33">
        <v>0</v>
      </c>
      <c r="R179" s="33">
        <v>0</v>
      </c>
      <c r="S179" s="33">
        <v>4.8780000000000001</v>
      </c>
      <c r="T179" s="33">
        <v>8.8215555555555554</v>
      </c>
      <c r="U179" s="33">
        <v>0</v>
      </c>
      <c r="V179" s="33">
        <v>9.1642634160844366E-2</v>
      </c>
      <c r="W179" s="33">
        <v>5.1786666666666665</v>
      </c>
      <c r="X179" s="33">
        <v>9.295444444444442</v>
      </c>
      <c r="Y179" s="33">
        <v>1.5</v>
      </c>
      <c r="Z179" s="33">
        <v>0.10685818343986918</v>
      </c>
      <c r="AA179" s="33">
        <v>0</v>
      </c>
      <c r="AB179" s="33">
        <v>0</v>
      </c>
      <c r="AC179" s="33">
        <v>0</v>
      </c>
      <c r="AD179" s="33">
        <v>0</v>
      </c>
      <c r="AE179" s="33">
        <v>0</v>
      </c>
      <c r="AF179" s="33">
        <v>0</v>
      </c>
      <c r="AG179" s="33">
        <v>0</v>
      </c>
      <c r="AH179" t="s">
        <v>81</v>
      </c>
      <c r="AI179" s="34">
        <v>4</v>
      </c>
    </row>
    <row r="180" spans="1:35" x14ac:dyDescent="0.25">
      <c r="A180" t="s">
        <v>546</v>
      </c>
      <c r="B180" t="s">
        <v>197</v>
      </c>
      <c r="C180" t="s">
        <v>384</v>
      </c>
      <c r="D180" t="s">
        <v>493</v>
      </c>
      <c r="E180" s="33">
        <v>103.13333333333334</v>
      </c>
      <c r="F180" s="33">
        <v>5.6</v>
      </c>
      <c r="G180" s="33">
        <v>0.46666666666666667</v>
      </c>
      <c r="H180" s="33">
        <v>0.82777777777777772</v>
      </c>
      <c r="I180" s="33">
        <v>0.34444444444444444</v>
      </c>
      <c r="J180" s="33">
        <v>0</v>
      </c>
      <c r="K180" s="33">
        <v>0</v>
      </c>
      <c r="L180" s="33">
        <v>4.6311111111111103</v>
      </c>
      <c r="M180" s="33">
        <v>4.7583333333333337</v>
      </c>
      <c r="N180" s="33">
        <v>11.141666666666667</v>
      </c>
      <c r="O180" s="33">
        <v>0.154169360051713</v>
      </c>
      <c r="P180" s="33">
        <v>5.333333333333333</v>
      </c>
      <c r="Q180" s="33">
        <v>7.2750000000000004</v>
      </c>
      <c r="R180" s="33">
        <v>0.12225274725274725</v>
      </c>
      <c r="S180" s="33">
        <v>4.5087777777777784</v>
      </c>
      <c r="T180" s="33">
        <v>3.2487777777777782</v>
      </c>
      <c r="U180" s="33">
        <v>0</v>
      </c>
      <c r="V180" s="33">
        <v>7.5218702865761697E-2</v>
      </c>
      <c r="W180" s="33">
        <v>0.79544444444444451</v>
      </c>
      <c r="X180" s="33">
        <v>8.9462222222222234</v>
      </c>
      <c r="Y180" s="33">
        <v>0</v>
      </c>
      <c r="Z180" s="33">
        <v>9.4457013574660631E-2</v>
      </c>
      <c r="AA180" s="33">
        <v>0</v>
      </c>
      <c r="AB180" s="33">
        <v>0</v>
      </c>
      <c r="AC180" s="33">
        <v>0</v>
      </c>
      <c r="AD180" s="33">
        <v>0</v>
      </c>
      <c r="AE180" s="33">
        <v>0</v>
      </c>
      <c r="AF180" s="33">
        <v>0</v>
      </c>
      <c r="AG180" s="33">
        <v>0</v>
      </c>
      <c r="AH180" t="s">
        <v>10</v>
      </c>
      <c r="AI180" s="34">
        <v>4</v>
      </c>
    </row>
    <row r="181" spans="1:35" x14ac:dyDescent="0.25">
      <c r="A181" t="s">
        <v>546</v>
      </c>
      <c r="B181" t="s">
        <v>306</v>
      </c>
      <c r="C181" t="s">
        <v>377</v>
      </c>
      <c r="D181" t="s">
        <v>487</v>
      </c>
      <c r="E181" s="33">
        <v>64.833333333333329</v>
      </c>
      <c r="F181" s="33">
        <v>5.6888888888888891</v>
      </c>
      <c r="G181" s="33">
        <v>0</v>
      </c>
      <c r="H181" s="33">
        <v>0</v>
      </c>
      <c r="I181" s="33">
        <v>0</v>
      </c>
      <c r="J181" s="33">
        <v>0</v>
      </c>
      <c r="K181" s="33">
        <v>0</v>
      </c>
      <c r="L181" s="33">
        <v>2.1333333333333333</v>
      </c>
      <c r="M181" s="33">
        <v>0</v>
      </c>
      <c r="N181" s="33">
        <v>5.0666666666666664</v>
      </c>
      <c r="O181" s="33">
        <v>7.8149100257069407E-2</v>
      </c>
      <c r="P181" s="33">
        <v>0</v>
      </c>
      <c r="Q181" s="33">
        <v>11.583333333333334</v>
      </c>
      <c r="R181" s="33">
        <v>0.17866323907455015</v>
      </c>
      <c r="S181" s="33">
        <v>0.14722222222222223</v>
      </c>
      <c r="T181" s="33">
        <v>2.8583333333333334</v>
      </c>
      <c r="U181" s="33">
        <v>0</v>
      </c>
      <c r="V181" s="33">
        <v>4.6358183376178239E-2</v>
      </c>
      <c r="W181" s="33">
        <v>6.5666666666666664</v>
      </c>
      <c r="X181" s="33">
        <v>3.1944444444444446</v>
      </c>
      <c r="Y181" s="33">
        <v>0</v>
      </c>
      <c r="Z181" s="33">
        <v>0.15055698371893747</v>
      </c>
      <c r="AA181" s="33">
        <v>0</v>
      </c>
      <c r="AB181" s="33">
        <v>5.166666666666667</v>
      </c>
      <c r="AC181" s="33">
        <v>0</v>
      </c>
      <c r="AD181" s="33">
        <v>0</v>
      </c>
      <c r="AE181" s="33">
        <v>0</v>
      </c>
      <c r="AF181" s="33">
        <v>0</v>
      </c>
      <c r="AG181" s="33">
        <v>0</v>
      </c>
      <c r="AH181" t="s">
        <v>119</v>
      </c>
      <c r="AI181" s="34">
        <v>4</v>
      </c>
    </row>
    <row r="182" spans="1:35" x14ac:dyDescent="0.25">
      <c r="A182" t="s">
        <v>546</v>
      </c>
      <c r="B182" t="s">
        <v>349</v>
      </c>
      <c r="C182" t="s">
        <v>421</v>
      </c>
      <c r="D182" t="s">
        <v>519</v>
      </c>
      <c r="E182" s="33">
        <v>143.87777777777777</v>
      </c>
      <c r="F182" s="33">
        <v>5.0333333333333332</v>
      </c>
      <c r="G182" s="33">
        <v>0.13333333333333333</v>
      </c>
      <c r="H182" s="33">
        <v>0.65</v>
      </c>
      <c r="I182" s="33">
        <v>4.8777777777777782</v>
      </c>
      <c r="J182" s="33">
        <v>0</v>
      </c>
      <c r="K182" s="33">
        <v>0</v>
      </c>
      <c r="L182" s="33">
        <v>3.4014444444444449</v>
      </c>
      <c r="M182" s="33">
        <v>0</v>
      </c>
      <c r="N182" s="33">
        <v>1.6694444444444445</v>
      </c>
      <c r="O182" s="33">
        <v>1.1603212603289831E-2</v>
      </c>
      <c r="P182" s="33">
        <v>0</v>
      </c>
      <c r="Q182" s="33">
        <v>5.4611111111111112</v>
      </c>
      <c r="R182" s="33">
        <v>3.7956598965171062E-2</v>
      </c>
      <c r="S182" s="33">
        <v>5.2265555555555538</v>
      </c>
      <c r="T182" s="33">
        <v>8.6721111111111124</v>
      </c>
      <c r="U182" s="33">
        <v>0</v>
      </c>
      <c r="V182" s="33">
        <v>9.6600509691868106E-2</v>
      </c>
      <c r="W182" s="33">
        <v>12.914999999999999</v>
      </c>
      <c r="X182" s="33">
        <v>10.149777777777777</v>
      </c>
      <c r="Y182" s="33">
        <v>3.5</v>
      </c>
      <c r="Z182" s="33">
        <v>0.18463433469766005</v>
      </c>
      <c r="AA182" s="33">
        <v>0</v>
      </c>
      <c r="AB182" s="33">
        <v>0</v>
      </c>
      <c r="AC182" s="33">
        <v>0</v>
      </c>
      <c r="AD182" s="33">
        <v>0</v>
      </c>
      <c r="AE182" s="33">
        <v>0</v>
      </c>
      <c r="AF182" s="33">
        <v>0</v>
      </c>
      <c r="AG182" s="33">
        <v>0</v>
      </c>
      <c r="AH182" t="s">
        <v>162</v>
      </c>
      <c r="AI182" s="34">
        <v>4</v>
      </c>
    </row>
    <row r="183" spans="1:35" x14ac:dyDescent="0.25">
      <c r="A183" t="s">
        <v>546</v>
      </c>
      <c r="B183" t="s">
        <v>362</v>
      </c>
      <c r="C183" t="s">
        <v>401</v>
      </c>
      <c r="D183" t="s">
        <v>506</v>
      </c>
      <c r="E183" s="33">
        <v>27.177777777777777</v>
      </c>
      <c r="F183" s="33">
        <v>3.3888888888888888</v>
      </c>
      <c r="G183" s="33">
        <v>0.14444444444444443</v>
      </c>
      <c r="H183" s="33">
        <v>0.14600000000000002</v>
      </c>
      <c r="I183" s="33">
        <v>2.6</v>
      </c>
      <c r="J183" s="33">
        <v>0</v>
      </c>
      <c r="K183" s="33">
        <v>0</v>
      </c>
      <c r="L183" s="33">
        <v>8.2471111111111099</v>
      </c>
      <c r="M183" s="33">
        <v>3.1046666666666676</v>
      </c>
      <c r="N183" s="33">
        <v>0</v>
      </c>
      <c r="O183" s="33">
        <v>0.11423548650858548</v>
      </c>
      <c r="P183" s="33">
        <v>2.8731111111111116</v>
      </c>
      <c r="Q183" s="33">
        <v>3.6342222222222222</v>
      </c>
      <c r="R183" s="33">
        <v>0.23943581357318072</v>
      </c>
      <c r="S183" s="33">
        <v>11.597444444444447</v>
      </c>
      <c r="T183" s="33">
        <v>0.55766666666666664</v>
      </c>
      <c r="U183" s="33">
        <v>0</v>
      </c>
      <c r="V183" s="33">
        <v>0.4472444807849551</v>
      </c>
      <c r="W183" s="33">
        <v>9.8087777777777791</v>
      </c>
      <c r="X183" s="33">
        <v>6.9025555555555558</v>
      </c>
      <c r="Y183" s="33">
        <v>0</v>
      </c>
      <c r="Z183" s="33">
        <v>0.61488961569910072</v>
      </c>
      <c r="AA183" s="33">
        <v>0</v>
      </c>
      <c r="AB183" s="33">
        <v>0</v>
      </c>
      <c r="AC183" s="33">
        <v>0</v>
      </c>
      <c r="AD183" s="33">
        <v>0</v>
      </c>
      <c r="AE183" s="33">
        <v>0</v>
      </c>
      <c r="AF183" s="33">
        <v>0</v>
      </c>
      <c r="AG183" s="33">
        <v>0</v>
      </c>
      <c r="AH183" t="s">
        <v>175</v>
      </c>
      <c r="AI183" s="34">
        <v>4</v>
      </c>
    </row>
    <row r="184" spans="1:35" x14ac:dyDescent="0.25">
      <c r="A184" t="s">
        <v>546</v>
      </c>
      <c r="B184" t="s">
        <v>322</v>
      </c>
      <c r="C184" t="s">
        <v>468</v>
      </c>
      <c r="D184" t="s">
        <v>492</v>
      </c>
      <c r="E184" s="33">
        <v>32.56666666666667</v>
      </c>
      <c r="F184" s="33">
        <v>4.2</v>
      </c>
      <c r="G184" s="33">
        <v>0.18888888888888888</v>
      </c>
      <c r="H184" s="33">
        <v>0.17055555555555554</v>
      </c>
      <c r="I184" s="33">
        <v>5.6888888888888891</v>
      </c>
      <c r="J184" s="33">
        <v>0</v>
      </c>
      <c r="K184" s="33">
        <v>0</v>
      </c>
      <c r="L184" s="33">
        <v>7.3506666666666662</v>
      </c>
      <c r="M184" s="33">
        <v>2.7335555555555562</v>
      </c>
      <c r="N184" s="33">
        <v>0</v>
      </c>
      <c r="O184" s="33">
        <v>8.3937222790856372E-2</v>
      </c>
      <c r="P184" s="33">
        <v>4.4444444444444446</v>
      </c>
      <c r="Q184" s="33">
        <v>2.6476666666666664</v>
      </c>
      <c r="R184" s="33">
        <v>0.2177720914363698</v>
      </c>
      <c r="S184" s="33">
        <v>8.3434444444444491</v>
      </c>
      <c r="T184" s="33">
        <v>0</v>
      </c>
      <c r="U184" s="33">
        <v>0</v>
      </c>
      <c r="V184" s="33">
        <v>0.2561958375980895</v>
      </c>
      <c r="W184" s="33">
        <v>6.7437777777777796</v>
      </c>
      <c r="X184" s="33">
        <v>0.46755555555555561</v>
      </c>
      <c r="Y184" s="33">
        <v>0</v>
      </c>
      <c r="Z184" s="33">
        <v>0.22143295803480043</v>
      </c>
      <c r="AA184" s="33">
        <v>0</v>
      </c>
      <c r="AB184" s="33">
        <v>0</v>
      </c>
      <c r="AC184" s="33">
        <v>0</v>
      </c>
      <c r="AD184" s="33">
        <v>0</v>
      </c>
      <c r="AE184" s="33">
        <v>0</v>
      </c>
      <c r="AF184" s="33">
        <v>0</v>
      </c>
      <c r="AG184" s="33">
        <v>0</v>
      </c>
      <c r="AH184" t="s">
        <v>135</v>
      </c>
      <c r="AI184" s="34">
        <v>4</v>
      </c>
    </row>
    <row r="185" spans="1:35" x14ac:dyDescent="0.25">
      <c r="A185" t="s">
        <v>546</v>
      </c>
      <c r="B185" t="s">
        <v>331</v>
      </c>
      <c r="C185" t="s">
        <v>401</v>
      </c>
      <c r="D185" t="s">
        <v>506</v>
      </c>
      <c r="E185" s="33">
        <v>92.37777777777778</v>
      </c>
      <c r="F185" s="33">
        <v>5.6888888888888891</v>
      </c>
      <c r="G185" s="33">
        <v>0.53333333333333333</v>
      </c>
      <c r="H185" s="33">
        <v>0.48077777777777775</v>
      </c>
      <c r="I185" s="33">
        <v>1.2444444444444445</v>
      </c>
      <c r="J185" s="33">
        <v>0</v>
      </c>
      <c r="K185" s="33">
        <v>0</v>
      </c>
      <c r="L185" s="33">
        <v>5.2360000000000024</v>
      </c>
      <c r="M185" s="33">
        <v>4.8706666666666667</v>
      </c>
      <c r="N185" s="33">
        <v>0</v>
      </c>
      <c r="O185" s="33">
        <v>5.2725523213856144E-2</v>
      </c>
      <c r="P185" s="33">
        <v>4.5132222222222218</v>
      </c>
      <c r="Q185" s="33">
        <v>5.411111111111111E-2</v>
      </c>
      <c r="R185" s="33">
        <v>4.9441905220110653E-2</v>
      </c>
      <c r="S185" s="33">
        <v>5.1925555555555558</v>
      </c>
      <c r="T185" s="33">
        <v>5.8708888888888886</v>
      </c>
      <c r="U185" s="33">
        <v>0</v>
      </c>
      <c r="V185" s="33">
        <v>0.1197630502766418</v>
      </c>
      <c r="W185" s="33">
        <v>5.2628888888888889</v>
      </c>
      <c r="X185" s="33">
        <v>5.9773333333333341</v>
      </c>
      <c r="Y185" s="33">
        <v>0</v>
      </c>
      <c r="Z185" s="33">
        <v>0.12167668992061582</v>
      </c>
      <c r="AA185" s="33">
        <v>0</v>
      </c>
      <c r="AB185" s="33">
        <v>0</v>
      </c>
      <c r="AC185" s="33">
        <v>0</v>
      </c>
      <c r="AD185" s="33">
        <v>0</v>
      </c>
      <c r="AE185" s="33">
        <v>0</v>
      </c>
      <c r="AF185" s="33">
        <v>0</v>
      </c>
      <c r="AG185" s="33">
        <v>0</v>
      </c>
      <c r="AH185" t="s">
        <v>144</v>
      </c>
      <c r="AI185" s="34">
        <v>4</v>
      </c>
    </row>
    <row r="186" spans="1:35" x14ac:dyDescent="0.25">
      <c r="A186" t="s">
        <v>546</v>
      </c>
      <c r="B186" t="s">
        <v>248</v>
      </c>
      <c r="C186" t="s">
        <v>420</v>
      </c>
      <c r="D186" t="s">
        <v>518</v>
      </c>
      <c r="E186" s="33">
        <v>75.099999999999994</v>
      </c>
      <c r="F186" s="33">
        <v>7.5222222222222221</v>
      </c>
      <c r="G186" s="33">
        <v>1.1111111111111112</v>
      </c>
      <c r="H186" s="33">
        <v>0.41111111111111109</v>
      </c>
      <c r="I186" s="33">
        <v>0.1</v>
      </c>
      <c r="J186" s="33">
        <v>0</v>
      </c>
      <c r="K186" s="33">
        <v>0</v>
      </c>
      <c r="L186" s="33">
        <v>1.2555555555555555</v>
      </c>
      <c r="M186" s="33">
        <v>0</v>
      </c>
      <c r="N186" s="33">
        <v>5.9922222222222246</v>
      </c>
      <c r="O186" s="33">
        <v>7.9789909749963056E-2</v>
      </c>
      <c r="P186" s="33">
        <v>12.800000000000004</v>
      </c>
      <c r="Q186" s="33">
        <v>1.54</v>
      </c>
      <c r="R186" s="33">
        <v>0.1909454061251665</v>
      </c>
      <c r="S186" s="33">
        <v>1.9333333333333333</v>
      </c>
      <c r="T186" s="33">
        <v>0</v>
      </c>
      <c r="U186" s="33">
        <v>0</v>
      </c>
      <c r="V186" s="33">
        <v>2.5743453173546385E-2</v>
      </c>
      <c r="W186" s="33">
        <v>0.82222222222222219</v>
      </c>
      <c r="X186" s="33">
        <v>3.9</v>
      </c>
      <c r="Y186" s="33">
        <v>0</v>
      </c>
      <c r="Z186" s="33">
        <v>6.2879124130788583E-2</v>
      </c>
      <c r="AA186" s="33">
        <v>0</v>
      </c>
      <c r="AB186" s="33">
        <v>0</v>
      </c>
      <c r="AC186" s="33">
        <v>0</v>
      </c>
      <c r="AD186" s="33">
        <v>0</v>
      </c>
      <c r="AE186" s="33">
        <v>0</v>
      </c>
      <c r="AF186" s="33">
        <v>0</v>
      </c>
      <c r="AG186" s="33">
        <v>0</v>
      </c>
      <c r="AH186" t="s">
        <v>61</v>
      </c>
      <c r="AI186" s="34">
        <v>4</v>
      </c>
    </row>
    <row r="187" spans="1:35" x14ac:dyDescent="0.25">
      <c r="A187" t="s">
        <v>546</v>
      </c>
      <c r="B187" t="s">
        <v>269</v>
      </c>
      <c r="C187" t="s">
        <v>433</v>
      </c>
      <c r="D187" t="s">
        <v>527</v>
      </c>
      <c r="E187" s="33">
        <v>55.222222222222221</v>
      </c>
      <c r="F187" s="33">
        <v>5.4222222222222225</v>
      </c>
      <c r="G187" s="33">
        <v>0.26666666666666666</v>
      </c>
      <c r="H187" s="33">
        <v>0.5</v>
      </c>
      <c r="I187" s="33">
        <v>0.43333333333333335</v>
      </c>
      <c r="J187" s="33">
        <v>0</v>
      </c>
      <c r="K187" s="33">
        <v>0</v>
      </c>
      <c r="L187" s="33">
        <v>4.6356666666666673</v>
      </c>
      <c r="M187" s="33">
        <v>5.3361111111111112</v>
      </c>
      <c r="N187" s="33">
        <v>0</v>
      </c>
      <c r="O187" s="33">
        <v>9.6629778672032193E-2</v>
      </c>
      <c r="P187" s="33">
        <v>4.7166666666666668</v>
      </c>
      <c r="Q187" s="33">
        <v>0</v>
      </c>
      <c r="R187" s="33">
        <v>8.5412474849094575E-2</v>
      </c>
      <c r="S187" s="33">
        <v>4.7714444444444428</v>
      </c>
      <c r="T187" s="33">
        <v>0</v>
      </c>
      <c r="U187" s="33">
        <v>0</v>
      </c>
      <c r="V187" s="33">
        <v>8.6404426559356109E-2</v>
      </c>
      <c r="W187" s="33">
        <v>0.71111111111111114</v>
      </c>
      <c r="X187" s="33">
        <v>4.6242222222222225</v>
      </c>
      <c r="Y187" s="33">
        <v>0</v>
      </c>
      <c r="Z187" s="33">
        <v>9.6615694164989954E-2</v>
      </c>
      <c r="AA187" s="33">
        <v>0</v>
      </c>
      <c r="AB187" s="33">
        <v>0</v>
      </c>
      <c r="AC187" s="33">
        <v>0</v>
      </c>
      <c r="AD187" s="33">
        <v>0</v>
      </c>
      <c r="AE187" s="33">
        <v>0</v>
      </c>
      <c r="AF187" s="33">
        <v>0</v>
      </c>
      <c r="AG187" s="33">
        <v>0</v>
      </c>
      <c r="AH187" t="s">
        <v>82</v>
      </c>
      <c r="AI187" s="34">
        <v>4</v>
      </c>
    </row>
    <row r="188" spans="1:35" x14ac:dyDescent="0.25">
      <c r="A188" t="s">
        <v>546</v>
      </c>
      <c r="B188" t="s">
        <v>324</v>
      </c>
      <c r="C188" t="s">
        <v>388</v>
      </c>
      <c r="D188" t="s">
        <v>496</v>
      </c>
      <c r="E188" s="33">
        <v>90.1</v>
      </c>
      <c r="F188" s="33">
        <v>5.4</v>
      </c>
      <c r="G188" s="33">
        <v>0</v>
      </c>
      <c r="H188" s="33">
        <v>0.2722222222222222</v>
      </c>
      <c r="I188" s="33">
        <v>0</v>
      </c>
      <c r="J188" s="33">
        <v>0</v>
      </c>
      <c r="K188" s="33">
        <v>0.22222222222222221</v>
      </c>
      <c r="L188" s="33">
        <v>5.7991111111111104</v>
      </c>
      <c r="M188" s="33">
        <v>0</v>
      </c>
      <c r="N188" s="33">
        <v>4.8722222222222218</v>
      </c>
      <c r="O188" s="33">
        <v>5.4075718337649521E-2</v>
      </c>
      <c r="P188" s="33">
        <v>5.4249999999999998</v>
      </c>
      <c r="Q188" s="33">
        <v>9.8888888888888893</v>
      </c>
      <c r="R188" s="33">
        <v>0.16996547046491556</v>
      </c>
      <c r="S188" s="33">
        <v>4.2077777777777774</v>
      </c>
      <c r="T188" s="33">
        <v>9.3420000000000005</v>
      </c>
      <c r="U188" s="33">
        <v>0</v>
      </c>
      <c r="V188" s="33">
        <v>0.15038599087433716</v>
      </c>
      <c r="W188" s="33">
        <v>3.991777777777779</v>
      </c>
      <c r="X188" s="33">
        <v>15.436222222222225</v>
      </c>
      <c r="Y188" s="33">
        <v>0</v>
      </c>
      <c r="Z188" s="33">
        <v>0.21562708102108774</v>
      </c>
      <c r="AA188" s="33">
        <v>0</v>
      </c>
      <c r="AB188" s="33">
        <v>0</v>
      </c>
      <c r="AC188" s="33">
        <v>0</v>
      </c>
      <c r="AD188" s="33">
        <v>0</v>
      </c>
      <c r="AE188" s="33">
        <v>0</v>
      </c>
      <c r="AF188" s="33">
        <v>0</v>
      </c>
      <c r="AG188" s="33">
        <v>0</v>
      </c>
      <c r="AH188" t="s">
        <v>137</v>
      </c>
      <c r="AI188" s="34">
        <v>4</v>
      </c>
    </row>
  </sheetData>
  <pageMargins left="0.7" right="0.7" top="0.75" bottom="0.75" header="0.3" footer="0.3"/>
  <pageSetup orientation="portrait" horizontalDpi="1200" verticalDpi="1200" r:id="rId1"/>
  <ignoredErrors>
    <ignoredError sqref="AH2:AH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748</v>
      </c>
      <c r="C2" s="1" t="s">
        <v>749</v>
      </c>
      <c r="D2" s="1" t="s">
        <v>750</v>
      </c>
      <c r="E2" s="2"/>
      <c r="F2" s="3" t="s">
        <v>597</v>
      </c>
      <c r="G2" s="3" t="s">
        <v>598</v>
      </c>
      <c r="H2" s="3" t="s">
        <v>599</v>
      </c>
      <c r="I2" s="3" t="s">
        <v>600</v>
      </c>
      <c r="J2" s="4" t="s">
        <v>601</v>
      </c>
      <c r="K2" s="3" t="s">
        <v>602</v>
      </c>
      <c r="L2" s="4" t="s">
        <v>673</v>
      </c>
      <c r="M2" s="3" t="s">
        <v>672</v>
      </c>
      <c r="N2" s="3"/>
      <c r="O2" s="3" t="s">
        <v>603</v>
      </c>
      <c r="P2" s="3" t="s">
        <v>598</v>
      </c>
      <c r="Q2" s="3" t="s">
        <v>599</v>
      </c>
      <c r="R2" s="3" t="s">
        <v>600</v>
      </c>
      <c r="S2" s="4" t="s">
        <v>601</v>
      </c>
      <c r="T2" s="3" t="s">
        <v>602</v>
      </c>
      <c r="U2" s="4" t="s">
        <v>673</v>
      </c>
      <c r="V2" s="3" t="s">
        <v>672</v>
      </c>
      <c r="X2" s="5" t="s">
        <v>604</v>
      </c>
      <c r="Y2" s="5" t="s">
        <v>751</v>
      </c>
      <c r="Z2" s="6" t="s">
        <v>605</v>
      </c>
      <c r="AA2" s="6" t="s">
        <v>606</v>
      </c>
    </row>
    <row r="3" spans="2:33" ht="15" customHeight="1" x14ac:dyDescent="0.25">
      <c r="B3" s="7" t="s">
        <v>607</v>
      </c>
      <c r="C3" s="49">
        <f>AVERAGE(Nurse[MDS Census])</f>
        <v>86.264765300059395</v>
      </c>
      <c r="D3" s="8">
        <v>77.140845685707092</v>
      </c>
      <c r="E3" s="8"/>
      <c r="F3" s="5">
        <v>1</v>
      </c>
      <c r="G3" s="9">
        <v>69115.888888888876</v>
      </c>
      <c r="H3" s="10">
        <v>3.6672718204368535</v>
      </c>
      <c r="I3" s="9">
        <v>5</v>
      </c>
      <c r="J3" s="11">
        <v>0.69112838501518359</v>
      </c>
      <c r="K3" s="9">
        <v>3</v>
      </c>
      <c r="L3" s="30">
        <v>9.5793251673751564E-2</v>
      </c>
      <c r="M3" s="9">
        <v>6</v>
      </c>
      <c r="O3" t="s">
        <v>547</v>
      </c>
      <c r="P3" s="9">
        <v>633.73333333333335</v>
      </c>
      <c r="Q3" s="10">
        <v>6.0408624377586086</v>
      </c>
      <c r="R3" s="12">
        <v>1</v>
      </c>
      <c r="S3" s="11">
        <v>1.8757404095658883</v>
      </c>
      <c r="T3" s="12">
        <v>1</v>
      </c>
      <c r="U3" s="30">
        <v>9.682463009433584E-2</v>
      </c>
      <c r="V3" s="12">
        <v>24</v>
      </c>
      <c r="X3" s="13" t="s">
        <v>608</v>
      </c>
      <c r="Y3" s="9">
        <f>SUM(Nurse[Total Nurse Staff Hours])</f>
        <v>58185.146333333316</v>
      </c>
      <c r="Z3" s="14" t="s">
        <v>609</v>
      </c>
      <c r="AA3" s="10">
        <f>Category[[#This Row],[State Total]]/D9</f>
        <v>5.1130122297020415E-2</v>
      </c>
    </row>
    <row r="4" spans="2:33" ht="15" customHeight="1" x14ac:dyDescent="0.25">
      <c r="B4" s="15" t="s">
        <v>599</v>
      </c>
      <c r="C4" s="16">
        <f>SUM(Nurse[Total Nurse Staff Hours])/SUM(Nurse[MDS Census])</f>
        <v>3.6069247284128507</v>
      </c>
      <c r="D4" s="16">
        <v>3.6162767648550016</v>
      </c>
      <c r="E4" s="8"/>
      <c r="F4" s="5">
        <v>2</v>
      </c>
      <c r="G4" s="9">
        <v>129923.92222222219</v>
      </c>
      <c r="H4" s="10">
        <v>3.478915026597186</v>
      </c>
      <c r="I4" s="9">
        <v>7</v>
      </c>
      <c r="J4" s="11">
        <v>0.63723178256540391</v>
      </c>
      <c r="K4" s="9">
        <v>6</v>
      </c>
      <c r="L4" s="30">
        <v>0.12604617718952438</v>
      </c>
      <c r="M4" s="9">
        <v>2</v>
      </c>
      <c r="O4" t="s">
        <v>546</v>
      </c>
      <c r="P4" s="9">
        <v>16131.511111111107</v>
      </c>
      <c r="Q4" s="10">
        <v>3.6069247284128507</v>
      </c>
      <c r="R4" s="12">
        <v>34</v>
      </c>
      <c r="S4" s="11">
        <v>0.55170316068757097</v>
      </c>
      <c r="T4" s="12">
        <v>39</v>
      </c>
      <c r="U4" s="30">
        <v>5.0037531820096057E-2</v>
      </c>
      <c r="V4" s="12">
        <v>46</v>
      </c>
      <c r="X4" s="9" t="s">
        <v>610</v>
      </c>
      <c r="Y4" s="9">
        <f>SUM(Nurse[Total Direct Care Staff Hours])</f>
        <v>54108.995222222242</v>
      </c>
      <c r="Z4" s="14">
        <f>Category[[#This Row],[State Total]]/Y3</f>
        <v>0.9299451600970553</v>
      </c>
      <c r="AA4" s="10">
        <f>Category[[#This Row],[State Total]]/D9</f>
        <v>4.754820976528467E-2</v>
      </c>
    </row>
    <row r="5" spans="2:33" ht="15" customHeight="1" x14ac:dyDescent="0.25">
      <c r="B5" s="17" t="s">
        <v>611</v>
      </c>
      <c r="C5" s="18">
        <f>SUM(Nurse[Total Direct Care Staff Hours])/SUM(Nurse[MDS Census])</f>
        <v>3.3542421940219165</v>
      </c>
      <c r="D5" s="18">
        <v>3.341917987105413</v>
      </c>
      <c r="E5" s="19"/>
      <c r="F5" s="5">
        <v>3</v>
      </c>
      <c r="G5" s="9">
        <v>125277.33333333326</v>
      </c>
      <c r="H5" s="10">
        <v>3.5524562064965219</v>
      </c>
      <c r="I5" s="9">
        <v>6</v>
      </c>
      <c r="J5" s="11">
        <v>0.67245584197194497</v>
      </c>
      <c r="K5" s="9">
        <v>5</v>
      </c>
      <c r="L5" s="30">
        <v>0.12712919180650573</v>
      </c>
      <c r="M5" s="9">
        <v>1</v>
      </c>
      <c r="O5" t="s">
        <v>549</v>
      </c>
      <c r="P5" s="9">
        <v>14363.788888888885</v>
      </c>
      <c r="Q5" s="10">
        <v>3.8190037447562974</v>
      </c>
      <c r="R5" s="12">
        <v>19</v>
      </c>
      <c r="S5" s="11">
        <v>0.36973406119245866</v>
      </c>
      <c r="T5" s="12">
        <v>48</v>
      </c>
      <c r="U5" s="30">
        <v>2.0994468864578082E-2</v>
      </c>
      <c r="V5" s="12">
        <v>50</v>
      </c>
      <c r="X5" s="13" t="s">
        <v>612</v>
      </c>
      <c r="Y5" s="9">
        <f>SUM(Nurse[Total RN Hours (w/ Admin, DON)])</f>
        <v>8899.8056666666671</v>
      </c>
      <c r="Z5" s="14">
        <f>Category[[#This Row],[State Total]]/Y3</f>
        <v>0.15295666037653521</v>
      </c>
      <c r="AA5" s="10">
        <f>Category[[#This Row],[State Total]]/D9</f>
        <v>7.8206927511960626E-3</v>
      </c>
      <c r="AB5" s="20"/>
      <c r="AC5" s="20"/>
      <c r="AF5" s="20"/>
      <c r="AG5" s="20"/>
    </row>
    <row r="6" spans="2:33" ht="15" customHeight="1" x14ac:dyDescent="0.25">
      <c r="B6" s="21" t="s">
        <v>613</v>
      </c>
      <c r="C6" s="18">
        <f>SUM(Nurse[Total RN Hours (w/ Admin, DON)])/SUM(Nurse[MDS Census])</f>
        <v>0.55170316068757097</v>
      </c>
      <c r="D6" s="18">
        <v>0.6053127868931506</v>
      </c>
      <c r="E6"/>
      <c r="F6" s="5">
        <v>4</v>
      </c>
      <c r="G6" s="9">
        <v>213135.8888888885</v>
      </c>
      <c r="H6" s="10">
        <v>3.7068517101504894</v>
      </c>
      <c r="I6" s="9">
        <v>4</v>
      </c>
      <c r="J6" s="11">
        <v>0.55803789966025963</v>
      </c>
      <c r="K6" s="9">
        <v>9</v>
      </c>
      <c r="L6" s="30">
        <v>0.10911916801909696</v>
      </c>
      <c r="M6" s="9">
        <v>4</v>
      </c>
      <c r="O6" t="s">
        <v>548</v>
      </c>
      <c r="P6" s="9">
        <v>10745.944444444447</v>
      </c>
      <c r="Q6" s="10">
        <v>3.8629575912359715</v>
      </c>
      <c r="R6" s="12">
        <v>17</v>
      </c>
      <c r="S6" s="11">
        <v>0.63364813598928815</v>
      </c>
      <c r="T6" s="12">
        <v>33</v>
      </c>
      <c r="U6" s="30">
        <v>9.0585542030926697E-2</v>
      </c>
      <c r="V6" s="12">
        <v>32</v>
      </c>
      <c r="X6" s="22" t="s">
        <v>614</v>
      </c>
      <c r="Y6" s="9">
        <f>SUM(Nurse[RN Hours (excl. Admin, DON)])</f>
        <v>5862.1428888888895</v>
      </c>
      <c r="Z6" s="14">
        <f>Category[[#This Row],[State Total]]/Y3</f>
        <v>0.10074981775083315</v>
      </c>
      <c r="AA6" s="10">
        <f>Category[[#This Row],[State Total]]/D9</f>
        <v>5.1513505030026177E-3</v>
      </c>
      <c r="AB6" s="20"/>
      <c r="AC6" s="20"/>
      <c r="AF6" s="20"/>
      <c r="AG6" s="20"/>
    </row>
    <row r="7" spans="2:33" ht="15" customHeight="1" thickBot="1" x14ac:dyDescent="0.3">
      <c r="B7" s="23" t="s">
        <v>615</v>
      </c>
      <c r="C7" s="18">
        <f>SUM(Nurse[RN Hours (excl. Admin, DON)])/SUM(Nurse[MDS Census])</f>
        <v>0.36339700902856809</v>
      </c>
      <c r="D7" s="18">
        <v>0.40828202400980046</v>
      </c>
      <c r="E7"/>
      <c r="F7" s="5">
        <v>5</v>
      </c>
      <c r="G7" s="9">
        <v>223314.35555555581</v>
      </c>
      <c r="H7" s="10">
        <v>3.4643764455208377</v>
      </c>
      <c r="I7" s="9">
        <v>8</v>
      </c>
      <c r="J7" s="11">
        <v>0.67870255392846079</v>
      </c>
      <c r="K7" s="9">
        <v>4</v>
      </c>
      <c r="L7" s="30">
        <v>9.3639223792473358E-2</v>
      </c>
      <c r="M7" s="9">
        <v>7</v>
      </c>
      <c r="O7" t="s">
        <v>550</v>
      </c>
      <c r="P7" s="9">
        <v>90543.855555555419</v>
      </c>
      <c r="Q7" s="10">
        <v>4.139123059703298</v>
      </c>
      <c r="R7" s="12">
        <v>7</v>
      </c>
      <c r="S7" s="11">
        <v>0.54285651385387712</v>
      </c>
      <c r="T7" s="12">
        <v>40</v>
      </c>
      <c r="U7" s="30">
        <v>4.2846744192113692E-2</v>
      </c>
      <c r="V7" s="12">
        <v>49</v>
      </c>
      <c r="X7" s="22" t="s">
        <v>616</v>
      </c>
      <c r="Y7" s="9">
        <f>SUM(Nurse[RN Admin Hours])</f>
        <v>2058.3564444444446</v>
      </c>
      <c r="Z7" s="14">
        <f>Category[[#This Row],[State Total]]/Y3</f>
        <v>3.5375977790834325E-2</v>
      </c>
      <c r="AA7" s="10">
        <f>Category[[#This Row],[State Total]]/D9</f>
        <v>1.8087780708220371E-3</v>
      </c>
      <c r="AB7" s="20"/>
      <c r="AC7" s="20"/>
      <c r="AD7" s="20"/>
      <c r="AE7" s="20"/>
      <c r="AF7" s="20"/>
      <c r="AG7" s="20"/>
    </row>
    <row r="8" spans="2:33" ht="15" customHeight="1" thickTop="1" x14ac:dyDescent="0.25">
      <c r="B8" s="24" t="s">
        <v>617</v>
      </c>
      <c r="C8" s="25">
        <f>COUNTA(Nurse[Provider])</f>
        <v>187</v>
      </c>
      <c r="D8" s="25">
        <v>14752</v>
      </c>
      <c r="F8" s="5">
        <v>6</v>
      </c>
      <c r="G8" s="9">
        <v>136685.9333333332</v>
      </c>
      <c r="H8" s="10">
        <v>3.4116199317917255</v>
      </c>
      <c r="I8" s="9">
        <v>10</v>
      </c>
      <c r="J8" s="11">
        <v>0.34571454479506697</v>
      </c>
      <c r="K8" s="9">
        <v>10</v>
      </c>
      <c r="L8" s="30">
        <v>6.5849029186353242E-2</v>
      </c>
      <c r="M8" s="9">
        <v>9</v>
      </c>
      <c r="O8" t="s">
        <v>551</v>
      </c>
      <c r="P8" s="9">
        <v>14179.644444444439</v>
      </c>
      <c r="Q8" s="10">
        <v>3.608602864199701</v>
      </c>
      <c r="R8" s="12">
        <v>33</v>
      </c>
      <c r="S8" s="11">
        <v>0.84407096087662437</v>
      </c>
      <c r="T8" s="12">
        <v>11</v>
      </c>
      <c r="U8" s="30">
        <v>0.12009944446296228</v>
      </c>
      <c r="V8" s="12">
        <v>12</v>
      </c>
      <c r="X8" s="22" t="s">
        <v>618</v>
      </c>
      <c r="Y8" s="9">
        <f>SUM(Nurse[RN DON Hours])</f>
        <v>979.30633333333287</v>
      </c>
      <c r="Z8" s="14">
        <f>Category[[#This Row],[State Total]]/Y3</f>
        <v>1.6830864834867731E-2</v>
      </c>
      <c r="AA8" s="10">
        <f>Category[[#This Row],[State Total]]/D9</f>
        <v>8.6056417737140746E-4</v>
      </c>
      <c r="AB8" s="20"/>
      <c r="AC8" s="20"/>
      <c r="AD8" s="20"/>
      <c r="AE8" s="20"/>
      <c r="AF8" s="20"/>
      <c r="AG8" s="20"/>
    </row>
    <row r="9" spans="2:33" ht="15" customHeight="1" x14ac:dyDescent="0.25">
      <c r="B9" s="24" t="s">
        <v>619</v>
      </c>
      <c r="C9" s="25">
        <f>SUM(Nurse[MDS Census])</f>
        <v>16131.511111111107</v>
      </c>
      <c r="D9" s="25">
        <v>1137981.755555551</v>
      </c>
      <c r="F9" s="5">
        <v>7</v>
      </c>
      <c r="G9" s="9">
        <v>75220.511111111104</v>
      </c>
      <c r="H9" s="10">
        <v>3.4625035872307905</v>
      </c>
      <c r="I9" s="9">
        <v>9</v>
      </c>
      <c r="J9" s="11">
        <v>0.5754256167717845</v>
      </c>
      <c r="K9" s="9">
        <v>8</v>
      </c>
      <c r="L9" s="30">
        <v>0.10630393346411013</v>
      </c>
      <c r="M9" s="9">
        <v>5</v>
      </c>
      <c r="O9" t="s">
        <v>552</v>
      </c>
      <c r="P9" s="9">
        <v>18939.155555555557</v>
      </c>
      <c r="Q9" s="10">
        <v>3.5327644550619404</v>
      </c>
      <c r="R9" s="12">
        <v>40</v>
      </c>
      <c r="S9" s="11">
        <v>0.65219798606531798</v>
      </c>
      <c r="T9" s="12">
        <v>28</v>
      </c>
      <c r="U9" s="30">
        <v>6.2207938320487134E-2</v>
      </c>
      <c r="V9" s="12">
        <v>43</v>
      </c>
      <c r="X9" s="13" t="s">
        <v>620</v>
      </c>
      <c r="Y9" s="9">
        <f>SUM(Nurse[Total LPN Hours (w/ Admin)])</f>
        <v>14370.291222222218</v>
      </c>
      <c r="Z9" s="14">
        <f>Category[[#This Row],[State Total]]/Y3</f>
        <v>0.24697525275432219</v>
      </c>
      <c r="AA9" s="10">
        <f>Category[[#This Row],[State Total]]/D9</f>
        <v>1.2627874877666022E-2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554</v>
      </c>
      <c r="P10" s="9">
        <v>1995.3555555555556</v>
      </c>
      <c r="Q10" s="10">
        <v>3.6311877025537078</v>
      </c>
      <c r="R10" s="12">
        <v>29</v>
      </c>
      <c r="S10" s="11">
        <v>1.0242601151563075</v>
      </c>
      <c r="T10" s="12">
        <v>6</v>
      </c>
      <c r="U10" s="30">
        <v>2.0791633501174179E-2</v>
      </c>
      <c r="V10" s="12">
        <v>51</v>
      </c>
      <c r="X10" s="22" t="s">
        <v>621</v>
      </c>
      <c r="Y10" s="9">
        <f>SUM(Nurse[LPN Hours (excl. Admin)])</f>
        <v>13331.802888888891</v>
      </c>
      <c r="Z10" s="14">
        <f>Category[[#This Row],[State Total]]/Y3</f>
        <v>0.22912725547707904</v>
      </c>
      <c r="AA10" s="10">
        <f>Category[[#This Row],[State Total]]/D9</f>
        <v>1.1715304594123692E-2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553</v>
      </c>
      <c r="P11" s="9">
        <v>3466.344444444444</v>
      </c>
      <c r="Q11" s="10">
        <v>4.0400154822082825</v>
      </c>
      <c r="R11" s="12">
        <v>12</v>
      </c>
      <c r="S11" s="11">
        <v>0.93927759310961634</v>
      </c>
      <c r="T11" s="12">
        <v>8</v>
      </c>
      <c r="U11" s="30">
        <v>9.6508608476128244E-2</v>
      </c>
      <c r="V11" s="12">
        <v>26</v>
      </c>
      <c r="X11" s="22" t="s">
        <v>622</v>
      </c>
      <c r="Y11" s="9">
        <f>SUM(Nurse[LPN Admin Hours])</f>
        <v>1038.488333333333</v>
      </c>
      <c r="Z11" s="14">
        <f>Category[[#This Row],[State Total]]/Y3</f>
        <v>1.784799727724325E-2</v>
      </c>
      <c r="AA11" s="10">
        <f>Category[[#This Row],[State Total]]/D9</f>
        <v>9.1257028354233471E-4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555</v>
      </c>
      <c r="P12" s="9">
        <v>66243.377777777816</v>
      </c>
      <c r="Q12" s="10">
        <v>4.0475484157410087</v>
      </c>
      <c r="R12" s="12">
        <v>10</v>
      </c>
      <c r="S12" s="11">
        <v>0.64545731195940048</v>
      </c>
      <c r="T12" s="12">
        <v>30</v>
      </c>
      <c r="U12" s="30">
        <v>0.11186683571267629</v>
      </c>
      <c r="V12" s="12">
        <v>16</v>
      </c>
      <c r="X12" s="13" t="s">
        <v>623</v>
      </c>
      <c r="Y12" s="9">
        <f>SUM(Nurse[Total CNA, NA TR, Med Aide/Tech Hours])</f>
        <v>34915.049444444448</v>
      </c>
      <c r="Z12" s="14">
        <f>Category[[#This Row],[State Total]]/Y3</f>
        <v>0.60006808686914292</v>
      </c>
      <c r="AA12" s="10">
        <f>Category[[#This Row],[State Total]]/D9</f>
        <v>3.0681554668158348E-2</v>
      </c>
      <c r="AB12" s="20"/>
      <c r="AC12" s="20"/>
      <c r="AD12" s="20"/>
      <c r="AE12" s="20"/>
      <c r="AF12" s="20"/>
      <c r="AG12" s="20"/>
    </row>
    <row r="13" spans="2:33" ht="15" customHeight="1" x14ac:dyDescent="0.25">
      <c r="I13" s="9"/>
      <c r="J13" s="9"/>
      <c r="K13" s="9"/>
      <c r="L13" s="9"/>
      <c r="M13" s="9"/>
      <c r="O13" t="s">
        <v>556</v>
      </c>
      <c r="P13" s="9">
        <v>26792.522222222229</v>
      </c>
      <c r="Q13" s="10">
        <v>3.3340848130510681</v>
      </c>
      <c r="R13" s="12">
        <v>47</v>
      </c>
      <c r="S13" s="11">
        <v>0.40397606794930702</v>
      </c>
      <c r="T13" s="12">
        <v>46</v>
      </c>
      <c r="U13" s="30">
        <v>0.10382108270128565</v>
      </c>
      <c r="V13" s="12">
        <v>22</v>
      </c>
      <c r="X13" s="22" t="s">
        <v>624</v>
      </c>
      <c r="Y13" s="9">
        <f>SUM(Nurse[CNA Hours])</f>
        <v>33036.571333333348</v>
      </c>
      <c r="Z13" s="14">
        <f>Category[[#This Row],[State Total]]/Y3</f>
        <v>0.56778359109165355</v>
      </c>
      <c r="AA13" s="10">
        <f>Category[[#This Row],[State Total]]/D9</f>
        <v>2.9030844450757678E-2</v>
      </c>
      <c r="AB13" s="20"/>
      <c r="AC13" s="20"/>
      <c r="AD13" s="20"/>
      <c r="AE13" s="20"/>
      <c r="AF13" s="20"/>
      <c r="AG13" s="20"/>
    </row>
    <row r="14" spans="2:33" ht="15" customHeight="1" x14ac:dyDescent="0.25">
      <c r="G14" s="10"/>
      <c r="I14" s="9"/>
      <c r="J14" s="9"/>
      <c r="K14" s="9"/>
      <c r="L14" s="9"/>
      <c r="M14" s="9"/>
      <c r="O14" t="s">
        <v>557</v>
      </c>
      <c r="P14" s="9">
        <v>3182.6222222222227</v>
      </c>
      <c r="Q14" s="10">
        <v>4.4477925609909361</v>
      </c>
      <c r="R14" s="12">
        <v>4</v>
      </c>
      <c r="S14" s="11">
        <v>1.4693429247720258</v>
      </c>
      <c r="T14" s="12">
        <v>2</v>
      </c>
      <c r="U14" s="30">
        <v>4.4632540782262482E-2</v>
      </c>
      <c r="V14" s="12">
        <v>48</v>
      </c>
      <c r="X14" s="22" t="s">
        <v>625</v>
      </c>
      <c r="Y14" s="9">
        <f>SUM(Nurse[NA TR Hours])</f>
        <v>1471.4487777777772</v>
      </c>
      <c r="Z14" s="14">
        <f>Category[[#This Row],[State Total]]/Y3</f>
        <v>2.5289079266864512E-2</v>
      </c>
      <c r="AA14" s="10">
        <f>Category[[#This Row],[State Total]]/D9</f>
        <v>1.2930337156938259E-3</v>
      </c>
    </row>
    <row r="15" spans="2:33" ht="15" customHeight="1" x14ac:dyDescent="0.25">
      <c r="I15" s="9"/>
      <c r="J15" s="9"/>
      <c r="K15" s="9"/>
      <c r="L15" s="9"/>
      <c r="M15" s="9"/>
      <c r="O15" t="s">
        <v>561</v>
      </c>
      <c r="P15" s="9">
        <v>19943.144444444424</v>
      </c>
      <c r="Q15" s="10">
        <v>3.6351922214428489</v>
      </c>
      <c r="R15" s="12">
        <v>28</v>
      </c>
      <c r="S15" s="11">
        <v>0.69859209764647734</v>
      </c>
      <c r="T15" s="12">
        <v>23</v>
      </c>
      <c r="U15" s="30">
        <v>0.11811421029817698</v>
      </c>
      <c r="V15" s="12">
        <v>13</v>
      </c>
      <c r="X15" s="26" t="s">
        <v>626</v>
      </c>
      <c r="Y15" s="27">
        <f>SUM(Nurse[Med Aide/Tech Hours])</f>
        <v>407.02933333333323</v>
      </c>
      <c r="Z15" s="14">
        <f>Category[[#This Row],[State Total]]/Y3</f>
        <v>6.9954165106250283E-3</v>
      </c>
      <c r="AA15" s="10">
        <f>Category[[#This Row],[State Total]]/D9</f>
        <v>3.5767650170685355E-4</v>
      </c>
    </row>
    <row r="16" spans="2:33" ht="15" customHeight="1" x14ac:dyDescent="0.25">
      <c r="I16" s="9"/>
      <c r="J16" s="9"/>
      <c r="K16" s="9"/>
      <c r="L16" s="9"/>
      <c r="M16" s="9"/>
      <c r="O16" t="s">
        <v>558</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559</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560</v>
      </c>
      <c r="P18" s="9">
        <v>33971.28888888895</v>
      </c>
      <c r="Q18" s="10">
        <v>3.4103972406764318</v>
      </c>
      <c r="R18" s="12">
        <v>45</v>
      </c>
      <c r="S18" s="11">
        <v>0.56801137300256033</v>
      </c>
      <c r="T18" s="12">
        <v>37</v>
      </c>
      <c r="U18" s="30">
        <v>9.4044956305848859E-2</v>
      </c>
      <c r="V18" s="12">
        <v>29</v>
      </c>
      <c r="X18" s="5" t="s">
        <v>627</v>
      </c>
      <c r="Y18" s="5" t="s">
        <v>751</v>
      </c>
    </row>
    <row r="19" spans="9:27" ht="15" customHeight="1" x14ac:dyDescent="0.25">
      <c r="O19" t="s">
        <v>562</v>
      </c>
      <c r="P19" s="9">
        <v>14539.022222222233</v>
      </c>
      <c r="Q19" s="10">
        <v>3.7830361127754224</v>
      </c>
      <c r="R19" s="12">
        <v>22</v>
      </c>
      <c r="S19" s="11">
        <v>0.66929399195421835</v>
      </c>
      <c r="T19" s="12">
        <v>26</v>
      </c>
      <c r="U19" s="30">
        <v>0.10640719510586769</v>
      </c>
      <c r="V19" s="12">
        <v>20</v>
      </c>
      <c r="X19" s="5" t="s">
        <v>628</v>
      </c>
      <c r="Y19" s="9">
        <f>SUM(Nurse[RN Hours Contract (excl. Admin, DON)])</f>
        <v>134.99922222222224</v>
      </c>
    </row>
    <row r="20" spans="9:27" ht="15" customHeight="1" x14ac:dyDescent="0.25">
      <c r="O20" t="s">
        <v>563</v>
      </c>
      <c r="P20" s="9">
        <v>19903.311111111125</v>
      </c>
      <c r="Q20" s="10">
        <v>3.6214136062229723</v>
      </c>
      <c r="R20" s="12">
        <v>31</v>
      </c>
      <c r="S20" s="11">
        <v>0.63213508305150701</v>
      </c>
      <c r="T20" s="12">
        <v>34</v>
      </c>
      <c r="U20" s="30">
        <v>0.1026357196584672</v>
      </c>
      <c r="V20" s="12">
        <v>23</v>
      </c>
      <c r="X20" s="5" t="s">
        <v>629</v>
      </c>
      <c r="Y20" s="9">
        <f>SUM(Nurse[RN Admin Hours Contract])</f>
        <v>26.352000000000004</v>
      </c>
      <c r="AA20" s="9"/>
    </row>
    <row r="21" spans="9:27" ht="15" customHeight="1" x14ac:dyDescent="0.25">
      <c r="O21" t="s">
        <v>564</v>
      </c>
      <c r="P21" s="9">
        <v>21850.977777777804</v>
      </c>
      <c r="Q21" s="10">
        <v>3.3855345807052606</v>
      </c>
      <c r="R21" s="12">
        <v>46</v>
      </c>
      <c r="S21" s="11">
        <v>0.23443491468472266</v>
      </c>
      <c r="T21" s="12">
        <v>51</v>
      </c>
      <c r="U21" s="30">
        <v>7.876193237857794E-2</v>
      </c>
      <c r="V21" s="12">
        <v>38</v>
      </c>
      <c r="X21" s="5" t="s">
        <v>630</v>
      </c>
      <c r="Y21" s="9">
        <f>SUM(Nurse[RN DON Hours Contract])</f>
        <v>25.624222222222222</v>
      </c>
    </row>
    <row r="22" spans="9:27" ht="15" customHeight="1" x14ac:dyDescent="0.25">
      <c r="O22" t="s">
        <v>567</v>
      </c>
      <c r="P22" s="9">
        <v>31441.377777777765</v>
      </c>
      <c r="Q22" s="10">
        <v>3.612648449106699</v>
      </c>
      <c r="R22" s="12">
        <v>32</v>
      </c>
      <c r="S22" s="11">
        <v>0.64042077248523221</v>
      </c>
      <c r="T22" s="12">
        <v>31</v>
      </c>
      <c r="U22" s="30">
        <v>9.1118562469651498E-2</v>
      </c>
      <c r="V22" s="12">
        <v>30</v>
      </c>
      <c r="X22" s="5" t="s">
        <v>631</v>
      </c>
      <c r="Y22" s="9">
        <f>SUM(Nurse[LPN Hours Contract (excl. Admin)])</f>
        <v>950.29899999999986</v>
      </c>
    </row>
    <row r="23" spans="9:27" ht="15" customHeight="1" x14ac:dyDescent="0.25">
      <c r="O23" t="s">
        <v>566</v>
      </c>
      <c r="P23" s="9">
        <v>21280.533333333344</v>
      </c>
      <c r="Q23" s="10">
        <v>3.7019066773597968</v>
      </c>
      <c r="R23" s="12">
        <v>23</v>
      </c>
      <c r="S23" s="11">
        <v>0.75533815986232589</v>
      </c>
      <c r="T23" s="12">
        <v>16</v>
      </c>
      <c r="U23" s="30">
        <v>0.13465961777276614</v>
      </c>
      <c r="V23" s="12">
        <v>7</v>
      </c>
      <c r="X23" s="5" t="s">
        <v>632</v>
      </c>
      <c r="Y23" s="9">
        <f>SUM(Nurse[LPN Admin Hours Contract])</f>
        <v>0.37777777777777777</v>
      </c>
    </row>
    <row r="24" spans="9:27" ht="15" customHeight="1" x14ac:dyDescent="0.25">
      <c r="O24" t="s">
        <v>565</v>
      </c>
      <c r="P24" s="9">
        <v>4669.8666666666668</v>
      </c>
      <c r="Q24" s="10">
        <v>4.3362414344449514</v>
      </c>
      <c r="R24" s="12">
        <v>5</v>
      </c>
      <c r="S24" s="11">
        <v>1.0474073968326478</v>
      </c>
      <c r="T24" s="12">
        <v>4</v>
      </c>
      <c r="U24" s="30">
        <v>0.1764471116960461</v>
      </c>
      <c r="V24" s="12">
        <v>2</v>
      </c>
      <c r="X24" s="5" t="s">
        <v>633</v>
      </c>
      <c r="Y24" s="9">
        <f>SUM(Nurse[CNA Hours Contract])</f>
        <v>1773.788888888889</v>
      </c>
    </row>
    <row r="25" spans="9:27" ht="15" customHeight="1" x14ac:dyDescent="0.25">
      <c r="O25" t="s">
        <v>568</v>
      </c>
      <c r="P25" s="9">
        <v>31828.177777777779</v>
      </c>
      <c r="Q25" s="10">
        <v>3.7844598008193975</v>
      </c>
      <c r="R25" s="12">
        <v>21</v>
      </c>
      <c r="S25" s="11">
        <v>0.6969405690834396</v>
      </c>
      <c r="T25" s="12">
        <v>24</v>
      </c>
      <c r="U25" s="30">
        <v>8.3478585199017852E-2</v>
      </c>
      <c r="V25" s="12">
        <v>35</v>
      </c>
      <c r="X25" s="5" t="s">
        <v>634</v>
      </c>
      <c r="Y25" s="9">
        <f>SUM(Nurse[NA TR Hours Contract])</f>
        <v>0</v>
      </c>
    </row>
    <row r="26" spans="9:27" ht="15" customHeight="1" x14ac:dyDescent="0.25">
      <c r="O26" t="s">
        <v>569</v>
      </c>
      <c r="P26" s="9">
        <v>19703.922222222227</v>
      </c>
      <c r="Q26" s="10">
        <v>4.1595973672472448</v>
      </c>
      <c r="R26" s="12">
        <v>6</v>
      </c>
      <c r="S26" s="11">
        <v>1.0329733392054474</v>
      </c>
      <c r="T26" s="12">
        <v>5</v>
      </c>
      <c r="U26" s="30">
        <v>6.6358337756642433E-2</v>
      </c>
      <c r="V26" s="12">
        <v>41</v>
      </c>
      <c r="X26" s="5" t="s">
        <v>635</v>
      </c>
      <c r="Y26" s="9">
        <f>SUM(Nurse[Med Aide/Tech Hours Contract])</f>
        <v>0</v>
      </c>
    </row>
    <row r="27" spans="9:27" ht="15" customHeight="1" x14ac:dyDescent="0.25">
      <c r="O27" t="s">
        <v>571</v>
      </c>
      <c r="P27" s="9">
        <v>31408.444444444438</v>
      </c>
      <c r="Q27" s="10">
        <v>3.0728472986741018</v>
      </c>
      <c r="R27" s="12">
        <v>50</v>
      </c>
      <c r="S27" s="11">
        <v>0.40359808402552727</v>
      </c>
      <c r="T27" s="12">
        <v>47</v>
      </c>
      <c r="U27" s="30">
        <v>9.531767465274292E-2</v>
      </c>
      <c r="V27" s="12">
        <v>28</v>
      </c>
      <c r="X27" s="5" t="s">
        <v>636</v>
      </c>
      <c r="Y27" s="9">
        <f>SUM(Nurse[Total Contract Hours])</f>
        <v>2911.4411111111112</v>
      </c>
    </row>
    <row r="28" spans="9:27" ht="15" customHeight="1" x14ac:dyDescent="0.25">
      <c r="O28" t="s">
        <v>570</v>
      </c>
      <c r="P28" s="9">
        <v>13539.144444444451</v>
      </c>
      <c r="Q28" s="10">
        <v>3.8714198008572667</v>
      </c>
      <c r="R28" s="12">
        <v>16</v>
      </c>
      <c r="S28" s="11">
        <v>0.53560995565943359</v>
      </c>
      <c r="T28" s="12">
        <v>41</v>
      </c>
      <c r="U28" s="30">
        <v>0.10681777824095051</v>
      </c>
      <c r="V28" s="12">
        <v>18</v>
      </c>
      <c r="X28" s="5" t="s">
        <v>637</v>
      </c>
      <c r="Y28" s="9">
        <f>SUM(Nurse[Total Nurse Staff Hours])</f>
        <v>58185.146333333316</v>
      </c>
    </row>
    <row r="29" spans="9:27" ht="15" customHeight="1" x14ac:dyDescent="0.25">
      <c r="O29" t="s">
        <v>572</v>
      </c>
      <c r="P29" s="9">
        <v>3092.2666666666673</v>
      </c>
      <c r="Q29" s="10">
        <v>3.7017095693917428</v>
      </c>
      <c r="R29" s="12">
        <v>24</v>
      </c>
      <c r="S29" s="11">
        <v>0.83524200155225914</v>
      </c>
      <c r="T29" s="12">
        <v>14</v>
      </c>
      <c r="U29" s="30">
        <v>0.15404402121381064</v>
      </c>
      <c r="V29" s="12">
        <v>3</v>
      </c>
      <c r="X29" s="5" t="s">
        <v>638</v>
      </c>
      <c r="Y29" s="28">
        <f>Y27/Y28</f>
        <v>5.0037531820096057E-2</v>
      </c>
    </row>
    <row r="30" spans="9:27" ht="15" customHeight="1" x14ac:dyDescent="0.25">
      <c r="O30" t="s">
        <v>579</v>
      </c>
      <c r="P30" s="9">
        <v>31580.033333333373</v>
      </c>
      <c r="Q30" s="10">
        <v>3.4683107716092008</v>
      </c>
      <c r="R30" s="12">
        <v>41</v>
      </c>
      <c r="S30" s="11">
        <v>0.50992706361931184</v>
      </c>
      <c r="T30" s="12">
        <v>44</v>
      </c>
      <c r="U30" s="30">
        <v>0.15179285834331796</v>
      </c>
      <c r="V30" s="12">
        <v>4</v>
      </c>
    </row>
    <row r="31" spans="9:27" ht="15" customHeight="1" x14ac:dyDescent="0.25">
      <c r="O31" t="s">
        <v>580</v>
      </c>
      <c r="P31" s="9">
        <v>4496.5</v>
      </c>
      <c r="Q31" s="10">
        <v>4.4839297725391347</v>
      </c>
      <c r="R31" s="12">
        <v>3</v>
      </c>
      <c r="S31" s="11">
        <v>0.84335767325203514</v>
      </c>
      <c r="T31" s="12">
        <v>12</v>
      </c>
      <c r="U31" s="30">
        <v>0.1363681678426896</v>
      </c>
      <c r="V31" s="12">
        <v>6</v>
      </c>
      <c r="Y31" s="9"/>
    </row>
    <row r="32" spans="9:27" ht="15" customHeight="1" x14ac:dyDescent="0.25">
      <c r="O32" t="s">
        <v>573</v>
      </c>
      <c r="P32" s="9">
        <v>9329.8999999999942</v>
      </c>
      <c r="Q32" s="10">
        <v>3.9056288086927231</v>
      </c>
      <c r="R32" s="12">
        <v>15</v>
      </c>
      <c r="S32" s="11">
        <v>0.7443185528962446</v>
      </c>
      <c r="T32" s="12">
        <v>18</v>
      </c>
      <c r="U32" s="30">
        <v>0.11174944138799575</v>
      </c>
      <c r="V32" s="12">
        <v>17</v>
      </c>
    </row>
    <row r="33" spans="15:27" ht="15" customHeight="1" x14ac:dyDescent="0.25">
      <c r="O33" t="s">
        <v>575</v>
      </c>
      <c r="P33" s="9">
        <v>5365.7111111111117</v>
      </c>
      <c r="Q33" s="10">
        <v>3.8162251042628679</v>
      </c>
      <c r="R33" s="12">
        <v>20</v>
      </c>
      <c r="S33" s="11">
        <v>0.73197927581308475</v>
      </c>
      <c r="T33" s="12">
        <v>20</v>
      </c>
      <c r="U33" s="30">
        <v>8.9797522397923935E-2</v>
      </c>
      <c r="V33" s="12">
        <v>33</v>
      </c>
      <c r="X33" s="5" t="s">
        <v>604</v>
      </c>
      <c r="Y33" s="6" t="s">
        <v>606</v>
      </c>
    </row>
    <row r="34" spans="15:27" ht="15" customHeight="1" x14ac:dyDescent="0.25">
      <c r="O34" t="s">
        <v>576</v>
      </c>
      <c r="P34" s="9">
        <v>37460.744444444455</v>
      </c>
      <c r="Q34" s="10">
        <v>3.6413362995989567</v>
      </c>
      <c r="R34" s="12">
        <v>27</v>
      </c>
      <c r="S34" s="11">
        <v>0.66883166289333307</v>
      </c>
      <c r="T34" s="12">
        <v>27</v>
      </c>
      <c r="U34" s="30">
        <v>0.12463542513544852</v>
      </c>
      <c r="V34" s="12">
        <v>10</v>
      </c>
      <c r="X34" s="50" t="s">
        <v>639</v>
      </c>
      <c r="Y34" s="10">
        <f>SUM(Nurse[Total Nurse Staff Hours])/SUM(Nurse[MDS Census])</f>
        <v>3.6069247284128507</v>
      </c>
    </row>
    <row r="35" spans="15:27" ht="15" customHeight="1" x14ac:dyDescent="0.25">
      <c r="O35" t="s">
        <v>577</v>
      </c>
      <c r="P35" s="9">
        <v>4885.844444444444</v>
      </c>
      <c r="Q35" s="10">
        <v>3.430016965110092</v>
      </c>
      <c r="R35" s="12">
        <v>43</v>
      </c>
      <c r="S35" s="11">
        <v>0.6266838440301461</v>
      </c>
      <c r="T35" s="12">
        <v>35</v>
      </c>
      <c r="U35" s="30">
        <v>0.12207197523643744</v>
      </c>
      <c r="V35" s="12">
        <v>11</v>
      </c>
      <c r="X35" s="9" t="s">
        <v>640</v>
      </c>
      <c r="Y35" s="18">
        <f>SUM(Nurse[Total RN Hours (w/ Admin, DON)])/SUM(Nurse[MDS Census])</f>
        <v>0.55170316068757097</v>
      </c>
    </row>
    <row r="36" spans="15:27" ht="15" customHeight="1" x14ac:dyDescent="0.25">
      <c r="O36" t="s">
        <v>574</v>
      </c>
      <c r="P36" s="9">
        <v>4987.2666666666664</v>
      </c>
      <c r="Q36" s="10">
        <v>3.9056977770054404</v>
      </c>
      <c r="R36" s="12">
        <v>14</v>
      </c>
      <c r="S36" s="11">
        <v>0.7421679209720754</v>
      </c>
      <c r="T36" s="12">
        <v>19</v>
      </c>
      <c r="U36" s="30">
        <v>7.9975097885413154E-2</v>
      </c>
      <c r="V36" s="12">
        <v>37</v>
      </c>
      <c r="X36" s="9" t="s">
        <v>641</v>
      </c>
      <c r="Y36" s="18">
        <f>SUM(Nurse[Total LPN Hours (w/ Admin)])/SUM(Nurse[MDS Census])</f>
        <v>0.89082114646557875</v>
      </c>
    </row>
    <row r="37" spans="15:27" ht="15" customHeight="1" x14ac:dyDescent="0.25">
      <c r="O37" t="s">
        <v>578</v>
      </c>
      <c r="P37" s="9">
        <v>92388.255555555588</v>
      </c>
      <c r="Q37" s="10">
        <v>3.4130274230382516</v>
      </c>
      <c r="R37" s="12">
        <v>44</v>
      </c>
      <c r="S37" s="11">
        <v>0.62277743936428642</v>
      </c>
      <c r="T37" s="12">
        <v>36</v>
      </c>
      <c r="U37" s="30">
        <v>0.12676177749909556</v>
      </c>
      <c r="V37" s="12">
        <v>8</v>
      </c>
      <c r="X37" s="9" t="s">
        <v>642</v>
      </c>
      <c r="Y37" s="18">
        <f>SUM(Nurse[Total CNA, NA TR, Med Aide/Tech Hours])/SUM(Nurse[MDS Census])</f>
        <v>2.1644004212597023</v>
      </c>
      <c r="AA37" s="10"/>
    </row>
    <row r="38" spans="15:27" ht="15" customHeight="1" x14ac:dyDescent="0.25">
      <c r="O38" t="s">
        <v>581</v>
      </c>
      <c r="P38" s="9">
        <v>63300.822222222116</v>
      </c>
      <c r="Q38" s="10">
        <v>3.4499657561056791</v>
      </c>
      <c r="R38" s="12">
        <v>42</v>
      </c>
      <c r="S38" s="11">
        <v>0.56644055527451564</v>
      </c>
      <c r="T38" s="12">
        <v>38</v>
      </c>
      <c r="U38" s="30">
        <v>0.11426020867290131</v>
      </c>
      <c r="V38" s="12">
        <v>14</v>
      </c>
    </row>
    <row r="39" spans="15:27" ht="15" customHeight="1" x14ac:dyDescent="0.25">
      <c r="O39" t="s">
        <v>582</v>
      </c>
      <c r="P39" s="9">
        <v>15008.399999999994</v>
      </c>
      <c r="Q39" s="10">
        <v>3.6774995113847346</v>
      </c>
      <c r="R39" s="12">
        <v>25</v>
      </c>
      <c r="S39" s="11">
        <v>0.34457592637012174</v>
      </c>
      <c r="T39" s="12">
        <v>50</v>
      </c>
      <c r="U39" s="30">
        <v>5.8758763905221979E-2</v>
      </c>
      <c r="V39" s="12">
        <v>44</v>
      </c>
    </row>
    <row r="40" spans="15:27" ht="15" customHeight="1" x14ac:dyDescent="0.25">
      <c r="O40" t="s">
        <v>583</v>
      </c>
      <c r="P40" s="9">
        <v>6114.1222222222214</v>
      </c>
      <c r="Q40" s="10">
        <v>4.8794973931026719</v>
      </c>
      <c r="R40" s="12">
        <v>2</v>
      </c>
      <c r="S40" s="11">
        <v>0.70236496199145571</v>
      </c>
      <c r="T40" s="12">
        <v>22</v>
      </c>
      <c r="U40" s="30">
        <v>0.12607208269299203</v>
      </c>
      <c r="V40" s="12">
        <v>9</v>
      </c>
    </row>
    <row r="41" spans="15:27" ht="15" customHeight="1" x14ac:dyDescent="0.25">
      <c r="O41" t="s">
        <v>584</v>
      </c>
      <c r="P41" s="9">
        <v>64129.100000000064</v>
      </c>
      <c r="Q41" s="10">
        <v>3.5513666269377713</v>
      </c>
      <c r="R41" s="12">
        <v>39</v>
      </c>
      <c r="S41" s="11">
        <v>0.69262959665216972</v>
      </c>
      <c r="T41" s="12">
        <v>25</v>
      </c>
      <c r="U41" s="30">
        <v>0.14341731835489568</v>
      </c>
      <c r="V41" s="12">
        <v>5</v>
      </c>
    </row>
    <row r="42" spans="15:27" ht="15" customHeight="1" x14ac:dyDescent="0.25">
      <c r="O42" t="s">
        <v>585</v>
      </c>
      <c r="P42" s="9">
        <v>6509.5222222222219</v>
      </c>
      <c r="Q42" s="10">
        <v>3.5910978276268777</v>
      </c>
      <c r="R42" s="12">
        <v>35</v>
      </c>
      <c r="S42" s="11">
        <v>0.75295208557719706</v>
      </c>
      <c r="T42" s="12">
        <v>17</v>
      </c>
      <c r="U42" s="30">
        <v>9.0587839608705881E-2</v>
      </c>
      <c r="V42" s="12">
        <v>31</v>
      </c>
    </row>
    <row r="43" spans="15:27" ht="15" customHeight="1" x14ac:dyDescent="0.25">
      <c r="O43" t="s">
        <v>586</v>
      </c>
      <c r="P43" s="9">
        <v>15186.211111111117</v>
      </c>
      <c r="Q43" s="10">
        <v>3.6276710817342326</v>
      </c>
      <c r="R43" s="12">
        <v>30</v>
      </c>
      <c r="S43" s="11">
        <v>0.52269220835567909</v>
      </c>
      <c r="T43" s="12">
        <v>43</v>
      </c>
      <c r="U43" s="30">
        <v>9.6755928483920478E-2</v>
      </c>
      <c r="V43" s="12">
        <v>25</v>
      </c>
    </row>
    <row r="44" spans="15:27" ht="15" customHeight="1" x14ac:dyDescent="0.25">
      <c r="O44" t="s">
        <v>587</v>
      </c>
      <c r="P44" s="9">
        <v>4648.6333333333323</v>
      </c>
      <c r="Q44" s="10">
        <v>3.5707482724910817</v>
      </c>
      <c r="R44" s="12">
        <v>38</v>
      </c>
      <c r="S44" s="11">
        <v>0.84182213649411886</v>
      </c>
      <c r="T44" s="12">
        <v>13</v>
      </c>
      <c r="U44" s="30">
        <v>6.5365935682119805E-2</v>
      </c>
      <c r="V44" s="12">
        <v>42</v>
      </c>
    </row>
    <row r="45" spans="15:27" ht="15" customHeight="1" x14ac:dyDescent="0.25">
      <c r="O45" t="s">
        <v>588</v>
      </c>
      <c r="P45" s="9">
        <v>23759.777777777777</v>
      </c>
      <c r="Q45" s="10">
        <v>3.5906221953067243</v>
      </c>
      <c r="R45" s="12">
        <v>36</v>
      </c>
      <c r="S45" s="11">
        <v>0.52958315640812159</v>
      </c>
      <c r="T45" s="12">
        <v>42</v>
      </c>
      <c r="U45" s="30">
        <v>0.10641439767292675</v>
      </c>
      <c r="V45" s="12">
        <v>19</v>
      </c>
    </row>
    <row r="46" spans="15:27" ht="15" customHeight="1" x14ac:dyDescent="0.25">
      <c r="O46" t="s">
        <v>589</v>
      </c>
      <c r="P46" s="9">
        <v>80576.922222222172</v>
      </c>
      <c r="Q46" s="10">
        <v>3.2954340993416555</v>
      </c>
      <c r="R46" s="12">
        <v>49</v>
      </c>
      <c r="S46" s="11">
        <v>0.35478505770124719</v>
      </c>
      <c r="T46" s="12">
        <v>49</v>
      </c>
      <c r="U46" s="30">
        <v>6.9443172093357111E-2</v>
      </c>
      <c r="V46" s="12">
        <v>40</v>
      </c>
    </row>
    <row r="47" spans="15:27" ht="15" customHeight="1" x14ac:dyDescent="0.25">
      <c r="O47" t="s">
        <v>590</v>
      </c>
      <c r="P47" s="9">
        <v>5266.666666666667</v>
      </c>
      <c r="Q47" s="10">
        <v>3.9413782067510534</v>
      </c>
      <c r="R47" s="12">
        <v>13</v>
      </c>
      <c r="S47" s="11">
        <v>1.1104552742616027</v>
      </c>
      <c r="T47" s="12">
        <v>3</v>
      </c>
      <c r="U47" s="30">
        <v>0.11206664857915286</v>
      </c>
      <c r="V47" s="12">
        <v>15</v>
      </c>
    </row>
    <row r="48" spans="15:27" ht="15" customHeight="1" x14ac:dyDescent="0.25">
      <c r="O48" t="s">
        <v>592</v>
      </c>
      <c r="P48" s="9">
        <v>25625.711111111112</v>
      </c>
      <c r="Q48" s="10">
        <v>3.3270070380702683</v>
      </c>
      <c r="R48" s="12">
        <v>48</v>
      </c>
      <c r="S48" s="11">
        <v>0.50090903060034342</v>
      </c>
      <c r="T48" s="12">
        <v>45</v>
      </c>
      <c r="U48" s="30">
        <v>0.10524352854397334</v>
      </c>
      <c r="V48" s="12">
        <v>21</v>
      </c>
    </row>
    <row r="49" spans="15:22" ht="15" customHeight="1" x14ac:dyDescent="0.25">
      <c r="O49" t="s">
        <v>591</v>
      </c>
      <c r="P49" s="9">
        <v>2190.2555555555559</v>
      </c>
      <c r="Q49" s="10">
        <v>4.0496505227700457</v>
      </c>
      <c r="R49" s="12">
        <v>9</v>
      </c>
      <c r="S49" s="11">
        <v>0.71222810123628377</v>
      </c>
      <c r="T49" s="12">
        <v>21</v>
      </c>
      <c r="U49" s="30">
        <v>0.25243054667360382</v>
      </c>
      <c r="V49" s="12">
        <v>1</v>
      </c>
    </row>
    <row r="50" spans="15:22" ht="15" customHeight="1" x14ac:dyDescent="0.25">
      <c r="O50" t="s">
        <v>593</v>
      </c>
      <c r="P50" s="9">
        <v>11890.588888888882</v>
      </c>
      <c r="Q50" s="10">
        <v>4.1317546182648659</v>
      </c>
      <c r="R50" s="12">
        <v>8</v>
      </c>
      <c r="S50" s="11">
        <v>0.87754235142077852</v>
      </c>
      <c r="T50" s="12">
        <v>9</v>
      </c>
      <c r="U50" s="30">
        <v>8.1717044851721002E-2</v>
      </c>
      <c r="V50" s="12">
        <v>36</v>
      </c>
    </row>
    <row r="51" spans="15:22" ht="15" customHeight="1" x14ac:dyDescent="0.25">
      <c r="O51" t="s">
        <v>595</v>
      </c>
      <c r="P51" s="9">
        <v>17355.088888888884</v>
      </c>
      <c r="Q51" s="10">
        <v>3.8241929680567601</v>
      </c>
      <c r="R51" s="12">
        <v>18</v>
      </c>
      <c r="S51" s="11">
        <v>0.96725767914374128</v>
      </c>
      <c r="T51" s="12">
        <v>7</v>
      </c>
      <c r="U51" s="30">
        <v>7.2288399533598988E-2</v>
      </c>
      <c r="V51" s="12">
        <v>39</v>
      </c>
    </row>
    <row r="52" spans="15:22" ht="15" customHeight="1" x14ac:dyDescent="0.25">
      <c r="O52" t="s">
        <v>594</v>
      </c>
      <c r="P52" s="9">
        <v>8780.2888888888938</v>
      </c>
      <c r="Q52" s="10">
        <v>3.6458059339986262</v>
      </c>
      <c r="R52" s="12">
        <v>26</v>
      </c>
      <c r="S52" s="11">
        <v>0.6396133764264903</v>
      </c>
      <c r="T52" s="12">
        <v>32</v>
      </c>
      <c r="U52" s="30">
        <v>8.8467653142718011E-2</v>
      </c>
      <c r="V52" s="12">
        <v>34</v>
      </c>
    </row>
    <row r="53" spans="15:22" ht="15" customHeight="1" x14ac:dyDescent="0.25">
      <c r="O53" t="s">
        <v>596</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689</v>
      </c>
      <c r="D2" s="40"/>
    </row>
    <row r="3" spans="2:4" x14ac:dyDescent="0.25">
      <c r="C3" s="41" t="s">
        <v>624</v>
      </c>
      <c r="D3" s="42" t="s">
        <v>690</v>
      </c>
    </row>
    <row r="4" spans="2:4" x14ac:dyDescent="0.25">
      <c r="C4" s="43" t="s">
        <v>606</v>
      </c>
      <c r="D4" s="44" t="s">
        <v>691</v>
      </c>
    </row>
    <row r="5" spans="2:4" x14ac:dyDescent="0.25">
      <c r="C5" s="43" t="s">
        <v>692</v>
      </c>
      <c r="D5" s="44" t="s">
        <v>693</v>
      </c>
    </row>
    <row r="6" spans="2:4" ht="15.6" customHeight="1" x14ac:dyDescent="0.25">
      <c r="C6" s="43" t="s">
        <v>626</v>
      </c>
      <c r="D6" s="44" t="s">
        <v>694</v>
      </c>
    </row>
    <row r="7" spans="2:4" ht="15.6" customHeight="1" x14ac:dyDescent="0.25">
      <c r="C7" s="43" t="s">
        <v>625</v>
      </c>
      <c r="D7" s="44" t="s">
        <v>695</v>
      </c>
    </row>
    <row r="8" spans="2:4" x14ac:dyDescent="0.25">
      <c r="C8" s="43" t="s">
        <v>696</v>
      </c>
      <c r="D8" s="44" t="s">
        <v>697</v>
      </c>
    </row>
    <row r="9" spans="2:4" x14ac:dyDescent="0.25">
      <c r="C9" s="45" t="s">
        <v>698</v>
      </c>
      <c r="D9" s="43" t="s">
        <v>699</v>
      </c>
    </row>
    <row r="10" spans="2:4" x14ac:dyDescent="0.25">
      <c r="B10" s="46"/>
      <c r="C10" s="43" t="s">
        <v>700</v>
      </c>
      <c r="D10" s="44" t="s">
        <v>701</v>
      </c>
    </row>
    <row r="11" spans="2:4" x14ac:dyDescent="0.25">
      <c r="C11" s="43" t="s">
        <v>584</v>
      </c>
      <c r="D11" s="44" t="s">
        <v>702</v>
      </c>
    </row>
    <row r="12" spans="2:4" x14ac:dyDescent="0.25">
      <c r="C12" s="43" t="s">
        <v>703</v>
      </c>
      <c r="D12" s="44" t="s">
        <v>704</v>
      </c>
    </row>
    <row r="13" spans="2:4" x14ac:dyDescent="0.25">
      <c r="C13" s="43" t="s">
        <v>700</v>
      </c>
      <c r="D13" s="44" t="s">
        <v>701</v>
      </c>
    </row>
    <row r="14" spans="2:4" x14ac:dyDescent="0.25">
      <c r="C14" s="43" t="s">
        <v>584</v>
      </c>
      <c r="D14" s="44" t="s">
        <v>705</v>
      </c>
    </row>
    <row r="15" spans="2:4" x14ac:dyDescent="0.25">
      <c r="C15" s="47" t="s">
        <v>703</v>
      </c>
      <c r="D15" s="48" t="s">
        <v>704</v>
      </c>
    </row>
    <row r="17" spans="3:4" ht="23.25" x14ac:dyDescent="0.35">
      <c r="C17" s="39" t="s">
        <v>706</v>
      </c>
      <c r="D17" s="40"/>
    </row>
    <row r="18" spans="3:4" x14ac:dyDescent="0.25">
      <c r="C18" s="43" t="s">
        <v>606</v>
      </c>
      <c r="D18" s="44" t="s">
        <v>707</v>
      </c>
    </row>
    <row r="19" spans="3:4" x14ac:dyDescent="0.25">
      <c r="C19" s="43" t="s">
        <v>639</v>
      </c>
      <c r="D19" s="44" t="s">
        <v>708</v>
      </c>
    </row>
    <row r="20" spans="3:4" x14ac:dyDescent="0.25">
      <c r="C20" s="45" t="s">
        <v>709</v>
      </c>
      <c r="D20" s="43" t="s">
        <v>710</v>
      </c>
    </row>
    <row r="21" spans="3:4" x14ac:dyDescent="0.25">
      <c r="C21" s="43" t="s">
        <v>711</v>
      </c>
      <c r="D21" s="44" t="s">
        <v>712</v>
      </c>
    </row>
    <row r="22" spans="3:4" x14ac:dyDescent="0.25">
      <c r="C22" s="43" t="s">
        <v>713</v>
      </c>
      <c r="D22" s="44" t="s">
        <v>714</v>
      </c>
    </row>
    <row r="23" spans="3:4" x14ac:dyDescent="0.25">
      <c r="C23" s="43" t="s">
        <v>715</v>
      </c>
      <c r="D23" s="44" t="s">
        <v>716</v>
      </c>
    </row>
    <row r="24" spans="3:4" x14ac:dyDescent="0.25">
      <c r="C24" s="43" t="s">
        <v>717</v>
      </c>
      <c r="D24" s="44" t="s">
        <v>718</v>
      </c>
    </row>
    <row r="25" spans="3:4" x14ac:dyDescent="0.25">
      <c r="C25" s="43" t="s">
        <v>612</v>
      </c>
      <c r="D25" s="44" t="s">
        <v>719</v>
      </c>
    </row>
    <row r="26" spans="3:4" x14ac:dyDescent="0.25">
      <c r="C26" s="43" t="s">
        <v>713</v>
      </c>
      <c r="D26" s="44" t="s">
        <v>714</v>
      </c>
    </row>
    <row r="27" spans="3:4" x14ac:dyDescent="0.25">
      <c r="C27" s="43" t="s">
        <v>715</v>
      </c>
      <c r="D27" s="44" t="s">
        <v>716</v>
      </c>
    </row>
    <row r="28" spans="3:4" x14ac:dyDescent="0.25">
      <c r="C28" s="47" t="s">
        <v>717</v>
      </c>
      <c r="D28" s="48" t="s">
        <v>718</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2022-08-16T19:50:48Z</dcterms:modified>
</cp:coreProperties>
</file>