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07EB798C-D0A9-4CE8-9050-D3C8EF27E087}"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8" l="1"/>
  <c r="C6" i="8" s="1"/>
  <c r="B6" i="6"/>
  <c r="C6" i="6" s="1"/>
  <c r="C3" i="6"/>
  <c r="C3" i="8"/>
</calcChain>
</file>

<file path=xl/sharedStrings.xml><?xml version="1.0" encoding="utf-8"?>
<sst xmlns="http://schemas.openxmlformats.org/spreadsheetml/2006/main" count="2369" uniqueCount="760">
  <si>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</si>
  <si>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</si>
  <si>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</si>
  <si>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</si>
  <si>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</si>
  <si>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</si>
  <si>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</si>
  <si>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</si>
  <si>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</si>
  <si>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</si>
  <si>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</si>
  <si>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</si>
  <si>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</si>
  <si>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</si>
  <si>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</si>
  <si>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</si>
  <si>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</si>
  <si>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</si>
  <si>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</si>
  <si>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</si>
  <si>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</si>
  <si>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</si>
  <si>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</si>
  <si>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</si>
  <si>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</si>
  <si>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</si>
  <si>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</si>
  <si>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</si>
  <si>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</si>
  <si>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</si>
  <si>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</si>
  <si>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</si>
  <si>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</si>
  <si>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</si>
  <si>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</si>
  <si>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</si>
  <si>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</si>
  <si>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</si>
  <si>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</si>
  <si>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</si>
  <si>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</si>
  <si>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</si>
  <si>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</si>
  <si>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</si>
  <si>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</si>
  <si>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</si>
  <si>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</si>
  <si>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</si>
  <si>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</si>
  <si>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</si>
  <si>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</si>
  <si>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</si>
  <si>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</si>
  <si>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</si>
  <si>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</si>
  <si>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</si>
  <si>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</si>
  <si>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</si>
  <si>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</si>
  <si>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</si>
  <si>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</si>
  <si>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</si>
  <si>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</si>
  <si>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</si>
  <si>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</si>
  <si>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</si>
  <si>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</si>
  <si>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</si>
  <si>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</si>
  <si>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</si>
  <si>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</si>
  <si>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</si>
  <si>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</si>
  <si>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</si>
  <si>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</si>
  <si>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</si>
  <si>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</si>
  <si>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</si>
  <si>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</si>
  <si>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</si>
  <si>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</si>
  <si>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</si>
  <si>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</si>
  <si>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</si>
  <si>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</si>
  <si>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</si>
  <si>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</si>
  <si>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</si>
  <si>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</si>
  <si>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</si>
  <si>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</si>
  <si>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</si>
  <si>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</si>
  <si>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</si>
  <si>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</si>
  <si>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</si>
  <si>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</si>
  <si>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For profit - Corporation</t>
  </si>
  <si>
    <t>Medicare and Medicaid</t>
  </si>
  <si>
    <t>N</t>
  </si>
  <si>
    <t>Y</t>
  </si>
  <si>
    <t>Both</t>
  </si>
  <si>
    <t>Yes</t>
  </si>
  <si>
    <t>Government - County</t>
  </si>
  <si>
    <t>Resident</t>
  </si>
  <si>
    <t>For profit - Individual</t>
  </si>
  <si>
    <t>For profit - Limited Liability company</t>
  </si>
  <si>
    <t>SFF Candidate</t>
  </si>
  <si>
    <t>PLEASANT GROVE</t>
  </si>
  <si>
    <t>Non profit - Corporation</t>
  </si>
  <si>
    <t>Dallas</t>
  </si>
  <si>
    <t>Washington</t>
  </si>
  <si>
    <t>Non profit - Other</t>
  </si>
  <si>
    <t>None</t>
  </si>
  <si>
    <t>For profit - Partnership</t>
  </si>
  <si>
    <t>SFF</t>
  </si>
  <si>
    <t>Government - City</t>
  </si>
  <si>
    <t>Medicare</t>
  </si>
  <si>
    <t>Legal Business Name Not Available</t>
  </si>
  <si>
    <t>.</t>
  </si>
  <si>
    <t>Medicaid</t>
  </si>
  <si>
    <t>AK</t>
  </si>
  <si>
    <t>Government - City/county</t>
  </si>
  <si>
    <t>AZ</t>
  </si>
  <si>
    <t>PAYSON</t>
  </si>
  <si>
    <t>Government - State</t>
  </si>
  <si>
    <t>AR</t>
  </si>
  <si>
    <t>SALEM</t>
  </si>
  <si>
    <t>Sevier</t>
  </si>
  <si>
    <t>CA</t>
  </si>
  <si>
    <t>San Francisco</t>
  </si>
  <si>
    <t>Government - Hospital district</t>
  </si>
  <si>
    <t>CO</t>
  </si>
  <si>
    <t>Denver</t>
  </si>
  <si>
    <t>Garfield</t>
  </si>
  <si>
    <t>DELTA</t>
  </si>
  <si>
    <t>CAREMERIDIAN LLC</t>
  </si>
  <si>
    <t>CT</t>
  </si>
  <si>
    <t>DE</t>
  </si>
  <si>
    <t>DC</t>
  </si>
  <si>
    <t>FL</t>
  </si>
  <si>
    <t>GA</t>
  </si>
  <si>
    <t>HI</t>
  </si>
  <si>
    <t>ID</t>
  </si>
  <si>
    <t>IL</t>
  </si>
  <si>
    <t>IN</t>
  </si>
  <si>
    <t>IA</t>
  </si>
  <si>
    <t>LOGAN</t>
  </si>
  <si>
    <t>Davis</t>
  </si>
  <si>
    <t>HERITAGE CARE CENTER</t>
  </si>
  <si>
    <t>OGDEN</t>
  </si>
  <si>
    <t>KS</t>
  </si>
  <si>
    <t>KY</t>
  </si>
  <si>
    <t>MURRAY</t>
  </si>
  <si>
    <t>TAYLORSVILLE</t>
  </si>
  <si>
    <t>LA</t>
  </si>
  <si>
    <t>ME</t>
  </si>
  <si>
    <t>MD</t>
  </si>
  <si>
    <t>MA</t>
  </si>
  <si>
    <t>MI</t>
  </si>
  <si>
    <t>Iron</t>
  </si>
  <si>
    <t>MN</t>
  </si>
  <si>
    <t>PIONEER CARE CENTER</t>
  </si>
  <si>
    <t>RICHFIELD</t>
  </si>
  <si>
    <t>MS</t>
  </si>
  <si>
    <t>MO</t>
  </si>
  <si>
    <t>MT</t>
  </si>
  <si>
    <t>Carbon</t>
  </si>
  <si>
    <t>NE</t>
  </si>
  <si>
    <t>NV</t>
  </si>
  <si>
    <t>NH</t>
  </si>
  <si>
    <t>NJ</t>
  </si>
  <si>
    <t>RIVERTON</t>
  </si>
  <si>
    <t>NM</t>
  </si>
  <si>
    <t>San Juan</t>
  </si>
  <si>
    <t>NY</t>
  </si>
  <si>
    <t>New York</t>
  </si>
  <si>
    <t>SPRINGVILLE</t>
  </si>
  <si>
    <t>HIGHLAND CARE CENTER</t>
  </si>
  <si>
    <t>NC</t>
  </si>
  <si>
    <t>ND</t>
  </si>
  <si>
    <t>OH</t>
  </si>
  <si>
    <t>OK</t>
  </si>
  <si>
    <t>OR</t>
  </si>
  <si>
    <t>PA</t>
  </si>
  <si>
    <t>Philadelphia</t>
  </si>
  <si>
    <t>CLEARFIELD</t>
  </si>
  <si>
    <t>PR</t>
  </si>
  <si>
    <t>RI</t>
  </si>
  <si>
    <t>SC</t>
  </si>
  <si>
    <t>SD</t>
  </si>
  <si>
    <t>TN</t>
  </si>
  <si>
    <t>TX</t>
  </si>
  <si>
    <t>HERITAGE PARK HEALTHCARE AND REHABILITATION</t>
  </si>
  <si>
    <t>2700 WEST 5600 SOUTH</t>
  </si>
  <si>
    <t>ROY</t>
  </si>
  <si>
    <t>UT</t>
  </si>
  <si>
    <t>Weber</t>
  </si>
  <si>
    <t>BEAVER VALLEY HOSPITAL</t>
  </si>
  <si>
    <t>2700 WEST 5600 SOUTH,ROY,UT,84067</t>
  </si>
  <si>
    <t>MT OLYMPUS REHABILITATION CENTER</t>
  </si>
  <si>
    <t>2200 EAST 3300 SOUTH</t>
  </si>
  <si>
    <t>SALT LAKE CITY</t>
  </si>
  <si>
    <t>Salt Lake</t>
  </si>
  <si>
    <t>2200 EAST 3300 SOUTH,SALT LAKE CITY,UT,84109</t>
  </si>
  <si>
    <t>HARRISON POINTE HEALTHCARE AND REHABILITATION</t>
  </si>
  <si>
    <t>3430 HARRISON BOULEVARD</t>
  </si>
  <si>
    <t>3430 HARRISON BOULEVARD,OGDEN,UT,84403</t>
  </si>
  <si>
    <t>815 SOUTH 200 WEST</t>
  </si>
  <si>
    <t>BRIGHAM CITY</t>
  </si>
  <si>
    <t>Box Elder</t>
  </si>
  <si>
    <t>GUNNISON VALLEY HOSPITAL</t>
  </si>
  <si>
    <t>815 SOUTH 200 WEST,BRIGHAM CITY,UT,84302</t>
  </si>
  <si>
    <t>SPRING CREEK HEALTHCARE CENTER</t>
  </si>
  <si>
    <t>4600 SOUTH HIGHLAND DRIVE</t>
  </si>
  <si>
    <t>4600 SOUTH HIGHLAND DRIVE,SALT LAKE CITY,UT,84117</t>
  </si>
  <si>
    <t>FOUR CORNERS REGIONAL CARE CENTER</t>
  </si>
  <si>
    <t>818 NORTH 400 WEST</t>
  </si>
  <si>
    <t>BLANDING</t>
  </si>
  <si>
    <t>818 NORTH 400 WEST,BLANDING,UT,84511</t>
  </si>
  <si>
    <t>RICHFIELD REHABILITATION AND CARE CENTER</t>
  </si>
  <si>
    <t>163 EAST 1000 NORTH</t>
  </si>
  <si>
    <t>163 EAST 1000 NORTH,RICHFIELD,UT,84701</t>
  </si>
  <si>
    <t>ST GEORGE REHABILITATION</t>
  </si>
  <si>
    <t>1032 EAST 100 SOUTH</t>
  </si>
  <si>
    <t>ST GEORGE</t>
  </si>
  <si>
    <t>1032 EAST 100 SOUTH,ST GEORGE,UT,84770</t>
  </si>
  <si>
    <t>AVALON WEST HEALTH &amp; REHABILITATION</t>
  </si>
  <si>
    <t>6246 SOUTH REDWOOD ROAD</t>
  </si>
  <si>
    <t>6246 SOUTH REDWOOD ROAD,SALT LAKE CITY,UT,84123</t>
  </si>
  <si>
    <t>ROCKY MOUNTAIN CARE - CLEARFIELD</t>
  </si>
  <si>
    <t>1481 EAST 1450 SOUTH</t>
  </si>
  <si>
    <t>1481 EAST 1450 SOUTH,CLEARFIELD,UT,84015</t>
  </si>
  <si>
    <t>MT OGDEN HEALTH AND REHABILITATION CENTER</t>
  </si>
  <si>
    <t>375 EAST 5350 SOUTH</t>
  </si>
  <si>
    <t>WASHINGTON TERRACE</t>
  </si>
  <si>
    <t>375 EAST 5350 SOUTH,WASHINGTON TERRACE,UT,84405</t>
  </si>
  <si>
    <t>CITY CREEK POST ACUTE</t>
  </si>
  <si>
    <t>165 SOUTH 1000 EAST</t>
  </si>
  <si>
    <t>165 SOUTH 1000 EAST,SALT LAKE CITY,UT,84102</t>
  </si>
  <si>
    <t>WILLOW WOOD CARE CENTER</t>
  </si>
  <si>
    <t>1205 EAST 4725 SOUTH</t>
  </si>
  <si>
    <t>1205 EAST 4725 SOUTH,SALT LAKE CITY,UT,84117</t>
  </si>
  <si>
    <t>ROCKY MOUNTAIN CARE - HUNTER HOLLOW</t>
  </si>
  <si>
    <t>4090 WEST PIONEER PARKWAY</t>
  </si>
  <si>
    <t>WEST VALLEY CITY</t>
  </si>
  <si>
    <t>4090 WEST PIONEER PARKWAY,WEST VALLEY CITY,UT,84120</t>
  </si>
  <si>
    <t>4285 SOUTH HIGHLAND DRIVE</t>
  </si>
  <si>
    <t>HOLLADAY</t>
  </si>
  <si>
    <t>4285 SOUTH HIGHLAND DRIVE,HOLLADAY,UT,84124</t>
  </si>
  <si>
    <t>SUNSHINE TERRACE FOUNDATION</t>
  </si>
  <si>
    <t>248 WEST 300 NORTH</t>
  </si>
  <si>
    <t>Cache</t>
  </si>
  <si>
    <t>SUNSHINE TERRACE FOUNDATION, INC</t>
  </si>
  <si>
    <t>248 WEST 300 NORTH,LOGAN,UT,84321</t>
  </si>
  <si>
    <t>CRESTWOOD REHABILITATION AND NURSING</t>
  </si>
  <si>
    <t>3665 BRINKER AVENUE</t>
  </si>
  <si>
    <t>3665 BRINKER AVENUE,OGDEN,UT,84403</t>
  </si>
  <si>
    <t>UINTAH BASIN REHABILITATION AND SENIOR VILLA</t>
  </si>
  <si>
    <t>265 NORTH 300 WEST</t>
  </si>
  <si>
    <t>ROOSEVELT</t>
  </si>
  <si>
    <t>Duchesne</t>
  </si>
  <si>
    <t>COUNTY OF DUCHESNE</t>
  </si>
  <si>
    <t>265 NORTH 300 WEST,ROOSEVELT,UT,84066</t>
  </si>
  <si>
    <t>EMERY COUNTY CARE AND REHABILITATION CENTER</t>
  </si>
  <si>
    <t>455 WEST MILL ROAD</t>
  </si>
  <si>
    <t>FERRON</t>
  </si>
  <si>
    <t>Emery</t>
  </si>
  <si>
    <t>455 WEST MILL ROAD,FERRON,UT,84523</t>
  </si>
  <si>
    <t>MOUNTAIN VIEW HEALTH SERVICES</t>
  </si>
  <si>
    <t>5865 SOUTH WASATCH DRIVE</t>
  </si>
  <si>
    <t>COUNTRY MEADOW SNF LC</t>
  </si>
  <si>
    <t>5865 SOUTH WASATCH DRIVE,OGDEN,UT,84403</t>
  </si>
  <si>
    <t>MISSION AT ALPINE REHABILITATION CENTER</t>
  </si>
  <si>
    <t>25 EAST ALPINE AVENUE</t>
  </si>
  <si>
    <t>Utah</t>
  </si>
  <si>
    <t>25 EAST ALPINE AVENUE,PLEASANT GROVE,UT,84062</t>
  </si>
  <si>
    <t>ROCKY MOUNTAIN CARE - WILLOW SPRINGS</t>
  </si>
  <si>
    <t>85 EAST 2000 NORTH</t>
  </si>
  <si>
    <t>TOOELE</t>
  </si>
  <si>
    <t>Tooele</t>
  </si>
  <si>
    <t>85 EAST 2000 NORTH,TOOELE,UT,84074</t>
  </si>
  <si>
    <t>CASCADES AT ORCHARD PARK</t>
  </si>
  <si>
    <t>740 NORTH 300 EAST</t>
  </si>
  <si>
    <t>OREM</t>
  </si>
  <si>
    <t>740 NORTH 300 EAST,OREM,UT,84057</t>
  </si>
  <si>
    <t>DRAPER REHABILITATION AND CARE CENTER</t>
  </si>
  <si>
    <t>12702 SOUTH FORT STREET</t>
  </si>
  <si>
    <t>DRAPER</t>
  </si>
  <si>
    <t>12702 SOUTH FORT STREET,DRAPER,UT,84020</t>
  </si>
  <si>
    <t>UINTAH HEALTH CARE SPECIAL SERVICE DISTRICT</t>
  </si>
  <si>
    <t>510 SOUTH 500 WEST</t>
  </si>
  <si>
    <t>VERNAL</t>
  </si>
  <si>
    <t>Uintah</t>
  </si>
  <si>
    <t>510 SOUTH 500 WEST,VERNAL,UT,84078</t>
  </si>
  <si>
    <t>WILLOW GLEN HEALTH AND REHAB</t>
  </si>
  <si>
    <t>775 NORTH 200 EAST</t>
  </si>
  <si>
    <t>775 NORTH 200 EAST,BRIGHAM CITY,UT,84302</t>
  </si>
  <si>
    <t>WOODLAND PARK REHABILITATION AND CARE CENTER</t>
  </si>
  <si>
    <t>3855 SOUTH 700 EAST</t>
  </si>
  <si>
    <t>3855 SOUTH 700 EAST,SALT LAKE CITY,UT,84106</t>
  </si>
  <si>
    <t>ST JOSEPH VILLA</t>
  </si>
  <si>
    <t>451 EAST BISHOP FEDERAL LANE</t>
  </si>
  <si>
    <t>451 EAST BISHOP FEDERAL LANE,SALT LAKE CITY,UT,84115</t>
  </si>
  <si>
    <t>CANYON RIM CARE CENTER</t>
  </si>
  <si>
    <t>2730 EAST 3300 SOUTH</t>
  </si>
  <si>
    <t>2730 EAST 3300 SOUTH,SALT LAKE CITY,UT,84109</t>
  </si>
  <si>
    <t>350 EAST 300 NORTH</t>
  </si>
  <si>
    <t>AMERICAN FORK</t>
  </si>
  <si>
    <t>350 EAST 300 NORTH,AMERICAN FORK,UT,84003</t>
  </si>
  <si>
    <t>PINNACLE NURSING AND REHABILITATION CENTER</t>
  </si>
  <si>
    <t>1340 EAST 300 NORTH</t>
  </si>
  <si>
    <t>PRICE</t>
  </si>
  <si>
    <t>1340 EAST 300 NORTH,PRICE,UT,84501</t>
  </si>
  <si>
    <t>PARAMOUNT HEALTH AND REHABILITATION</t>
  </si>
  <si>
    <t>4035 SOUTH 500 EAST</t>
  </si>
  <si>
    <t>4035 SOUTH 500 EAST,SALT LAKE CITY,UT,84107</t>
  </si>
  <si>
    <t>HURRICANE HEALTH AND REHABILITATION</t>
  </si>
  <si>
    <t>416 NORTH STATE STREET</t>
  </si>
  <si>
    <t>HURRICANE</t>
  </si>
  <si>
    <t>416 NORTH STATE STREET,HURRICANE,UT,84737</t>
  </si>
  <si>
    <t>PARKDALE HEALTH AND REHAB</t>
  </si>
  <si>
    <t>250 EAST 600 NORTH</t>
  </si>
  <si>
    <t>250 EAST 600 NORTH,PRICE,UT,84501</t>
  </si>
  <si>
    <t>OREM REHABILITATION AND NURSING CENTER</t>
  </si>
  <si>
    <t>575 EAST 1400 SOUTH</t>
  </si>
  <si>
    <t>575 EAST 1400 SOUTH,OREM,UT,84097</t>
  </si>
  <si>
    <t>HERITAGE HILLS REHABILITATION AND CARE CENTER</t>
  </si>
  <si>
    <t>1100 NORTH 400 EAST</t>
  </si>
  <si>
    <t>NEPHI</t>
  </si>
  <si>
    <t>Juab</t>
  </si>
  <si>
    <t>1100 NORTH 400 EAST,NEPHI,UT,84648</t>
  </si>
  <si>
    <t>COPPER RIDGE HEALTH CARE</t>
  </si>
  <si>
    <t>3706 WEST 9000 SOUTH</t>
  </si>
  <si>
    <t>WEST JORDAN</t>
  </si>
  <si>
    <t>3706 WEST 9000 SOUTH,WEST JORDAN,UT,84088</t>
  </si>
  <si>
    <t>HOLLADAY HEALTHCARE CENTER</t>
  </si>
  <si>
    <t>4782 SOUTH HOLLADAY BOULEVARD</t>
  </si>
  <si>
    <t>4782 SOUTH HOLLADAY BOULEVARD,SALT LAKE CITY,UT,84117</t>
  </si>
  <si>
    <t>SANDY HEALTH AND REHAB</t>
  </si>
  <si>
    <t>50 EAST 9000 SOUTH</t>
  </si>
  <si>
    <t>SANDY</t>
  </si>
  <si>
    <t>50 EAST 9000 SOUTH,SANDY,UT,84070</t>
  </si>
  <si>
    <t>LIFE CARE CENTER OF BOUNTIFUL</t>
  </si>
  <si>
    <t>460 WEST 2600 SOUTH</t>
  </si>
  <si>
    <t>BOUNTIFUL</t>
  </si>
  <si>
    <t>BOUNTIFUL MEDICAL INVESTORS, LLC</t>
  </si>
  <si>
    <t>460 WEST 2600 SOUTH,BOUNTIFUL,UT,84010</t>
  </si>
  <si>
    <t>THE TERRACE AT MT OGDEN</t>
  </si>
  <si>
    <t>400 EAST 5350 SOUTH</t>
  </si>
  <si>
    <t>400 EAST 5350 SOUTH,OGDEN,UT,84405</t>
  </si>
  <si>
    <t>ROCKY MOUNTAIN CARE - LOGAN</t>
  </si>
  <si>
    <t>1480 NORTH 400 EAST</t>
  </si>
  <si>
    <t>1480 NORTH 400 EAST,LOGAN,UT,84341</t>
  </si>
  <si>
    <t>SOUTH OGDEN POST ACUTE</t>
  </si>
  <si>
    <t>5540 SOUTH 1050 EAST</t>
  </si>
  <si>
    <t>5540 SOUTH 1050 EAST,OGDEN,UT,84405</t>
  </si>
  <si>
    <t>PROVO REHABILITATION AND NURSING</t>
  </si>
  <si>
    <t>1001 NORTH 500 WEST</t>
  </si>
  <si>
    <t>PROVO</t>
  </si>
  <si>
    <t>1001 NORTH 500 WEST,PROVO,UT,84604</t>
  </si>
  <si>
    <t>LOGAN REGIONAL HOSPITAL TRANSITIONAL CARE UNIT</t>
  </si>
  <si>
    <t>500 EAST 1400 NORTH</t>
  </si>
  <si>
    <t>IHC HEALTH SERVICES INC</t>
  </si>
  <si>
    <t>500 EAST 1400 NORTH,LOGAN,UT,84341</t>
  </si>
  <si>
    <t>MIDTOWN MANOR</t>
  </si>
  <si>
    <t>125 SOUTH 900 WEST</t>
  </si>
  <si>
    <t>ADAMS &amp; ADAMS ENTERPRISES INC</t>
  </si>
  <si>
    <t>125 SOUTH 900 WEST,SALT LAKE CITY,UT,84104</t>
  </si>
  <si>
    <t>ROCKY MOUNTAIN CARE - COTTAGE ON VINE</t>
  </si>
  <si>
    <t>835 EAST VINE STREET</t>
  </si>
  <si>
    <t>835 EAST VINE STREET,MURRAY,UT,84107</t>
  </si>
  <si>
    <t>PARKWAY HEALTH CENTER</t>
  </si>
  <si>
    <t>55 SOUTH PROFESSIONAL WAY</t>
  </si>
  <si>
    <t>CANYONLANDS HEALTH CARE SPECIAL SERVICE DISTRICT</t>
  </si>
  <si>
    <t>55 SOUTH PROFESSIONAL WAY,PAYSON,UT,84651</t>
  </si>
  <si>
    <t>STONEHENGE OF SPRINGVILLE</t>
  </si>
  <si>
    <t>909 WEST 450 SOUTH</t>
  </si>
  <si>
    <t>KANE COUNTY HUMAN RESOURCE SPECIAL SERVICE DISTRICT</t>
  </si>
  <si>
    <t>909 WEST 450 SOUTH,SPRINGVILLE,UT,84663</t>
  </si>
  <si>
    <t>RED CLIFFS HEALTH AND REHAB</t>
  </si>
  <si>
    <t>1745 EAST 280 NORTH</t>
  </si>
  <si>
    <t>1745 EAST 280 NORTH,ST GEORGE,UT,84790</t>
  </si>
  <si>
    <t>LIFE CARE CENTER OF SALT LAKE CITY</t>
  </si>
  <si>
    <t>1201 EAST 4500 SOUTH</t>
  </si>
  <si>
    <t>SALT LAKE OPERATIONS, LLC</t>
  </si>
  <si>
    <t>1201 EAST 4500 SOUTH,SALT LAKE CITY,UT,84117</t>
  </si>
  <si>
    <t>CEDAR HEALTH AND REHABILITATION</t>
  </si>
  <si>
    <t>411 WEST 1325 NORTH</t>
  </si>
  <si>
    <t>CEDAR CITY</t>
  </si>
  <si>
    <t>411 WEST 1325 NORTH,CEDAR CITY,UT,84721</t>
  </si>
  <si>
    <t>SEASONS HEALTHCARE AND REHABILITATION</t>
  </si>
  <si>
    <t>242 NORTH 200 WEST</t>
  </si>
  <si>
    <t>242 NORTH 200 WEST,ST GEORGE,UT,84770</t>
  </si>
  <si>
    <t>AVALON VALLEY REHABILITATION</t>
  </si>
  <si>
    <t>2472 SOUTH 300 EAST</t>
  </si>
  <si>
    <t>2472 SOUTH 300 EAST,SALT LAKE CITY,UT,84115</t>
  </si>
  <si>
    <t>ROCKY MOUNTAIN CARE - THE LODGE</t>
  </si>
  <si>
    <t>544 EAST 1200 SOUTH</t>
  </si>
  <si>
    <t>HEBER CITY</t>
  </si>
  <si>
    <t>Wasatch</t>
  </si>
  <si>
    <t>544 EAST 1200 SOUTH,HEBER CITY,UT,84032</t>
  </si>
  <si>
    <t>WILLIAM E CHRISTOFFERSEN SALT LAKE VETERANS HOME</t>
  </si>
  <si>
    <t>700 SOUTH FOOTHILL DRIVE</t>
  </si>
  <si>
    <t>AVALON CARE CENTER - VA SALT LAKE II LLC</t>
  </si>
  <si>
    <t>700 SOUTH FOOTHILL DRIVE,SALT LAKE CITY,UT,84113</t>
  </si>
  <si>
    <t>BELLA TERRA ST GEORGE</t>
  </si>
  <si>
    <t>178 SOUTH 1200 EAST</t>
  </si>
  <si>
    <t>178 SOUTH 1200 EAST,ST GEORGE,UT,84790</t>
  </si>
  <si>
    <t>STONEHENGE OF CEDAR CITY</t>
  </si>
  <si>
    <t>333 WEST 1425 NORTH</t>
  </si>
  <si>
    <t>333 WEST 1425 NORTH,CEDAR CITY,UT,84721</t>
  </si>
  <si>
    <t>PINE VIEW TRANSITIONAL REHAB</t>
  </si>
  <si>
    <t>1497 EAST SKYLINE DRIVE</t>
  </si>
  <si>
    <t>AHC OGDEN LLC</t>
  </si>
  <si>
    <t>1497 EAST SKYLINE DRIVE,OGDEN,UT,84405</t>
  </si>
  <si>
    <t>AVALON CARE CENTER-BOUNTIFUL</t>
  </si>
  <si>
    <t>523 NORTH MAIN STREET</t>
  </si>
  <si>
    <t>523 NORTH MAIN STREET,BOUNTIFUL,UT,84010</t>
  </si>
  <si>
    <t>MILLARD COUNTY CARE AND REHABILITATION</t>
  </si>
  <si>
    <t>150 SOUTH WHITE SAGE AVENUE</t>
  </si>
  <si>
    <t>Millard</t>
  </si>
  <si>
    <t>MILLARD COUNTY CARE &amp; REHABILITATION INC</t>
  </si>
  <si>
    <t>150 SOUTH WHITE SAGE AVENUE,DELTA,UT,84624</t>
  </si>
  <si>
    <t>MEADOW BROOK REHABILITATION AND NURSING</t>
  </si>
  <si>
    <t>433 EAST 2700 SOUTH</t>
  </si>
  <si>
    <t>433 EAST 2700 SOUTH,SALT LAKE CITY,UT,84115</t>
  </si>
  <si>
    <t>ASPEN RIDGE TRANSITIONAL REHAB</t>
  </si>
  <si>
    <t>963 EAST 6600 SOUTH</t>
  </si>
  <si>
    <t>AHC OF MURRAY LLC</t>
  </si>
  <si>
    <t>963 EAST 6600 SOUTH,MURRAY,UT,84121</t>
  </si>
  <si>
    <t>CORAL DESERT REHABILITATION AND CARE</t>
  </si>
  <si>
    <t>1490 EAST FOREMASTER DRIVE, BUILDING B</t>
  </si>
  <si>
    <t>RED CLIFFS HEALTHCARE INC</t>
  </si>
  <si>
    <t>1490 EAST FOREMASTER DRIVE, BUILDING B,ST GEORGE,UT,84790</t>
  </si>
  <si>
    <t>NORTH CANYON CARE CENTER</t>
  </si>
  <si>
    <t>350 SOUTH 400 EAST</t>
  </si>
  <si>
    <t>350 SOUTH 400 EAST,BOUNTIFUL,UT,84010</t>
  </si>
  <si>
    <t>MISSION AT MAPLE SPRINGS</t>
  </si>
  <si>
    <t>1010 SOUTH MEDICAL DRIVE</t>
  </si>
  <si>
    <t>BRIGHAM</t>
  </si>
  <si>
    <t>1010 SOUTH MEDICAL DRIVE,BRIGHAM,UT,84302</t>
  </si>
  <si>
    <t>ASPEN RIDGE WEST TRANSITIONAL REHAB</t>
  </si>
  <si>
    <t>5323 SOUTH MURRAY BOULEVARD</t>
  </si>
  <si>
    <t>AHC OF MURRAY II, LLC</t>
  </si>
  <si>
    <t>5323 SOUTH MURRAY BOULEVARD,MURRAY,UT,84123</t>
  </si>
  <si>
    <t>STONEHENGE OF OREM</t>
  </si>
  <si>
    <t>435 WEST CENTER STREET</t>
  </si>
  <si>
    <t>STONEHENGE OF OREM, LLC</t>
  </si>
  <si>
    <t>435 WEST CENTER STREET,OREM,UT,84057</t>
  </si>
  <si>
    <t>ROCKY MOUNTAIN CARE - RIVERTON</t>
  </si>
  <si>
    <t>3419 WEST 12600 SOUTH</t>
  </si>
  <si>
    <t>3419 WEST 12600 SOUTH,RIVERTON,UT,84065</t>
  </si>
  <si>
    <t>THATCHER BROOK REHABILITATION &amp; CARE CENTER</t>
  </si>
  <si>
    <t>1795 SOUTH CHELEMES WAY</t>
  </si>
  <si>
    <t>THATCHER BROOK REHABILITATION AND CARE CENTER LLC</t>
  </si>
  <si>
    <t>1795 SOUTH CHELEMES WAY,CLEARFIELD,UT,84015</t>
  </si>
  <si>
    <t>ASPEN RIDGE OF UTAH VALLEY</t>
  </si>
  <si>
    <t>1992 SOUTH COLUMBIA LANE</t>
  </si>
  <si>
    <t>AHC OF OREM LLC</t>
  </si>
  <si>
    <t>1992 SOUTH COLUMBIA LANE,OREM,UT,84097</t>
  </si>
  <si>
    <t>LEGACY VILLAGE REHABILITATION</t>
  </si>
  <si>
    <t>3251 WEST 5400 SOUTH</t>
  </si>
  <si>
    <t>LEGACY VILLAGE HEALTHCARE LLC</t>
  </si>
  <si>
    <t>3251 WEST 5400 SOUTH,TAYLORSVILLE,UT,84129</t>
  </si>
  <si>
    <t>GEORGE E WAHLEN OGDEN VETERANS HOME</t>
  </si>
  <si>
    <t>1102 NORTH 1200 WEST</t>
  </si>
  <si>
    <t>AVALON CARE CENTER - VA OGDEN, LLC</t>
  </si>
  <si>
    <t>1102 NORTH 1200 WEST,OGDEN,UT,84404</t>
  </si>
  <si>
    <t>STONEHENGE OF RICHFIELD</t>
  </si>
  <si>
    <t>125 EAST 600 NORTH</t>
  </si>
  <si>
    <t>125 EAST 600 NORTH,RICHFIELD,UT,84701</t>
  </si>
  <si>
    <t>FAIRFIELD VILLAGE REHABILITATION</t>
  </si>
  <si>
    <t>1203 NORTH FAIRFIELD ROAD</t>
  </si>
  <si>
    <t>LAYTON</t>
  </si>
  <si>
    <t>CHP LAYTON UT TENANT CORP</t>
  </si>
  <si>
    <t>1203 NORTH FAIRFIELD ROAD,LAYTON,UT,84041</t>
  </si>
  <si>
    <t>MISSION AT COMMUNITY LIVING REHABILITATION CENTER</t>
  </si>
  <si>
    <t>10 WEST 400 SOUTH</t>
  </si>
  <si>
    <t>CENTERFIELD</t>
  </si>
  <si>
    <t>Sanpete</t>
  </si>
  <si>
    <t>10 WEST 400 SOUTH,CENTERFIELD,UT,84622</t>
  </si>
  <si>
    <t>STONEHENGE OF SOUTH JORDAN, LLC</t>
  </si>
  <si>
    <t>1371 WEST SOUTH JORDAN PARKWAY</t>
  </si>
  <si>
    <t>SOUTH JORDAN</t>
  </si>
  <si>
    <t>STONEHENGE OF SOUTH JORDAN LLC</t>
  </si>
  <si>
    <t>1371 WEST SOUTH JORDAN PARKWAY,SOUTH JORDAN,UT,84095</t>
  </si>
  <si>
    <t>STONEHENGE OF AMERICAN FORK</t>
  </si>
  <si>
    <t>538 SOUTH 500 EAST</t>
  </si>
  <si>
    <t>538 SOUTH 500 EAST,AMERICAN FORK,UT,84003</t>
  </si>
  <si>
    <t>NEURORESTORATIVE</t>
  </si>
  <si>
    <t>13747 SOUTH REDWOOD ROAD</t>
  </si>
  <si>
    <t>13747 SOUTH REDWOOD ROAD,RIVERTON,UT,84065</t>
  </si>
  <si>
    <t>SOUTHERN UTAH VETERANS HOME - IVINS</t>
  </si>
  <si>
    <t>160 NORTH 200 EAST</t>
  </si>
  <si>
    <t>IVINS</t>
  </si>
  <si>
    <t>AVALON CARE CENTER VA IVINS LLC</t>
  </si>
  <si>
    <t>160 NORTH 200 EAST,IVINS,UT,84738</t>
  </si>
  <si>
    <t>MERVYN SHARP BENNION CENTRAL UTAH VETERANS HOME</t>
  </si>
  <si>
    <t>1551 NORTH MAIN STREET</t>
  </si>
  <si>
    <t>AVALON CARE CENTER-VA PAYSON, LLC</t>
  </si>
  <si>
    <t>1551 NORTH MAIN STREET,PAYSON,UT,84651</t>
  </si>
  <si>
    <t>STONEHENGE OF OGDEN</t>
  </si>
  <si>
    <t>5648 SOUTH ADAMS AVENUE</t>
  </si>
  <si>
    <t>5648 SOUTH ADAMS AVENUE,WASHINGTON TERRACE,UT,84405</t>
  </si>
  <si>
    <t>SPANISH FORK REHABILITATION AND NURSING</t>
  </si>
  <si>
    <t>151 EAST CENTER STREET</t>
  </si>
  <si>
    <t>SPANISH FORK</t>
  </si>
  <si>
    <t>151 EAST CENTER STREET,SPANISH FORK,UT,84660</t>
  </si>
  <si>
    <t>CASCADES AT RIVERWALK</t>
  </si>
  <si>
    <t>1012 WEST JORDAN RIVER BOULEVARD</t>
  </si>
  <si>
    <t>MIDVALE</t>
  </si>
  <si>
    <t>1012 WEST JORDAN RIVER BOULEVARD,MIDVALE,UT,84047</t>
  </si>
  <si>
    <t>MILLCREEK REHABILITATION AND NURSING, LLC</t>
  </si>
  <si>
    <t>3520 SOUTH HIGHLAND DRIVE</t>
  </si>
  <si>
    <t>3520 SOUTH HIGHLAND DRIVE,SALT LAKE CITY,UT,84106</t>
  </si>
  <si>
    <t>MAPLE SPRINGS SENIOR LIVING</t>
  </si>
  <si>
    <t>350 EAST 2200 NORTH</t>
  </si>
  <si>
    <t>NORTH LOGAN</t>
  </si>
  <si>
    <t>MAPLE SPRINGS MANAGEMENT LLC</t>
  </si>
  <si>
    <t>350 EAST 2200 NORTH,NORTH LOGAN,UT,84341</t>
  </si>
  <si>
    <t>SOUTH DAVIS SPECIALTY CARE</t>
  </si>
  <si>
    <t>481 SOUTH 400 EAST</t>
  </si>
  <si>
    <t>PROVIDENTIAL BBA OPERATING LP</t>
  </si>
  <si>
    <t>481 SOUTH 400 EAST,BOUNTIFUL,UT,84010</t>
  </si>
  <si>
    <t>POINTE MEADOWS HEALTH AND REHABILITATION</t>
  </si>
  <si>
    <t>2750 NORTH DIGITAL DRIVE</t>
  </si>
  <si>
    <t>LEHI</t>
  </si>
  <si>
    <t>2750 NORTH DIGITAL DRIVE,LEHI,UT,84043</t>
  </si>
  <si>
    <t>ADVANCED HEALTH CARE OF SALEM</t>
  </si>
  <si>
    <t>555 WEST SR 164</t>
  </si>
  <si>
    <t>AHC OF SALEM LLC</t>
  </si>
  <si>
    <t>555 WEST SR 164,SALEM,UT,84653</t>
  </si>
  <si>
    <t>ADVANCED HEALTH CARE OF ST GEORGE</t>
  </si>
  <si>
    <t>1934 EAST RIVERSIDE DRIVE</t>
  </si>
  <si>
    <t>AHC OF ST. GEORGE LLC</t>
  </si>
  <si>
    <t>1934 EAST RIVERSIDE DRIVE,ST GEORGE,UT,84790</t>
  </si>
  <si>
    <t>ALPINE MEADOW REHABILITATION AND NURSING</t>
  </si>
  <si>
    <t>2520 SOUTH REDWOOD ROAD</t>
  </si>
  <si>
    <t>2520 SOUTH REDWOOD ROAD,WEST VALLEY CITY,UT,84119</t>
  </si>
  <si>
    <t>MEADOW PEAK REHABILITATION</t>
  </si>
  <si>
    <t>6084 SOUTH SUMMIT VISTA BOULEVARD</t>
  </si>
  <si>
    <t>MEADOW PEAK SV LLC</t>
  </si>
  <si>
    <t>6084 SOUTH SUMMIT VISTA BOULEVARD,TAYLORSVILLE,UT,84129</t>
  </si>
  <si>
    <t>46A058</t>
  </si>
  <si>
    <t>MAPLE RIDGE REHABILITATION AND NURSING</t>
  </si>
  <si>
    <t>455 SOUTH 900 EAST</t>
  </si>
  <si>
    <t>455 SOUTH 900 EAST,SALT LAKE CITY,UT,84102</t>
  </si>
  <si>
    <t>46A064</t>
  </si>
  <si>
    <t>PINE CREEK REHABILITATION AND NURSING</t>
  </si>
  <si>
    <t>876 WEST 700 SOUTH</t>
  </si>
  <si>
    <t>876 WEST 700 SOUTH,SALT LAKE CITY,UT,84104</t>
  </si>
  <si>
    <t>46A066</t>
  </si>
  <si>
    <t>LITTLE COTTONWOOD REHABILITATION AND NURSING</t>
  </si>
  <si>
    <t>3094 SOUTH STATE STREET</t>
  </si>
  <si>
    <t>SOUTH SALT LAKE</t>
  </si>
  <si>
    <t>3094 SOUTH STATE STREET,SOUTH SALT LAKE,UT,84115</t>
  </si>
  <si>
    <t>46A070</t>
  </si>
  <si>
    <t>CANYONLANDS CARE CENTER</t>
  </si>
  <si>
    <t>390 WEST WILLIAMS WAY</t>
  </si>
  <si>
    <t>MOAB</t>
  </si>
  <si>
    <t>Grand</t>
  </si>
  <si>
    <t>390 WEST WILLIAMS WAY,MOAB,UT,84532</t>
  </si>
  <si>
    <t>46A071</t>
  </si>
  <si>
    <t>LOMOND PEAK NURSING AND REHABILITATION, LLC</t>
  </si>
  <si>
    <t>524 EAST 800 NORTH</t>
  </si>
  <si>
    <t>524 EAST 800 NORTH,OGDEN,UT,84404</t>
  </si>
  <si>
    <t>46A072</t>
  </si>
  <si>
    <t>GARFIELD COUNTY NURSING HOME</t>
  </si>
  <si>
    <t>200 NORTH 450 EAST</t>
  </si>
  <si>
    <t>PANGUITCH</t>
  </si>
  <si>
    <t>200 NORTH 450 EAST,PANGUITCH,UT,84759</t>
  </si>
  <si>
    <t>VT</t>
  </si>
  <si>
    <t>VA</t>
  </si>
  <si>
    <t>WA</t>
  </si>
  <si>
    <t>WV</t>
  </si>
  <si>
    <t>WI</t>
  </si>
  <si>
    <t>WY</t>
  </si>
  <si>
    <t>GU</t>
  </si>
  <si>
    <t>CMS Region Number</t>
  </si>
  <si>
    <t>8</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</si>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</sst>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99" totalsRowShown="0" headerRowDxfId="53">
  <autoFilter ref="A1:DA99" xr:uid="{00000000-0009-0000-0100-000001000000}"/>
  <sortState xmlns:xlrd2="http://schemas.microsoft.com/office/spreadsheetml/2017/richdata2" ref="A2:DA99">
    <sortCondition ref="D1:D99"/>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99"/>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579</v>
      </c>
      <c r="C1" s="2" t="s">
        <v>0</v>
      </c>
      <c r="D1" s="2" t="s">
        <v>1</v>
      </c>
      <c r="E1" s="2" t="s">
        <v>583</v>
      </c>
      <c r="F1" s="2" t="s">
        <v>582</v>
      </c>
      <c r="G1" s="2" t="s">
        <v>9</v>
      </c>
      <c r="H1" s="2" t="s">
        <v>11</v>
      </c>
      <c r="I1" s="2" t="s">
        <v>581</v>
      </c>
      <c r="J1" s="2" t="s">
        <v>18</v>
      </c>
      <c r="K1" s="2" t="s">
        <v>19</v>
      </c>
      <c r="L1" s="2" t="s">
        <v>22</v>
      </c>
      <c r="M1" s="2" t="s">
        <v>24</v>
      </c>
      <c r="N1" s="2" t="s">
        <v>34</v>
      </c>
      <c r="O1" s="2" t="s">
        <v>26</v>
      </c>
      <c r="P1" s="2" t="s">
        <v>28</v>
      </c>
      <c r="Q1" s="2" t="s">
        <v>30</v>
      </c>
      <c r="R1" s="2" t="s">
        <v>32</v>
      </c>
      <c r="S1" s="2" t="s">
        <v>36</v>
      </c>
      <c r="T1" s="20" t="s">
        <v>602</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603</v>
      </c>
      <c r="AJ1" s="2" t="s">
        <v>54</v>
      </c>
      <c r="AK1" s="2" t="s">
        <v>55</v>
      </c>
      <c r="AL1" s="2" t="s">
        <v>56</v>
      </c>
      <c r="AM1" s="2" t="s">
        <v>57</v>
      </c>
      <c r="AN1" s="2" t="s">
        <v>58</v>
      </c>
      <c r="AO1" s="2" t="s">
        <v>59</v>
      </c>
      <c r="AP1" s="2" t="s">
        <v>60</v>
      </c>
      <c r="AQ1" s="2" t="s">
        <v>61</v>
      </c>
      <c r="AR1" s="20" t="s">
        <v>604</v>
      </c>
      <c r="AS1" s="2" t="s">
        <v>87</v>
      </c>
      <c r="AT1" s="2" t="s">
        <v>88</v>
      </c>
      <c r="AU1" s="2" t="s">
        <v>89</v>
      </c>
      <c r="AV1" s="2" t="s">
        <v>90</v>
      </c>
      <c r="AW1" s="3" t="s">
        <v>91</v>
      </c>
      <c r="AX1" s="2" t="s">
        <v>92</v>
      </c>
      <c r="AY1" s="2" t="s">
        <v>93</v>
      </c>
      <c r="AZ1" s="20" t="s">
        <v>605</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606</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607</v>
      </c>
      <c r="CQ1" s="2" t="s">
        <v>12</v>
      </c>
      <c r="CR1" s="2" t="s">
        <v>25</v>
      </c>
      <c r="CS1" s="2" t="s">
        <v>35</v>
      </c>
      <c r="CT1" s="2" t="s">
        <v>27</v>
      </c>
      <c r="CU1" s="2" t="s">
        <v>29</v>
      </c>
      <c r="CV1" s="2" t="s">
        <v>31</v>
      </c>
      <c r="CW1" s="2" t="s">
        <v>33</v>
      </c>
      <c r="CX1" s="2" t="s">
        <v>37</v>
      </c>
      <c r="CY1" s="2" t="s">
        <v>38</v>
      </c>
      <c r="CZ1" s="2" t="s">
        <v>39</v>
      </c>
      <c r="DA1" s="20" t="s">
        <v>608</v>
      </c>
    </row>
    <row r="2" spans="1:105" x14ac:dyDescent="0.25">
      <c r="A2" t="s">
        <v>196</v>
      </c>
      <c r="B2" s="18" t="s">
        <v>580</v>
      </c>
      <c r="C2" s="18">
        <v>465189</v>
      </c>
      <c r="D2" t="s">
        <v>529</v>
      </c>
      <c r="E2" t="s">
        <v>127</v>
      </c>
      <c r="F2" t="s">
        <v>275</v>
      </c>
      <c r="G2" t="s">
        <v>594</v>
      </c>
      <c r="H2">
        <v>14.7</v>
      </c>
      <c r="I2" t="s">
        <v>106</v>
      </c>
      <c r="K2" t="s">
        <v>99</v>
      </c>
      <c r="L2" t="s">
        <v>113</v>
      </c>
      <c r="M2">
        <v>5</v>
      </c>
      <c r="N2">
        <v>5</v>
      </c>
      <c r="O2">
        <v>5</v>
      </c>
      <c r="P2">
        <v>5</v>
      </c>
      <c r="R2">
        <v>5</v>
      </c>
      <c r="S2">
        <v>5</v>
      </c>
      <c r="U2" s="8">
        <v>5.3922499999999998</v>
      </c>
      <c r="V2" s="8">
        <v>2.38489</v>
      </c>
      <c r="W2">
        <v>50</v>
      </c>
      <c r="X2">
        <v>0.32993</v>
      </c>
      <c r="Y2">
        <v>2.7148300000000001</v>
      </c>
      <c r="Z2">
        <v>4.44719</v>
      </c>
      <c r="AA2">
        <v>1.31409</v>
      </c>
      <c r="AB2">
        <v>0.81220000000000003</v>
      </c>
      <c r="AD2">
        <v>2.6774200000000001</v>
      </c>
      <c r="AE2">
        <v>25</v>
      </c>
      <c r="AG2">
        <v>0</v>
      </c>
      <c r="AJ2">
        <v>2.1619700000000002</v>
      </c>
      <c r="AK2">
        <v>0.88397000000000003</v>
      </c>
      <c r="AL2">
        <v>0.59343999999999997</v>
      </c>
      <c r="AM2">
        <v>3.6393800000000001</v>
      </c>
      <c r="AN2">
        <v>2.53532</v>
      </c>
      <c r="AO2">
        <v>0.27455000000000002</v>
      </c>
      <c r="AP2">
        <v>1.5050300000000001</v>
      </c>
      <c r="AQ2">
        <v>4.6779799999999998</v>
      </c>
      <c r="AS2">
        <v>0</v>
      </c>
      <c r="AT2">
        <v>0</v>
      </c>
      <c r="AU2">
        <v>0</v>
      </c>
      <c r="AV2">
        <v>1</v>
      </c>
      <c r="AW2" s="4">
        <v>650</v>
      </c>
      <c r="AX2">
        <v>0</v>
      </c>
      <c r="AY2">
        <v>1</v>
      </c>
      <c r="BA2" s="1">
        <v>43853</v>
      </c>
      <c r="BB2">
        <v>4</v>
      </c>
      <c r="BC2">
        <v>4</v>
      </c>
      <c r="BD2">
        <v>0</v>
      </c>
      <c r="BE2">
        <v>16</v>
      </c>
      <c r="BF2">
        <v>1</v>
      </c>
      <c r="BG2">
        <v>0</v>
      </c>
      <c r="BH2">
        <v>16</v>
      </c>
      <c r="BI2" s="1">
        <v>43454</v>
      </c>
      <c r="BJ2">
        <v>0</v>
      </c>
      <c r="BK2">
        <v>0</v>
      </c>
      <c r="BL2">
        <v>0</v>
      </c>
      <c r="BM2">
        <v>0</v>
      </c>
      <c r="BN2">
        <v>0</v>
      </c>
      <c r="BO2">
        <v>0</v>
      </c>
      <c r="BP2">
        <v>0</v>
      </c>
      <c r="BQ2" s="1">
        <v>43026</v>
      </c>
      <c r="BR2">
        <v>0</v>
      </c>
      <c r="BS2">
        <v>0</v>
      </c>
      <c r="BT2">
        <v>0</v>
      </c>
      <c r="BU2">
        <v>0</v>
      </c>
      <c r="BV2">
        <v>0</v>
      </c>
      <c r="BW2">
        <v>0</v>
      </c>
      <c r="BX2">
        <v>0</v>
      </c>
      <c r="BY2">
        <v>8</v>
      </c>
      <c r="CA2" t="s">
        <v>531</v>
      </c>
      <c r="CB2" t="s">
        <v>532</v>
      </c>
      <c r="CC2">
        <v>84653</v>
      </c>
      <c r="CD2">
        <v>240</v>
      </c>
      <c r="CE2">
        <v>8017547200</v>
      </c>
      <c r="CF2" t="s">
        <v>117</v>
      </c>
      <c r="CG2" t="s">
        <v>99</v>
      </c>
      <c r="CH2" s="1">
        <v>43027</v>
      </c>
      <c r="CI2" t="s">
        <v>99</v>
      </c>
      <c r="CJ2" t="s">
        <v>100</v>
      </c>
      <c r="CK2" t="s">
        <v>99</v>
      </c>
      <c r="CL2" t="s">
        <v>102</v>
      </c>
      <c r="CM2" t="s">
        <v>530</v>
      </c>
      <c r="CN2">
        <v>16</v>
      </c>
      <c r="CO2" s="1">
        <v>44621</v>
      </c>
      <c r="CP2" s="1"/>
      <c r="CV2">
        <v>2</v>
      </c>
    </row>
    <row r="3" spans="1:105" x14ac:dyDescent="0.25">
      <c r="A3" t="s">
        <v>196</v>
      </c>
      <c r="B3" s="18" t="s">
        <v>580</v>
      </c>
      <c r="C3" s="18">
        <v>465190</v>
      </c>
      <c r="D3" t="s">
        <v>533</v>
      </c>
      <c r="E3" t="s">
        <v>225</v>
      </c>
      <c r="F3" t="s">
        <v>111</v>
      </c>
      <c r="G3" t="s">
        <v>594</v>
      </c>
      <c r="H3">
        <v>29.4</v>
      </c>
      <c r="I3" t="s">
        <v>106</v>
      </c>
      <c r="K3" t="s">
        <v>99</v>
      </c>
      <c r="L3" t="s">
        <v>113</v>
      </c>
      <c r="M3">
        <v>5</v>
      </c>
      <c r="N3">
        <v>5</v>
      </c>
      <c r="O3">
        <v>5</v>
      </c>
      <c r="P3">
        <v>5</v>
      </c>
      <c r="R3">
        <v>5</v>
      </c>
      <c r="S3">
        <v>5</v>
      </c>
      <c r="U3" s="8">
        <v>6.5667</v>
      </c>
      <c r="V3" s="8">
        <v>1.8730899999999999</v>
      </c>
      <c r="W3">
        <v>53.1</v>
      </c>
      <c r="X3">
        <v>0.89539000000000002</v>
      </c>
      <c r="Y3">
        <v>2.7684899999999999</v>
      </c>
      <c r="Z3">
        <v>5.5934400000000002</v>
      </c>
      <c r="AA3">
        <v>1.22594</v>
      </c>
      <c r="AB3">
        <v>0.38096999999999998</v>
      </c>
      <c r="AD3">
        <v>3.7982200000000002</v>
      </c>
      <c r="AE3">
        <v>40</v>
      </c>
      <c r="AG3">
        <v>1</v>
      </c>
      <c r="AJ3">
        <v>2.2034799999999999</v>
      </c>
      <c r="AK3">
        <v>0.91720000000000002</v>
      </c>
      <c r="AL3">
        <v>0.52531000000000005</v>
      </c>
      <c r="AM3">
        <v>3.6459999999999999</v>
      </c>
      <c r="AN3">
        <v>3.52887</v>
      </c>
      <c r="AO3">
        <v>0.71808000000000005</v>
      </c>
      <c r="AP3">
        <v>1.33535</v>
      </c>
      <c r="AQ3">
        <v>5.6865199999999998</v>
      </c>
      <c r="AS3">
        <v>0</v>
      </c>
      <c r="AT3">
        <v>0</v>
      </c>
      <c r="AU3">
        <v>0</v>
      </c>
      <c r="AV3">
        <v>0</v>
      </c>
      <c r="AW3" s="4">
        <v>0</v>
      </c>
      <c r="AX3">
        <v>0</v>
      </c>
      <c r="AY3">
        <v>0</v>
      </c>
      <c r="BA3" s="1">
        <v>44468</v>
      </c>
      <c r="BB3">
        <v>0</v>
      </c>
      <c r="BC3">
        <v>0</v>
      </c>
      <c r="BD3">
        <v>0</v>
      </c>
      <c r="BE3">
        <v>0</v>
      </c>
      <c r="BF3">
        <v>0</v>
      </c>
      <c r="BG3">
        <v>0</v>
      </c>
      <c r="BH3">
        <v>0</v>
      </c>
      <c r="BI3" s="1">
        <v>43663</v>
      </c>
      <c r="BJ3">
        <v>0</v>
      </c>
      <c r="BK3">
        <v>0</v>
      </c>
      <c r="BL3">
        <v>0</v>
      </c>
      <c r="BM3">
        <v>0</v>
      </c>
      <c r="BN3">
        <v>0</v>
      </c>
      <c r="BO3">
        <v>0</v>
      </c>
      <c r="BP3">
        <v>0</v>
      </c>
      <c r="BQ3" s="1">
        <v>43264</v>
      </c>
      <c r="BR3">
        <v>0</v>
      </c>
      <c r="BS3">
        <v>0</v>
      </c>
      <c r="BT3">
        <v>0</v>
      </c>
      <c r="BU3">
        <v>0</v>
      </c>
      <c r="BV3">
        <v>0</v>
      </c>
      <c r="BW3">
        <v>0</v>
      </c>
      <c r="BX3">
        <v>0</v>
      </c>
      <c r="BY3">
        <v>0</v>
      </c>
      <c r="CA3" t="s">
        <v>535</v>
      </c>
      <c r="CB3" t="s">
        <v>536</v>
      </c>
      <c r="CC3">
        <v>84790</v>
      </c>
      <c r="CD3">
        <v>260</v>
      </c>
      <c r="CE3">
        <v>4355222100</v>
      </c>
      <c r="CF3" t="s">
        <v>117</v>
      </c>
      <c r="CG3" t="s">
        <v>99</v>
      </c>
      <c r="CH3" s="1">
        <v>43264</v>
      </c>
      <c r="CI3" t="s">
        <v>99</v>
      </c>
      <c r="CJ3" t="s">
        <v>99</v>
      </c>
      <c r="CK3" t="s">
        <v>99</v>
      </c>
      <c r="CL3" t="s">
        <v>102</v>
      </c>
      <c r="CM3" t="s">
        <v>534</v>
      </c>
      <c r="CN3">
        <v>100</v>
      </c>
      <c r="CO3" s="1">
        <v>44621</v>
      </c>
      <c r="CP3" s="1"/>
      <c r="CV3">
        <v>2</v>
      </c>
    </row>
    <row r="4" spans="1:105" x14ac:dyDescent="0.25">
      <c r="A4" t="s">
        <v>196</v>
      </c>
      <c r="B4" s="18" t="s">
        <v>580</v>
      </c>
      <c r="C4" s="18">
        <v>465191</v>
      </c>
      <c r="D4" t="s">
        <v>537</v>
      </c>
      <c r="E4" t="s">
        <v>245</v>
      </c>
      <c r="F4" t="s">
        <v>203</v>
      </c>
      <c r="G4" t="s">
        <v>596</v>
      </c>
      <c r="H4">
        <v>28.6</v>
      </c>
      <c r="I4" t="s">
        <v>116</v>
      </c>
      <c r="K4" t="s">
        <v>99</v>
      </c>
      <c r="L4" t="s">
        <v>104</v>
      </c>
      <c r="U4" s="8">
        <v>2.4813499999999999</v>
      </c>
      <c r="V4" s="8">
        <v>0.70389000000000002</v>
      </c>
      <c r="X4">
        <v>0.36682999999999999</v>
      </c>
      <c r="Y4">
        <v>1.07073</v>
      </c>
      <c r="Z4">
        <v>2.1247099999999999</v>
      </c>
      <c r="AA4">
        <v>0.32466</v>
      </c>
      <c r="AB4">
        <v>6.6E-3</v>
      </c>
      <c r="AC4">
        <v>6</v>
      </c>
      <c r="AD4">
        <v>1.41062</v>
      </c>
      <c r="AF4">
        <v>6</v>
      </c>
      <c r="AH4">
        <v>6</v>
      </c>
      <c r="AJ4">
        <v>1.8142499999999999</v>
      </c>
      <c r="AK4">
        <v>0.83118000000000003</v>
      </c>
      <c r="AL4">
        <v>0.49992999999999999</v>
      </c>
      <c r="AM4">
        <v>3.1453600000000002</v>
      </c>
      <c r="AS4">
        <v>0</v>
      </c>
      <c r="AT4">
        <v>0</v>
      </c>
      <c r="AV4">
        <v>3</v>
      </c>
      <c r="AW4" s="4">
        <v>2925</v>
      </c>
      <c r="AX4">
        <v>0</v>
      </c>
      <c r="AY4">
        <v>3</v>
      </c>
      <c r="BA4" s="1">
        <v>43760</v>
      </c>
      <c r="BB4" t="s">
        <v>119</v>
      </c>
      <c r="BC4" t="s">
        <v>119</v>
      </c>
      <c r="BD4" t="s">
        <v>119</v>
      </c>
      <c r="BE4" t="s">
        <v>119</v>
      </c>
      <c r="BF4" t="s">
        <v>119</v>
      </c>
      <c r="BG4" t="s">
        <v>119</v>
      </c>
      <c r="BH4" t="s">
        <v>119</v>
      </c>
      <c r="BI4" s="21"/>
      <c r="BJ4" t="s">
        <v>119</v>
      </c>
      <c r="BK4" t="s">
        <v>119</v>
      </c>
      <c r="BL4" t="s">
        <v>119</v>
      </c>
      <c r="BM4" t="s">
        <v>119</v>
      </c>
      <c r="BN4" t="s">
        <v>119</v>
      </c>
      <c r="BO4" t="s">
        <v>119</v>
      </c>
      <c r="BP4" t="s">
        <v>119</v>
      </c>
      <c r="BQ4" s="21"/>
      <c r="BR4" t="s">
        <v>119</v>
      </c>
      <c r="BS4" t="s">
        <v>119</v>
      </c>
      <c r="BT4" t="s">
        <v>119</v>
      </c>
      <c r="BU4" t="s">
        <v>119</v>
      </c>
      <c r="BV4" t="s">
        <v>119</v>
      </c>
      <c r="BW4" t="s">
        <v>119</v>
      </c>
      <c r="BX4" t="s">
        <v>119</v>
      </c>
      <c r="CA4" t="s">
        <v>198</v>
      </c>
      <c r="CB4" t="s">
        <v>539</v>
      </c>
      <c r="CC4">
        <v>84119</v>
      </c>
      <c r="CD4">
        <v>170</v>
      </c>
      <c r="CE4">
        <v>8019721050</v>
      </c>
      <c r="CF4" t="s">
        <v>117</v>
      </c>
      <c r="CG4" t="s">
        <v>100</v>
      </c>
      <c r="CH4" s="1">
        <v>43812</v>
      </c>
      <c r="CI4" t="s">
        <v>99</v>
      </c>
      <c r="CJ4" t="s">
        <v>100</v>
      </c>
      <c r="CK4" t="s">
        <v>99</v>
      </c>
      <c r="CL4" t="s">
        <v>102</v>
      </c>
      <c r="CM4" t="s">
        <v>538</v>
      </c>
      <c r="CN4">
        <v>26</v>
      </c>
      <c r="CO4" s="1">
        <v>44621</v>
      </c>
      <c r="CP4" s="1"/>
      <c r="CR4">
        <v>1</v>
      </c>
      <c r="CS4">
        <v>1</v>
      </c>
      <c r="CT4">
        <v>1</v>
      </c>
      <c r="CU4">
        <v>1</v>
      </c>
      <c r="CV4">
        <v>1</v>
      </c>
      <c r="CW4">
        <v>1</v>
      </c>
      <c r="CX4">
        <v>1</v>
      </c>
    </row>
    <row r="5" spans="1:105" x14ac:dyDescent="0.25">
      <c r="A5" t="s">
        <v>196</v>
      </c>
      <c r="B5" s="18" t="s">
        <v>580</v>
      </c>
      <c r="C5" s="18">
        <v>465170</v>
      </c>
      <c r="D5" t="s">
        <v>457</v>
      </c>
      <c r="E5" t="s">
        <v>284</v>
      </c>
      <c r="F5" t="s">
        <v>275</v>
      </c>
      <c r="G5" t="s">
        <v>594</v>
      </c>
      <c r="H5">
        <v>22.8</v>
      </c>
      <c r="I5" t="s">
        <v>97</v>
      </c>
      <c r="K5" t="s">
        <v>99</v>
      </c>
      <c r="L5" t="s">
        <v>113</v>
      </c>
      <c r="M5">
        <v>5</v>
      </c>
      <c r="N5">
        <v>4</v>
      </c>
      <c r="O5">
        <v>5</v>
      </c>
      <c r="P5">
        <v>5</v>
      </c>
      <c r="R5">
        <v>5</v>
      </c>
      <c r="S5">
        <v>4</v>
      </c>
      <c r="U5" s="8">
        <v>5.8791799999999999</v>
      </c>
      <c r="V5" s="8">
        <v>1.57152</v>
      </c>
      <c r="W5">
        <v>48.9</v>
      </c>
      <c r="X5">
        <v>0.88126000000000004</v>
      </c>
      <c r="Y5">
        <v>2.4527800000000002</v>
      </c>
      <c r="Z5">
        <v>4.8052700000000002</v>
      </c>
      <c r="AA5">
        <v>0.89997000000000005</v>
      </c>
      <c r="AB5">
        <v>0.57728999999999997</v>
      </c>
      <c r="AD5">
        <v>3.4264000000000001</v>
      </c>
      <c r="AE5">
        <v>25</v>
      </c>
      <c r="AG5">
        <v>0</v>
      </c>
      <c r="AJ5">
        <v>2.2568000000000001</v>
      </c>
      <c r="AK5">
        <v>0.87480000000000002</v>
      </c>
      <c r="AL5">
        <v>0.56588000000000005</v>
      </c>
      <c r="AM5">
        <v>3.6974900000000002</v>
      </c>
      <c r="AN5">
        <v>3.1082200000000002</v>
      </c>
      <c r="AO5">
        <v>0.74099999999999999</v>
      </c>
      <c r="AP5">
        <v>1.04003</v>
      </c>
      <c r="AQ5">
        <v>5.0202600000000004</v>
      </c>
      <c r="AS5">
        <v>0</v>
      </c>
      <c r="AT5">
        <v>0</v>
      </c>
      <c r="AU5">
        <v>0</v>
      </c>
      <c r="AV5">
        <v>0</v>
      </c>
      <c r="AW5" s="4">
        <v>0</v>
      </c>
      <c r="AX5">
        <v>0</v>
      </c>
      <c r="AY5">
        <v>0</v>
      </c>
      <c r="BA5" s="1">
        <v>43906</v>
      </c>
      <c r="BB5">
        <v>0</v>
      </c>
      <c r="BC5">
        <v>0</v>
      </c>
      <c r="BD5">
        <v>0</v>
      </c>
      <c r="BE5">
        <v>0</v>
      </c>
      <c r="BF5">
        <v>0</v>
      </c>
      <c r="BG5">
        <v>0</v>
      </c>
      <c r="BH5">
        <v>0</v>
      </c>
      <c r="BI5" s="1">
        <v>43580</v>
      </c>
      <c r="BJ5">
        <v>1</v>
      </c>
      <c r="BK5">
        <v>1</v>
      </c>
      <c r="BL5">
        <v>0</v>
      </c>
      <c r="BM5">
        <v>8</v>
      </c>
      <c r="BN5">
        <v>1</v>
      </c>
      <c r="BO5">
        <v>0</v>
      </c>
      <c r="BP5">
        <v>8</v>
      </c>
      <c r="BQ5" s="1">
        <v>43117</v>
      </c>
      <c r="BR5">
        <v>3</v>
      </c>
      <c r="BS5">
        <v>3</v>
      </c>
      <c r="BT5">
        <v>0</v>
      </c>
      <c r="BU5">
        <v>20</v>
      </c>
      <c r="BV5">
        <v>1</v>
      </c>
      <c r="BW5">
        <v>0</v>
      </c>
      <c r="BX5">
        <v>20</v>
      </c>
      <c r="BY5">
        <v>6</v>
      </c>
      <c r="CA5" t="s">
        <v>459</v>
      </c>
      <c r="CB5" t="s">
        <v>460</v>
      </c>
      <c r="CC5">
        <v>84097</v>
      </c>
      <c r="CD5">
        <v>240</v>
      </c>
      <c r="CE5">
        <v>8017246500</v>
      </c>
      <c r="CF5" t="s">
        <v>117</v>
      </c>
      <c r="CG5" t="s">
        <v>99</v>
      </c>
      <c r="CH5" s="1">
        <v>40093</v>
      </c>
      <c r="CI5" t="s">
        <v>99</v>
      </c>
      <c r="CJ5" t="s">
        <v>99</v>
      </c>
      <c r="CK5" t="s">
        <v>99</v>
      </c>
      <c r="CL5" t="s">
        <v>102</v>
      </c>
      <c r="CM5" t="s">
        <v>458</v>
      </c>
      <c r="CN5">
        <v>24</v>
      </c>
      <c r="CO5" s="1">
        <v>44621</v>
      </c>
      <c r="CP5" s="1"/>
      <c r="CV5">
        <v>2</v>
      </c>
    </row>
    <row r="6" spans="1:105" x14ac:dyDescent="0.25">
      <c r="A6" t="s">
        <v>196</v>
      </c>
      <c r="B6" s="18" t="s">
        <v>580</v>
      </c>
      <c r="C6" s="18">
        <v>465159</v>
      </c>
      <c r="D6" t="s">
        <v>427</v>
      </c>
      <c r="E6" t="s">
        <v>153</v>
      </c>
      <c r="F6" t="s">
        <v>203</v>
      </c>
      <c r="G6" t="s">
        <v>594</v>
      </c>
      <c r="H6">
        <v>31.3</v>
      </c>
      <c r="I6" t="s">
        <v>106</v>
      </c>
      <c r="K6" t="s">
        <v>99</v>
      </c>
      <c r="L6" t="s">
        <v>113</v>
      </c>
      <c r="M6">
        <v>5</v>
      </c>
      <c r="N6">
        <v>5</v>
      </c>
      <c r="O6">
        <v>4</v>
      </c>
      <c r="P6">
        <v>5</v>
      </c>
      <c r="R6">
        <v>5</v>
      </c>
      <c r="S6">
        <v>5</v>
      </c>
      <c r="U6" s="8">
        <v>6.42781</v>
      </c>
      <c r="V6" s="8">
        <v>2.3299699999999999</v>
      </c>
      <c r="X6">
        <v>0.16894999999999999</v>
      </c>
      <c r="Y6">
        <v>2.49892</v>
      </c>
      <c r="Z6">
        <v>4.9994800000000001</v>
      </c>
      <c r="AA6">
        <v>1.3808499999999999</v>
      </c>
      <c r="AB6">
        <v>0.65988000000000002</v>
      </c>
      <c r="AC6">
        <v>6</v>
      </c>
      <c r="AD6">
        <v>3.92889</v>
      </c>
      <c r="AF6">
        <v>6</v>
      </c>
      <c r="AH6">
        <v>6</v>
      </c>
      <c r="AJ6">
        <v>2.2712500000000002</v>
      </c>
      <c r="AK6">
        <v>0.90254000000000001</v>
      </c>
      <c r="AL6">
        <v>0.52508999999999995</v>
      </c>
      <c r="AM6">
        <v>3.6988799999999999</v>
      </c>
      <c r="AN6">
        <v>3.5413600000000001</v>
      </c>
      <c r="AO6">
        <v>0.13769999999999999</v>
      </c>
      <c r="AP6">
        <v>1.66178</v>
      </c>
      <c r="AQ6">
        <v>5.4866700000000002</v>
      </c>
      <c r="AS6">
        <v>0</v>
      </c>
      <c r="AT6">
        <v>0</v>
      </c>
      <c r="AU6">
        <v>0</v>
      </c>
      <c r="AV6">
        <v>0</v>
      </c>
      <c r="AW6" s="4">
        <v>0</v>
      </c>
      <c r="AX6">
        <v>0</v>
      </c>
      <c r="AY6">
        <v>0</v>
      </c>
      <c r="BA6" s="1">
        <v>44509</v>
      </c>
      <c r="BB6">
        <v>3</v>
      </c>
      <c r="BC6">
        <v>3</v>
      </c>
      <c r="BD6">
        <v>0</v>
      </c>
      <c r="BE6">
        <v>20</v>
      </c>
      <c r="BF6">
        <v>1</v>
      </c>
      <c r="BG6">
        <v>0</v>
      </c>
      <c r="BH6">
        <v>20</v>
      </c>
      <c r="BI6" s="1">
        <v>43747</v>
      </c>
      <c r="BJ6">
        <v>1</v>
      </c>
      <c r="BK6">
        <v>1</v>
      </c>
      <c r="BL6">
        <v>0</v>
      </c>
      <c r="BM6">
        <v>4</v>
      </c>
      <c r="BN6">
        <v>1</v>
      </c>
      <c r="BO6">
        <v>0</v>
      </c>
      <c r="BP6">
        <v>4</v>
      </c>
      <c r="BQ6" s="1">
        <v>43370</v>
      </c>
      <c r="BR6">
        <v>6</v>
      </c>
      <c r="BS6">
        <v>6</v>
      </c>
      <c r="BT6">
        <v>0</v>
      </c>
      <c r="BU6">
        <v>36</v>
      </c>
      <c r="BV6">
        <v>1</v>
      </c>
      <c r="BW6">
        <v>0</v>
      </c>
      <c r="BX6">
        <v>36</v>
      </c>
      <c r="BY6">
        <v>17.332999999999998</v>
      </c>
      <c r="CA6" t="s">
        <v>429</v>
      </c>
      <c r="CB6" t="s">
        <v>430</v>
      </c>
      <c r="CC6">
        <v>84121</v>
      </c>
      <c r="CD6">
        <v>170</v>
      </c>
      <c r="CE6">
        <v>8017133100</v>
      </c>
      <c r="CF6" t="s">
        <v>117</v>
      </c>
      <c r="CG6" t="s">
        <v>99</v>
      </c>
      <c r="CH6" s="1">
        <v>38287</v>
      </c>
      <c r="CI6" t="s">
        <v>99</v>
      </c>
      <c r="CJ6" t="s">
        <v>99</v>
      </c>
      <c r="CK6" t="s">
        <v>99</v>
      </c>
      <c r="CL6" t="s">
        <v>102</v>
      </c>
      <c r="CM6" t="s">
        <v>428</v>
      </c>
      <c r="CN6">
        <v>38</v>
      </c>
      <c r="CO6" s="1">
        <v>44621</v>
      </c>
      <c r="CP6" s="1"/>
      <c r="CV6">
        <v>2</v>
      </c>
    </row>
    <row r="7" spans="1:105" x14ac:dyDescent="0.25">
      <c r="A7" t="s">
        <v>196</v>
      </c>
      <c r="B7" s="18" t="s">
        <v>580</v>
      </c>
      <c r="C7" s="18">
        <v>465166</v>
      </c>
      <c r="D7" t="s">
        <v>442</v>
      </c>
      <c r="E7" t="s">
        <v>153</v>
      </c>
      <c r="F7" t="s">
        <v>203</v>
      </c>
      <c r="G7" t="s">
        <v>594</v>
      </c>
      <c r="H7">
        <v>36.1</v>
      </c>
      <c r="I7" t="s">
        <v>106</v>
      </c>
      <c r="K7" t="s">
        <v>99</v>
      </c>
      <c r="L7" t="s">
        <v>113</v>
      </c>
      <c r="M7">
        <v>5</v>
      </c>
      <c r="N7">
        <v>5</v>
      </c>
      <c r="O7">
        <v>4</v>
      </c>
      <c r="P7">
        <v>5</v>
      </c>
      <c r="R7">
        <v>5</v>
      </c>
      <c r="S7">
        <v>5</v>
      </c>
      <c r="U7" s="8">
        <v>5.3956799999999996</v>
      </c>
      <c r="V7" s="8">
        <v>1.66449</v>
      </c>
      <c r="X7">
        <v>0.39212999999999998</v>
      </c>
      <c r="Y7">
        <v>2.0566200000000001</v>
      </c>
      <c r="Z7">
        <v>4.1882000000000001</v>
      </c>
      <c r="AA7">
        <v>1.1305099999999999</v>
      </c>
      <c r="AB7">
        <v>0.36593999999999999</v>
      </c>
      <c r="AC7">
        <v>6</v>
      </c>
      <c r="AD7">
        <v>3.3390599999999999</v>
      </c>
      <c r="AF7">
        <v>6</v>
      </c>
      <c r="AH7">
        <v>6</v>
      </c>
      <c r="AJ7">
        <v>2.4335200000000001</v>
      </c>
      <c r="AK7">
        <v>0.96442000000000005</v>
      </c>
      <c r="AL7">
        <v>0.58021</v>
      </c>
      <c r="AM7">
        <v>3.9781499999999999</v>
      </c>
      <c r="AN7">
        <v>2.8090299999999999</v>
      </c>
      <c r="AO7">
        <v>0.29908000000000001</v>
      </c>
      <c r="AP7">
        <v>1.07437</v>
      </c>
      <c r="AQ7">
        <v>4.2823399999999996</v>
      </c>
      <c r="AS7">
        <v>0</v>
      </c>
      <c r="AT7">
        <v>0</v>
      </c>
      <c r="AU7">
        <v>0</v>
      </c>
      <c r="AV7">
        <v>0</v>
      </c>
      <c r="AW7" s="4">
        <v>0</v>
      </c>
      <c r="AX7">
        <v>0</v>
      </c>
      <c r="AY7">
        <v>0</v>
      </c>
      <c r="BA7" s="1">
        <v>44377</v>
      </c>
      <c r="BB7">
        <v>1</v>
      </c>
      <c r="BC7">
        <v>1</v>
      </c>
      <c r="BD7">
        <v>0</v>
      </c>
      <c r="BE7">
        <v>8</v>
      </c>
      <c r="BF7">
        <v>1</v>
      </c>
      <c r="BG7">
        <v>0</v>
      </c>
      <c r="BH7">
        <v>8</v>
      </c>
      <c r="BI7" s="1">
        <v>43677</v>
      </c>
      <c r="BJ7">
        <v>3</v>
      </c>
      <c r="BK7">
        <v>3</v>
      </c>
      <c r="BL7">
        <v>0</v>
      </c>
      <c r="BM7">
        <v>16</v>
      </c>
      <c r="BN7">
        <v>1</v>
      </c>
      <c r="BO7">
        <v>0</v>
      </c>
      <c r="BP7">
        <v>16</v>
      </c>
      <c r="BQ7" s="1">
        <v>43299</v>
      </c>
      <c r="BR7">
        <v>5</v>
      </c>
      <c r="BS7">
        <v>5</v>
      </c>
      <c r="BT7">
        <v>0</v>
      </c>
      <c r="BU7">
        <v>32</v>
      </c>
      <c r="BV7">
        <v>1</v>
      </c>
      <c r="BW7">
        <v>0</v>
      </c>
      <c r="BX7">
        <v>32</v>
      </c>
      <c r="BY7">
        <v>14.667</v>
      </c>
      <c r="CA7" t="s">
        <v>444</v>
      </c>
      <c r="CB7" t="s">
        <v>445</v>
      </c>
      <c r="CC7">
        <v>84123</v>
      </c>
      <c r="CD7">
        <v>170</v>
      </c>
      <c r="CE7">
        <v>8017133200</v>
      </c>
      <c r="CF7" t="s">
        <v>117</v>
      </c>
      <c r="CG7" t="s">
        <v>99</v>
      </c>
      <c r="CH7" s="1">
        <v>39555</v>
      </c>
      <c r="CI7" t="s">
        <v>99</v>
      </c>
      <c r="CJ7" t="s">
        <v>99</v>
      </c>
      <c r="CK7" t="s">
        <v>99</v>
      </c>
      <c r="CL7" t="s">
        <v>102</v>
      </c>
      <c r="CM7" t="s">
        <v>443</v>
      </c>
      <c r="CN7">
        <v>38</v>
      </c>
      <c r="CO7" s="1">
        <v>44621</v>
      </c>
      <c r="CP7" s="1"/>
      <c r="CV7">
        <v>2</v>
      </c>
    </row>
    <row r="8" spans="1:105" x14ac:dyDescent="0.25">
      <c r="A8" t="s">
        <v>196</v>
      </c>
      <c r="B8" s="18" t="s">
        <v>580</v>
      </c>
      <c r="C8" s="18">
        <v>465156</v>
      </c>
      <c r="D8" t="s">
        <v>416</v>
      </c>
      <c r="E8" t="s">
        <v>345</v>
      </c>
      <c r="F8" t="s">
        <v>148</v>
      </c>
      <c r="G8" t="s">
        <v>594</v>
      </c>
      <c r="H8">
        <v>66.3</v>
      </c>
      <c r="I8" t="s">
        <v>105</v>
      </c>
      <c r="K8" t="s">
        <v>100</v>
      </c>
      <c r="L8" t="s">
        <v>104</v>
      </c>
      <c r="M8">
        <v>4</v>
      </c>
      <c r="N8">
        <v>4</v>
      </c>
      <c r="O8">
        <v>2</v>
      </c>
      <c r="P8">
        <v>5</v>
      </c>
      <c r="Q8">
        <v>5</v>
      </c>
      <c r="R8">
        <v>5</v>
      </c>
      <c r="S8">
        <v>4</v>
      </c>
      <c r="U8" s="8">
        <v>3.74708</v>
      </c>
      <c r="V8" s="8">
        <v>0.96919999999999995</v>
      </c>
      <c r="W8">
        <v>57.7</v>
      </c>
      <c r="X8">
        <v>0.63946000000000003</v>
      </c>
      <c r="Y8">
        <v>1.60866</v>
      </c>
      <c r="Z8">
        <v>3.0902400000000001</v>
      </c>
      <c r="AA8">
        <v>0.68225000000000002</v>
      </c>
      <c r="AB8">
        <v>9.5619999999999997E-2</v>
      </c>
      <c r="AD8">
        <v>2.13842</v>
      </c>
      <c r="AE8">
        <v>29.4</v>
      </c>
      <c r="AG8">
        <v>2</v>
      </c>
      <c r="AJ8">
        <v>2.1146199999999999</v>
      </c>
      <c r="AK8">
        <v>0.78283000000000003</v>
      </c>
      <c r="AL8">
        <v>0.37474000000000002</v>
      </c>
      <c r="AM8">
        <v>3.2721900000000002</v>
      </c>
      <c r="AN8">
        <v>2.0702699999999998</v>
      </c>
      <c r="AO8">
        <v>0.60085999999999995</v>
      </c>
      <c r="AP8">
        <v>0.96858999999999995</v>
      </c>
      <c r="AQ8">
        <v>3.6155200000000001</v>
      </c>
      <c r="AS8">
        <v>0</v>
      </c>
      <c r="AT8">
        <v>0</v>
      </c>
      <c r="AU8">
        <v>0</v>
      </c>
      <c r="AV8">
        <v>1</v>
      </c>
      <c r="AW8" s="4">
        <v>8697</v>
      </c>
      <c r="AX8">
        <v>0</v>
      </c>
      <c r="AY8">
        <v>1</v>
      </c>
      <c r="BA8" s="1">
        <v>43881</v>
      </c>
      <c r="BB8">
        <v>6</v>
      </c>
      <c r="BC8">
        <v>6</v>
      </c>
      <c r="BD8">
        <v>0</v>
      </c>
      <c r="BE8">
        <v>40</v>
      </c>
      <c r="BF8">
        <v>1</v>
      </c>
      <c r="BG8">
        <v>0</v>
      </c>
      <c r="BH8">
        <v>40</v>
      </c>
      <c r="BI8" s="1">
        <v>43545</v>
      </c>
      <c r="BJ8">
        <v>10</v>
      </c>
      <c r="BK8">
        <v>10</v>
      </c>
      <c r="BL8">
        <v>0</v>
      </c>
      <c r="BM8">
        <v>44</v>
      </c>
      <c r="BN8">
        <v>1</v>
      </c>
      <c r="BO8">
        <v>0</v>
      </c>
      <c r="BP8">
        <v>44</v>
      </c>
      <c r="BQ8" s="1">
        <v>43138</v>
      </c>
      <c r="BR8">
        <v>6</v>
      </c>
      <c r="BS8">
        <v>6</v>
      </c>
      <c r="BT8">
        <v>0</v>
      </c>
      <c r="BU8">
        <v>44</v>
      </c>
      <c r="BV8">
        <v>1</v>
      </c>
      <c r="BW8">
        <v>0</v>
      </c>
      <c r="BX8">
        <v>44</v>
      </c>
      <c r="BY8">
        <v>42</v>
      </c>
      <c r="CA8" t="s">
        <v>211</v>
      </c>
      <c r="CB8" t="s">
        <v>418</v>
      </c>
      <c r="CC8">
        <v>84010</v>
      </c>
      <c r="CD8">
        <v>50</v>
      </c>
      <c r="CE8">
        <v>8019512273</v>
      </c>
      <c r="CF8" t="s">
        <v>98</v>
      </c>
      <c r="CG8" t="s">
        <v>99</v>
      </c>
      <c r="CH8" s="1">
        <v>38184</v>
      </c>
      <c r="CI8" t="s">
        <v>99</v>
      </c>
      <c r="CJ8" t="s">
        <v>100</v>
      </c>
      <c r="CK8" t="s">
        <v>99</v>
      </c>
      <c r="CL8" t="s">
        <v>102</v>
      </c>
      <c r="CM8" t="s">
        <v>417</v>
      </c>
      <c r="CN8">
        <v>122</v>
      </c>
      <c r="CO8" s="1">
        <v>44621</v>
      </c>
      <c r="CP8" s="1"/>
      <c r="CV8"/>
    </row>
    <row r="9" spans="1:105" x14ac:dyDescent="0.25">
      <c r="A9" t="s">
        <v>196</v>
      </c>
      <c r="B9" s="18" t="s">
        <v>580</v>
      </c>
      <c r="C9" s="18">
        <v>465146</v>
      </c>
      <c r="D9" t="s">
        <v>394</v>
      </c>
      <c r="E9" t="s">
        <v>202</v>
      </c>
      <c r="F9" t="s">
        <v>203</v>
      </c>
      <c r="G9" t="s">
        <v>594</v>
      </c>
      <c r="H9">
        <v>100</v>
      </c>
      <c r="I9" t="s">
        <v>97</v>
      </c>
      <c r="J9" t="s">
        <v>107</v>
      </c>
      <c r="K9" t="s">
        <v>100</v>
      </c>
      <c r="L9" t="s">
        <v>104</v>
      </c>
      <c r="M9">
        <v>2</v>
      </c>
      <c r="N9">
        <v>4</v>
      </c>
      <c r="O9">
        <v>1</v>
      </c>
      <c r="P9">
        <v>5</v>
      </c>
      <c r="Q9">
        <v>5</v>
      </c>
      <c r="R9">
        <v>4</v>
      </c>
      <c r="S9">
        <v>5</v>
      </c>
      <c r="U9" s="8">
        <v>3.82877</v>
      </c>
      <c r="V9" s="8">
        <v>1.3330299999999999</v>
      </c>
      <c r="W9">
        <v>67.5</v>
      </c>
      <c r="X9">
        <v>0.48724000000000001</v>
      </c>
      <c r="Y9">
        <v>1.82026</v>
      </c>
      <c r="Z9">
        <v>3.3261099999999999</v>
      </c>
      <c r="AA9">
        <v>1.1529799999999999</v>
      </c>
      <c r="AB9">
        <v>9.1730000000000006E-2</v>
      </c>
      <c r="AD9">
        <v>2.0085000000000002</v>
      </c>
      <c r="AE9">
        <v>69.7</v>
      </c>
      <c r="AG9">
        <v>5</v>
      </c>
      <c r="AJ9">
        <v>2.0708799999999998</v>
      </c>
      <c r="AK9">
        <v>0.77854999999999996</v>
      </c>
      <c r="AL9">
        <v>0.37236000000000002</v>
      </c>
      <c r="AM9">
        <v>3.2218</v>
      </c>
      <c r="AN9">
        <v>1.98556</v>
      </c>
      <c r="AO9">
        <v>0.46034000000000003</v>
      </c>
      <c r="AP9">
        <v>1.3406899999999999</v>
      </c>
      <c r="AQ9">
        <v>3.7521200000000001</v>
      </c>
      <c r="AS9">
        <v>0</v>
      </c>
      <c r="AT9">
        <v>11</v>
      </c>
      <c r="AU9">
        <v>1</v>
      </c>
      <c r="AV9">
        <v>2</v>
      </c>
      <c r="AW9" s="4">
        <v>1625</v>
      </c>
      <c r="AX9">
        <v>0</v>
      </c>
      <c r="AY9">
        <v>2</v>
      </c>
      <c r="BA9" s="1">
        <v>43795</v>
      </c>
      <c r="BB9">
        <v>32</v>
      </c>
      <c r="BC9">
        <v>32</v>
      </c>
      <c r="BD9">
        <v>11</v>
      </c>
      <c r="BE9">
        <v>212</v>
      </c>
      <c r="BF9">
        <v>1</v>
      </c>
      <c r="BG9">
        <v>0</v>
      </c>
      <c r="BH9">
        <v>212</v>
      </c>
      <c r="BI9" s="1">
        <v>43433</v>
      </c>
      <c r="BJ9">
        <v>17</v>
      </c>
      <c r="BK9">
        <v>16</v>
      </c>
      <c r="BL9">
        <v>0</v>
      </c>
      <c r="BM9">
        <v>104</v>
      </c>
      <c r="BN9">
        <v>1</v>
      </c>
      <c r="BO9">
        <v>0</v>
      </c>
      <c r="BP9">
        <v>104</v>
      </c>
      <c r="BQ9" s="1">
        <v>42957</v>
      </c>
      <c r="BR9">
        <v>18</v>
      </c>
      <c r="BS9">
        <v>17</v>
      </c>
      <c r="BT9">
        <v>1</v>
      </c>
      <c r="BU9">
        <v>124</v>
      </c>
      <c r="BV9">
        <v>1</v>
      </c>
      <c r="BW9">
        <v>0</v>
      </c>
      <c r="BX9">
        <v>124</v>
      </c>
      <c r="BY9">
        <v>161.333</v>
      </c>
      <c r="CA9" t="s">
        <v>211</v>
      </c>
      <c r="CB9" t="s">
        <v>396</v>
      </c>
      <c r="CC9">
        <v>84115</v>
      </c>
      <c r="CD9">
        <v>170</v>
      </c>
      <c r="CE9">
        <v>8014662211</v>
      </c>
      <c r="CF9" t="s">
        <v>98</v>
      </c>
      <c r="CG9" t="s">
        <v>99</v>
      </c>
      <c r="CH9" s="1">
        <v>35556</v>
      </c>
      <c r="CI9" t="s">
        <v>99</v>
      </c>
      <c r="CJ9" t="s">
        <v>100</v>
      </c>
      <c r="CK9" t="s">
        <v>99</v>
      </c>
      <c r="CL9" t="s">
        <v>102</v>
      </c>
      <c r="CM9" t="s">
        <v>395</v>
      </c>
      <c r="CN9">
        <v>140</v>
      </c>
      <c r="CO9" s="1">
        <v>44621</v>
      </c>
      <c r="CP9" s="1"/>
      <c r="CV9"/>
    </row>
    <row r="10" spans="1:105" x14ac:dyDescent="0.25">
      <c r="A10" t="s">
        <v>196</v>
      </c>
      <c r="B10" s="18" t="s">
        <v>580</v>
      </c>
      <c r="C10" s="18">
        <v>465066</v>
      </c>
      <c r="D10" t="s">
        <v>227</v>
      </c>
      <c r="E10" t="s">
        <v>202</v>
      </c>
      <c r="F10" t="s">
        <v>203</v>
      </c>
      <c r="G10" t="s">
        <v>596</v>
      </c>
      <c r="H10">
        <v>96.6</v>
      </c>
      <c r="I10" t="s">
        <v>131</v>
      </c>
      <c r="K10" t="s">
        <v>99</v>
      </c>
      <c r="L10" t="s">
        <v>101</v>
      </c>
      <c r="M10">
        <v>4</v>
      </c>
      <c r="N10">
        <v>3</v>
      </c>
      <c r="O10">
        <v>3</v>
      </c>
      <c r="P10">
        <v>5</v>
      </c>
      <c r="Q10">
        <v>5</v>
      </c>
      <c r="R10">
        <v>5</v>
      </c>
      <c r="S10">
        <v>4</v>
      </c>
      <c r="U10" s="8">
        <v>3.63436</v>
      </c>
      <c r="V10" s="8">
        <v>1.18987</v>
      </c>
      <c r="W10">
        <v>46.2</v>
      </c>
      <c r="X10">
        <v>0.13777</v>
      </c>
      <c r="Y10">
        <v>1.3276399999999999</v>
      </c>
      <c r="Z10">
        <v>3.2301199999999999</v>
      </c>
      <c r="AA10">
        <v>0.86134999999999995</v>
      </c>
      <c r="AB10">
        <v>9.5000000000000001E-2</v>
      </c>
      <c r="AD10">
        <v>2.3067199999999999</v>
      </c>
      <c r="AE10">
        <v>33.299999999999997</v>
      </c>
      <c r="AG10">
        <v>11</v>
      </c>
      <c r="AJ10">
        <v>2.2071299999999998</v>
      </c>
      <c r="AK10">
        <v>0.86504000000000003</v>
      </c>
      <c r="AL10">
        <v>0.49042999999999998</v>
      </c>
      <c r="AM10">
        <v>3.5626000000000002</v>
      </c>
      <c r="AN10">
        <v>2.1396000000000002</v>
      </c>
      <c r="AO10">
        <v>0.11715</v>
      </c>
      <c r="AP10">
        <v>0.90861999999999998</v>
      </c>
      <c r="AQ10">
        <v>3.2208999999999999</v>
      </c>
      <c r="AS10">
        <v>0</v>
      </c>
      <c r="AT10">
        <v>0</v>
      </c>
      <c r="AU10">
        <v>1</v>
      </c>
      <c r="AV10">
        <v>0</v>
      </c>
      <c r="AW10" s="4">
        <v>0</v>
      </c>
      <c r="AX10">
        <v>0</v>
      </c>
      <c r="AY10">
        <v>0</v>
      </c>
      <c r="BA10" s="1">
        <v>44517</v>
      </c>
      <c r="BB10">
        <v>0</v>
      </c>
      <c r="BC10">
        <v>0</v>
      </c>
      <c r="BD10">
        <v>0</v>
      </c>
      <c r="BE10">
        <v>0</v>
      </c>
      <c r="BF10">
        <v>0</v>
      </c>
      <c r="BG10">
        <v>0</v>
      </c>
      <c r="BH10">
        <v>0</v>
      </c>
      <c r="BI10" s="1">
        <v>43720</v>
      </c>
      <c r="BJ10">
        <v>13</v>
      </c>
      <c r="BK10">
        <v>12</v>
      </c>
      <c r="BL10">
        <v>0</v>
      </c>
      <c r="BM10">
        <v>92</v>
      </c>
      <c r="BN10">
        <v>1</v>
      </c>
      <c r="BO10">
        <v>0</v>
      </c>
      <c r="BP10">
        <v>92</v>
      </c>
      <c r="BQ10" s="1">
        <v>43356</v>
      </c>
      <c r="BR10">
        <v>21</v>
      </c>
      <c r="BS10">
        <v>21</v>
      </c>
      <c r="BT10">
        <v>0</v>
      </c>
      <c r="BU10">
        <v>144</v>
      </c>
      <c r="BV10">
        <v>1</v>
      </c>
      <c r="BW10">
        <v>0</v>
      </c>
      <c r="BX10">
        <v>144</v>
      </c>
      <c r="BY10">
        <v>54.667000000000002</v>
      </c>
      <c r="CA10" t="s">
        <v>211</v>
      </c>
      <c r="CB10" t="s">
        <v>229</v>
      </c>
      <c r="CC10">
        <v>84123</v>
      </c>
      <c r="CD10">
        <v>170</v>
      </c>
      <c r="CE10">
        <v>8019691420</v>
      </c>
      <c r="CF10" t="s">
        <v>98</v>
      </c>
      <c r="CG10" t="s">
        <v>100</v>
      </c>
      <c r="CH10" s="1">
        <v>28324</v>
      </c>
      <c r="CI10" t="s">
        <v>99</v>
      </c>
      <c r="CJ10" t="s">
        <v>99</v>
      </c>
      <c r="CK10" t="s">
        <v>99</v>
      </c>
      <c r="CL10" t="s">
        <v>102</v>
      </c>
      <c r="CM10" t="s">
        <v>228</v>
      </c>
      <c r="CN10">
        <v>120</v>
      </c>
      <c r="CO10" s="1">
        <v>44621</v>
      </c>
      <c r="CP10" s="1"/>
      <c r="CV10"/>
    </row>
    <row r="11" spans="1:105" x14ac:dyDescent="0.25">
      <c r="A11" t="s">
        <v>196</v>
      </c>
      <c r="B11" s="18" t="s">
        <v>580</v>
      </c>
      <c r="C11" s="18">
        <v>465152</v>
      </c>
      <c r="D11" t="s">
        <v>406</v>
      </c>
      <c r="E11" t="s">
        <v>225</v>
      </c>
      <c r="F11" t="s">
        <v>111</v>
      </c>
      <c r="G11" t="s">
        <v>594</v>
      </c>
      <c r="H11">
        <v>60.2</v>
      </c>
      <c r="I11" t="s">
        <v>97</v>
      </c>
      <c r="K11" t="s">
        <v>99</v>
      </c>
      <c r="L11" t="s">
        <v>104</v>
      </c>
      <c r="M11">
        <v>2</v>
      </c>
      <c r="N11">
        <v>2</v>
      </c>
      <c r="O11">
        <v>1</v>
      </c>
      <c r="P11">
        <v>5</v>
      </c>
      <c r="Q11">
        <v>3</v>
      </c>
      <c r="R11">
        <v>5</v>
      </c>
      <c r="S11">
        <v>3</v>
      </c>
      <c r="U11" s="8">
        <v>2.4776699999999998</v>
      </c>
      <c r="V11" s="8">
        <v>0.70257999999999998</v>
      </c>
      <c r="X11">
        <v>0.39101000000000002</v>
      </c>
      <c r="Y11">
        <v>1.0935900000000001</v>
      </c>
      <c r="Z11">
        <v>2.2997800000000002</v>
      </c>
      <c r="AA11">
        <v>0.69974000000000003</v>
      </c>
      <c r="AB11">
        <v>4.4010000000000001E-2</v>
      </c>
      <c r="AC11">
        <v>6</v>
      </c>
      <c r="AD11">
        <v>1.38408</v>
      </c>
      <c r="AF11">
        <v>6</v>
      </c>
      <c r="AG11">
        <v>3</v>
      </c>
      <c r="AJ11">
        <v>2.0777399999999999</v>
      </c>
      <c r="AK11">
        <v>0.78152999999999995</v>
      </c>
      <c r="AL11">
        <v>0.41314000000000001</v>
      </c>
      <c r="AM11">
        <v>3.2724099999999998</v>
      </c>
      <c r="AN11">
        <v>1.36375</v>
      </c>
      <c r="AO11">
        <v>0.36801</v>
      </c>
      <c r="AP11">
        <v>0.63688</v>
      </c>
      <c r="AQ11">
        <v>2.39052</v>
      </c>
      <c r="AS11">
        <v>0</v>
      </c>
      <c r="AT11">
        <v>16</v>
      </c>
      <c r="AU11">
        <v>2</v>
      </c>
      <c r="AV11">
        <v>9</v>
      </c>
      <c r="AW11" s="4">
        <v>178425.36</v>
      </c>
      <c r="AX11">
        <v>0</v>
      </c>
      <c r="AY11">
        <v>9</v>
      </c>
      <c r="BA11" s="1">
        <v>44455</v>
      </c>
      <c r="BB11">
        <v>36</v>
      </c>
      <c r="BC11">
        <v>36</v>
      </c>
      <c r="BD11">
        <v>7</v>
      </c>
      <c r="BE11">
        <v>236</v>
      </c>
      <c r="BF11">
        <v>1</v>
      </c>
      <c r="BG11">
        <v>0</v>
      </c>
      <c r="BH11">
        <v>236</v>
      </c>
      <c r="BI11" s="1">
        <v>43790</v>
      </c>
      <c r="BJ11">
        <v>16</v>
      </c>
      <c r="BK11">
        <v>14</v>
      </c>
      <c r="BL11">
        <v>5</v>
      </c>
      <c r="BM11">
        <v>84</v>
      </c>
      <c r="BN11">
        <v>1</v>
      </c>
      <c r="BO11">
        <v>0</v>
      </c>
      <c r="BP11">
        <v>84</v>
      </c>
      <c r="BQ11" s="1">
        <v>43397</v>
      </c>
      <c r="BR11">
        <v>9</v>
      </c>
      <c r="BS11">
        <v>8</v>
      </c>
      <c r="BT11">
        <v>1</v>
      </c>
      <c r="BU11">
        <v>56</v>
      </c>
      <c r="BV11">
        <v>1</v>
      </c>
      <c r="BW11">
        <v>0</v>
      </c>
      <c r="BX11">
        <v>56</v>
      </c>
      <c r="BY11">
        <v>155.333</v>
      </c>
      <c r="CA11" t="s">
        <v>198</v>
      </c>
      <c r="CB11" t="s">
        <v>408</v>
      </c>
      <c r="CC11">
        <v>84790</v>
      </c>
      <c r="CD11">
        <v>260</v>
      </c>
      <c r="CE11">
        <v>4356881207</v>
      </c>
      <c r="CF11" t="s">
        <v>98</v>
      </c>
      <c r="CG11" t="s">
        <v>99</v>
      </c>
      <c r="CH11" s="1">
        <v>37049</v>
      </c>
      <c r="CI11" t="s">
        <v>99</v>
      </c>
      <c r="CJ11" t="s">
        <v>99</v>
      </c>
      <c r="CK11" t="s">
        <v>99</v>
      </c>
      <c r="CL11" t="s">
        <v>102</v>
      </c>
      <c r="CM11" t="s">
        <v>407</v>
      </c>
      <c r="CN11">
        <v>180</v>
      </c>
      <c r="CO11" s="1">
        <v>44621</v>
      </c>
      <c r="CP11" s="1"/>
      <c r="CV11"/>
    </row>
    <row r="12" spans="1:105" x14ac:dyDescent="0.25">
      <c r="A12" t="s">
        <v>196</v>
      </c>
      <c r="B12" s="18" t="s">
        <v>580</v>
      </c>
      <c r="C12" s="18">
        <v>465096</v>
      </c>
      <c r="D12" t="s">
        <v>304</v>
      </c>
      <c r="E12" t="s">
        <v>202</v>
      </c>
      <c r="F12" t="s">
        <v>203</v>
      </c>
      <c r="G12" t="s">
        <v>594</v>
      </c>
      <c r="H12">
        <v>58.5</v>
      </c>
      <c r="I12" t="s">
        <v>97</v>
      </c>
      <c r="K12" t="s">
        <v>100</v>
      </c>
      <c r="L12" t="s">
        <v>104</v>
      </c>
      <c r="M12">
        <v>2</v>
      </c>
      <c r="N12">
        <v>3</v>
      </c>
      <c r="O12">
        <v>1</v>
      </c>
      <c r="P12">
        <v>5</v>
      </c>
      <c r="Q12">
        <v>5</v>
      </c>
      <c r="S12">
        <v>4</v>
      </c>
      <c r="U12" s="8">
        <v>3.7204600000000001</v>
      </c>
      <c r="V12" s="8">
        <v>0.94430000000000003</v>
      </c>
      <c r="W12">
        <v>81.599999999999994</v>
      </c>
      <c r="X12">
        <v>0.67705000000000004</v>
      </c>
      <c r="Y12">
        <v>1.62134</v>
      </c>
      <c r="Z12">
        <v>2.9614199999999999</v>
      </c>
      <c r="AA12">
        <v>0.71601999999999999</v>
      </c>
      <c r="AB12">
        <v>3.0269999999999998E-2</v>
      </c>
      <c r="AD12">
        <v>2.09911</v>
      </c>
      <c r="AE12">
        <v>70.8</v>
      </c>
      <c r="AG12">
        <v>4</v>
      </c>
      <c r="AJ12">
        <v>1.97261</v>
      </c>
      <c r="AK12">
        <v>0.84792000000000001</v>
      </c>
      <c r="AL12">
        <v>0.46847</v>
      </c>
      <c r="AM12">
        <v>3.2890000000000001</v>
      </c>
      <c r="AN12">
        <v>2.1785100000000002</v>
      </c>
      <c r="AO12">
        <v>0.58733999999999997</v>
      </c>
      <c r="AP12">
        <v>0.75488999999999995</v>
      </c>
      <c r="AQ12">
        <v>3.5714899999999998</v>
      </c>
      <c r="AS12">
        <v>0</v>
      </c>
      <c r="AT12">
        <v>8</v>
      </c>
      <c r="AU12">
        <v>2</v>
      </c>
      <c r="AV12">
        <v>5</v>
      </c>
      <c r="AW12" s="4">
        <v>106042</v>
      </c>
      <c r="AX12">
        <v>0</v>
      </c>
      <c r="AY12">
        <v>5</v>
      </c>
      <c r="BA12" s="1">
        <v>43886</v>
      </c>
      <c r="BB12">
        <v>13</v>
      </c>
      <c r="BC12">
        <v>13</v>
      </c>
      <c r="BD12">
        <v>0</v>
      </c>
      <c r="BE12">
        <v>156</v>
      </c>
      <c r="BF12">
        <v>1</v>
      </c>
      <c r="BG12">
        <v>0</v>
      </c>
      <c r="BH12">
        <v>156</v>
      </c>
      <c r="BI12" s="1">
        <v>43516</v>
      </c>
      <c r="BJ12">
        <v>7</v>
      </c>
      <c r="BK12">
        <v>4</v>
      </c>
      <c r="BL12">
        <v>2</v>
      </c>
      <c r="BM12">
        <v>68</v>
      </c>
      <c r="BN12">
        <v>1</v>
      </c>
      <c r="BO12">
        <v>0</v>
      </c>
      <c r="BP12">
        <v>68</v>
      </c>
      <c r="BQ12" s="1">
        <v>43216</v>
      </c>
      <c r="BR12">
        <v>10</v>
      </c>
      <c r="BS12">
        <v>10</v>
      </c>
      <c r="BT12">
        <v>0</v>
      </c>
      <c r="BU12">
        <v>68</v>
      </c>
      <c r="BV12">
        <v>1</v>
      </c>
      <c r="BW12">
        <v>0</v>
      </c>
      <c r="BX12">
        <v>68</v>
      </c>
      <c r="BY12">
        <v>112</v>
      </c>
      <c r="CA12" t="s">
        <v>211</v>
      </c>
      <c r="CB12" t="s">
        <v>306</v>
      </c>
      <c r="CC12">
        <v>84109</v>
      </c>
      <c r="CD12">
        <v>170</v>
      </c>
      <c r="CE12">
        <v>8014870896</v>
      </c>
      <c r="CF12" t="s">
        <v>98</v>
      </c>
      <c r="CG12" t="s">
        <v>99</v>
      </c>
      <c r="CH12" s="1">
        <v>30897</v>
      </c>
      <c r="CI12" t="s">
        <v>99</v>
      </c>
      <c r="CJ12" t="s">
        <v>100</v>
      </c>
      <c r="CK12" t="s">
        <v>99</v>
      </c>
      <c r="CL12" t="s">
        <v>102</v>
      </c>
      <c r="CM12" t="s">
        <v>305</v>
      </c>
      <c r="CN12">
        <v>90</v>
      </c>
      <c r="CO12" s="1">
        <v>44621</v>
      </c>
      <c r="CP12" s="1"/>
      <c r="CV12"/>
      <c r="CW12">
        <v>2</v>
      </c>
    </row>
    <row r="13" spans="1:105" x14ac:dyDescent="0.25">
      <c r="A13" t="s">
        <v>196</v>
      </c>
      <c r="B13" s="18" t="s">
        <v>580</v>
      </c>
      <c r="C13" s="18" t="s">
        <v>557</v>
      </c>
      <c r="D13" t="s">
        <v>558</v>
      </c>
      <c r="E13" t="s">
        <v>560</v>
      </c>
      <c r="F13" t="s">
        <v>561</v>
      </c>
      <c r="G13" t="s">
        <v>596</v>
      </c>
      <c r="H13">
        <v>32.700000000000003</v>
      </c>
      <c r="I13" t="s">
        <v>125</v>
      </c>
      <c r="K13" t="s">
        <v>99</v>
      </c>
      <c r="L13" t="s">
        <v>104</v>
      </c>
      <c r="M13">
        <v>5</v>
      </c>
      <c r="N13">
        <v>4</v>
      </c>
      <c r="O13">
        <v>4</v>
      </c>
      <c r="P13">
        <v>5</v>
      </c>
      <c r="Q13">
        <v>5</v>
      </c>
      <c r="S13">
        <v>4</v>
      </c>
      <c r="U13" s="8">
        <v>4.3312299999999997</v>
      </c>
      <c r="V13" s="8">
        <v>0.69318999999999997</v>
      </c>
      <c r="W13">
        <v>36.6</v>
      </c>
      <c r="X13">
        <v>0.63114000000000003</v>
      </c>
      <c r="Y13">
        <v>1.3243400000000001</v>
      </c>
      <c r="Z13">
        <v>4.0360399999999998</v>
      </c>
      <c r="AA13">
        <v>0.42543999999999998</v>
      </c>
      <c r="AB13">
        <v>0</v>
      </c>
      <c r="AD13">
        <v>3.0068999999999999</v>
      </c>
      <c r="AE13">
        <v>57.1</v>
      </c>
      <c r="AH13">
        <v>6</v>
      </c>
      <c r="AJ13">
        <v>1.9850699999999999</v>
      </c>
      <c r="AK13">
        <v>0.61778999999999995</v>
      </c>
      <c r="AL13">
        <v>0.26183000000000001</v>
      </c>
      <c r="AM13">
        <v>2.86469</v>
      </c>
      <c r="AN13">
        <v>3.1010499999999999</v>
      </c>
      <c r="AO13">
        <v>0.75146999999999997</v>
      </c>
      <c r="AP13">
        <v>0.99148000000000003</v>
      </c>
      <c r="AQ13">
        <v>4.7736400000000003</v>
      </c>
      <c r="AS13">
        <v>0</v>
      </c>
      <c r="AT13">
        <v>0</v>
      </c>
      <c r="AU13">
        <v>0</v>
      </c>
      <c r="AV13">
        <v>2</v>
      </c>
      <c r="AW13" s="4">
        <v>1625</v>
      </c>
      <c r="AX13">
        <v>0</v>
      </c>
      <c r="AY13">
        <v>2</v>
      </c>
      <c r="BA13" s="1">
        <v>43895</v>
      </c>
      <c r="BB13">
        <v>9</v>
      </c>
      <c r="BC13">
        <v>9</v>
      </c>
      <c r="BD13">
        <v>0</v>
      </c>
      <c r="BE13">
        <v>44</v>
      </c>
      <c r="BF13">
        <v>1</v>
      </c>
      <c r="BG13">
        <v>0</v>
      </c>
      <c r="BH13">
        <v>44</v>
      </c>
      <c r="BI13" s="1">
        <v>43501</v>
      </c>
      <c r="BJ13">
        <v>7</v>
      </c>
      <c r="BK13">
        <v>7</v>
      </c>
      <c r="BL13">
        <v>0</v>
      </c>
      <c r="BM13">
        <v>40</v>
      </c>
      <c r="BN13">
        <v>1</v>
      </c>
      <c r="BO13">
        <v>0</v>
      </c>
      <c r="BP13">
        <v>40</v>
      </c>
      <c r="BQ13" s="1">
        <v>43047</v>
      </c>
      <c r="BR13">
        <v>4</v>
      </c>
      <c r="BS13">
        <v>4</v>
      </c>
      <c r="BT13">
        <v>0</v>
      </c>
      <c r="BU13">
        <v>16</v>
      </c>
      <c r="BV13">
        <v>1</v>
      </c>
      <c r="BW13">
        <v>0</v>
      </c>
      <c r="BX13">
        <v>16</v>
      </c>
      <c r="BY13">
        <v>38</v>
      </c>
      <c r="CA13" t="s">
        <v>118</v>
      </c>
      <c r="CB13" t="s">
        <v>562</v>
      </c>
      <c r="CC13">
        <v>84532</v>
      </c>
      <c r="CD13">
        <v>90</v>
      </c>
      <c r="CE13">
        <v>4357194400</v>
      </c>
      <c r="CF13" t="s">
        <v>120</v>
      </c>
      <c r="CG13" t="s">
        <v>99</v>
      </c>
      <c r="CH13" s="1">
        <v>40577</v>
      </c>
      <c r="CI13" t="s">
        <v>99</v>
      </c>
      <c r="CJ13" t="s">
        <v>99</v>
      </c>
      <c r="CK13" t="s">
        <v>99</v>
      </c>
      <c r="CL13" t="s">
        <v>102</v>
      </c>
      <c r="CM13" t="s">
        <v>559</v>
      </c>
      <c r="CN13">
        <v>36</v>
      </c>
      <c r="CO13" s="1">
        <v>44621</v>
      </c>
      <c r="CP13" s="1"/>
      <c r="CV13"/>
      <c r="CW13">
        <v>2</v>
      </c>
    </row>
    <row r="14" spans="1:105" x14ac:dyDescent="0.25">
      <c r="A14" t="s">
        <v>196</v>
      </c>
      <c r="B14" s="18" t="s">
        <v>580</v>
      </c>
      <c r="C14" s="18">
        <v>465090</v>
      </c>
      <c r="D14" t="s">
        <v>282</v>
      </c>
      <c r="E14" t="s">
        <v>284</v>
      </c>
      <c r="F14" t="s">
        <v>275</v>
      </c>
      <c r="G14" t="s">
        <v>594</v>
      </c>
      <c r="H14">
        <v>42</v>
      </c>
      <c r="I14" t="s">
        <v>97</v>
      </c>
      <c r="K14" t="s">
        <v>99</v>
      </c>
      <c r="L14" t="s">
        <v>104</v>
      </c>
      <c r="M14">
        <v>3</v>
      </c>
      <c r="N14">
        <v>3</v>
      </c>
      <c r="O14">
        <v>3</v>
      </c>
      <c r="P14">
        <v>4</v>
      </c>
      <c r="Q14">
        <v>4</v>
      </c>
      <c r="R14">
        <v>4</v>
      </c>
      <c r="S14">
        <v>4</v>
      </c>
      <c r="U14" s="8">
        <v>3.0128599999999999</v>
      </c>
      <c r="V14" s="8">
        <v>1.0409299999999999</v>
      </c>
      <c r="W14">
        <v>46.8</v>
      </c>
      <c r="X14">
        <v>0.30001</v>
      </c>
      <c r="Y14">
        <v>1.34094</v>
      </c>
      <c r="Z14">
        <v>2.5121199999999999</v>
      </c>
      <c r="AA14">
        <v>0.77937000000000001</v>
      </c>
      <c r="AB14">
        <v>0</v>
      </c>
      <c r="AD14">
        <v>1.6719200000000001</v>
      </c>
      <c r="AE14">
        <v>30.8</v>
      </c>
      <c r="AG14">
        <v>1</v>
      </c>
      <c r="AJ14">
        <v>2.0118100000000001</v>
      </c>
      <c r="AK14">
        <v>0.82501999999999998</v>
      </c>
      <c r="AL14">
        <v>0.45854</v>
      </c>
      <c r="AM14">
        <v>3.2953700000000001</v>
      </c>
      <c r="AN14">
        <v>1.70136</v>
      </c>
      <c r="AO14">
        <v>0.26748</v>
      </c>
      <c r="AP14">
        <v>0.85016000000000003</v>
      </c>
      <c r="AQ14">
        <v>2.8866299999999998</v>
      </c>
      <c r="AS14">
        <v>0</v>
      </c>
      <c r="AT14">
        <v>0</v>
      </c>
      <c r="AU14">
        <v>0</v>
      </c>
      <c r="AV14">
        <v>2</v>
      </c>
      <c r="AW14" s="4">
        <v>1625</v>
      </c>
      <c r="AX14">
        <v>0</v>
      </c>
      <c r="AY14">
        <v>2</v>
      </c>
      <c r="BA14" s="1">
        <v>43734</v>
      </c>
      <c r="BB14">
        <v>17</v>
      </c>
      <c r="BC14">
        <v>17</v>
      </c>
      <c r="BD14">
        <v>0</v>
      </c>
      <c r="BE14">
        <v>72</v>
      </c>
      <c r="BF14">
        <v>1</v>
      </c>
      <c r="BG14">
        <v>0</v>
      </c>
      <c r="BH14">
        <v>72</v>
      </c>
      <c r="BI14" s="1">
        <v>43244</v>
      </c>
      <c r="BJ14">
        <v>10</v>
      </c>
      <c r="BK14">
        <v>10</v>
      </c>
      <c r="BL14">
        <v>0</v>
      </c>
      <c r="BM14">
        <v>60</v>
      </c>
      <c r="BN14">
        <v>1</v>
      </c>
      <c r="BO14">
        <v>0</v>
      </c>
      <c r="BP14">
        <v>60</v>
      </c>
      <c r="BQ14" s="1">
        <v>42775</v>
      </c>
      <c r="BR14">
        <v>6</v>
      </c>
      <c r="BS14">
        <v>6</v>
      </c>
      <c r="BT14">
        <v>0</v>
      </c>
      <c r="BU14">
        <v>36</v>
      </c>
      <c r="BV14">
        <v>1</v>
      </c>
      <c r="BW14">
        <v>0</v>
      </c>
      <c r="BX14">
        <v>36</v>
      </c>
      <c r="BY14">
        <v>62</v>
      </c>
      <c r="CA14" t="s">
        <v>198</v>
      </c>
      <c r="CB14" t="s">
        <v>285</v>
      </c>
      <c r="CC14">
        <v>84057</v>
      </c>
      <c r="CD14">
        <v>240</v>
      </c>
      <c r="CE14">
        <v>8012240921</v>
      </c>
      <c r="CF14" t="s">
        <v>98</v>
      </c>
      <c r="CG14" t="s">
        <v>99</v>
      </c>
      <c r="CH14" s="1">
        <v>29983</v>
      </c>
      <c r="CI14" t="s">
        <v>99</v>
      </c>
      <c r="CJ14" t="s">
        <v>100</v>
      </c>
      <c r="CK14" t="s">
        <v>99</v>
      </c>
      <c r="CL14" t="s">
        <v>102</v>
      </c>
      <c r="CM14" t="s">
        <v>283</v>
      </c>
      <c r="CN14">
        <v>52</v>
      </c>
      <c r="CO14" s="1">
        <v>44621</v>
      </c>
      <c r="CP14" s="1"/>
      <c r="CV14"/>
    </row>
    <row r="15" spans="1:105" x14ac:dyDescent="0.25">
      <c r="A15" t="s">
        <v>196</v>
      </c>
      <c r="B15" s="18" t="s">
        <v>580</v>
      </c>
      <c r="C15" s="18">
        <v>465184</v>
      </c>
      <c r="D15" t="s">
        <v>509</v>
      </c>
      <c r="E15" t="s">
        <v>511</v>
      </c>
      <c r="F15" t="s">
        <v>203</v>
      </c>
      <c r="G15" t="s">
        <v>594</v>
      </c>
      <c r="H15">
        <v>92.2</v>
      </c>
      <c r="I15" t="s">
        <v>114</v>
      </c>
      <c r="K15" t="s">
        <v>99</v>
      </c>
      <c r="L15" t="s">
        <v>104</v>
      </c>
      <c r="M15">
        <v>3</v>
      </c>
      <c r="N15">
        <v>3</v>
      </c>
      <c r="O15">
        <v>2</v>
      </c>
      <c r="P15">
        <v>5</v>
      </c>
      <c r="Q15">
        <v>5</v>
      </c>
      <c r="R15">
        <v>5</v>
      </c>
      <c r="S15">
        <v>3</v>
      </c>
      <c r="U15" s="8">
        <v>3.57904</v>
      </c>
      <c r="V15" s="8">
        <v>0.84597</v>
      </c>
      <c r="W15">
        <v>46.5</v>
      </c>
      <c r="X15">
        <v>0.73268</v>
      </c>
      <c r="Y15">
        <v>1.5786500000000001</v>
      </c>
      <c r="Z15">
        <v>3.1565500000000002</v>
      </c>
      <c r="AA15">
        <v>0.49447999999999998</v>
      </c>
      <c r="AB15">
        <v>3.1800000000000002E-2</v>
      </c>
      <c r="AD15">
        <v>2.0003899999999999</v>
      </c>
      <c r="AE15">
        <v>28.6</v>
      </c>
      <c r="AG15">
        <v>1</v>
      </c>
      <c r="AJ15">
        <v>2.1408800000000001</v>
      </c>
      <c r="AK15">
        <v>0.84253999999999996</v>
      </c>
      <c r="AL15">
        <v>0.47142000000000001</v>
      </c>
      <c r="AM15">
        <v>3.4548299999999998</v>
      </c>
      <c r="AN15">
        <v>1.9128799999999999</v>
      </c>
      <c r="AO15">
        <v>0.63966000000000001</v>
      </c>
      <c r="AP15">
        <v>0.67205000000000004</v>
      </c>
      <c r="AQ15">
        <v>3.27081</v>
      </c>
      <c r="AS15">
        <v>0</v>
      </c>
      <c r="AT15">
        <v>10</v>
      </c>
      <c r="AU15">
        <v>1</v>
      </c>
      <c r="AV15">
        <v>2</v>
      </c>
      <c r="AW15" s="4">
        <v>1632.71</v>
      </c>
      <c r="AX15">
        <v>0</v>
      </c>
      <c r="AY15">
        <v>2</v>
      </c>
      <c r="BA15" s="1">
        <v>44497</v>
      </c>
      <c r="BB15">
        <v>17</v>
      </c>
      <c r="BC15">
        <v>17</v>
      </c>
      <c r="BD15">
        <v>2</v>
      </c>
      <c r="BE15">
        <v>116</v>
      </c>
      <c r="BF15">
        <v>1</v>
      </c>
      <c r="BG15">
        <v>0</v>
      </c>
      <c r="BH15">
        <v>116</v>
      </c>
      <c r="BI15" s="1">
        <v>43748</v>
      </c>
      <c r="BJ15">
        <v>14</v>
      </c>
      <c r="BK15">
        <v>13</v>
      </c>
      <c r="BL15">
        <v>13</v>
      </c>
      <c r="BM15">
        <v>92</v>
      </c>
      <c r="BN15">
        <v>1</v>
      </c>
      <c r="BO15">
        <v>0</v>
      </c>
      <c r="BP15">
        <v>92</v>
      </c>
      <c r="BQ15" s="1">
        <v>43412</v>
      </c>
      <c r="BR15">
        <v>16</v>
      </c>
      <c r="BS15">
        <v>14</v>
      </c>
      <c r="BT15">
        <v>2</v>
      </c>
      <c r="BU15">
        <v>84</v>
      </c>
      <c r="BV15">
        <v>1</v>
      </c>
      <c r="BW15">
        <v>0</v>
      </c>
      <c r="BX15">
        <v>84</v>
      </c>
      <c r="BY15">
        <v>102.667</v>
      </c>
      <c r="CA15" t="s">
        <v>198</v>
      </c>
      <c r="CB15" t="s">
        <v>512</v>
      </c>
      <c r="CC15">
        <v>84047</v>
      </c>
      <c r="CD15">
        <v>170</v>
      </c>
      <c r="CE15">
        <v>8015650800</v>
      </c>
      <c r="CF15" t="s">
        <v>98</v>
      </c>
      <c r="CG15" t="s">
        <v>99</v>
      </c>
      <c r="CH15" s="1">
        <v>42123</v>
      </c>
      <c r="CI15" t="s">
        <v>99</v>
      </c>
      <c r="CJ15" t="s">
        <v>99</v>
      </c>
      <c r="CK15" t="s">
        <v>99</v>
      </c>
      <c r="CL15" t="s">
        <v>102</v>
      </c>
      <c r="CM15" t="s">
        <v>510</v>
      </c>
      <c r="CN15">
        <v>120</v>
      </c>
      <c r="CO15" s="1">
        <v>44621</v>
      </c>
      <c r="CP15" s="1"/>
      <c r="CV15"/>
    </row>
    <row r="16" spans="1:105" x14ac:dyDescent="0.25">
      <c r="A16" t="s">
        <v>196</v>
      </c>
      <c r="B16" s="18" t="s">
        <v>580</v>
      </c>
      <c r="C16" s="18">
        <v>465143</v>
      </c>
      <c r="D16" t="s">
        <v>387</v>
      </c>
      <c r="E16" t="s">
        <v>389</v>
      </c>
      <c r="F16" t="s">
        <v>160</v>
      </c>
      <c r="G16" t="s">
        <v>594</v>
      </c>
      <c r="H16">
        <v>75.400000000000006</v>
      </c>
      <c r="I16" t="s">
        <v>106</v>
      </c>
      <c r="K16" t="s">
        <v>99</v>
      </c>
      <c r="L16" t="s">
        <v>104</v>
      </c>
      <c r="M16">
        <v>5</v>
      </c>
      <c r="N16">
        <v>3</v>
      </c>
      <c r="O16">
        <v>4</v>
      </c>
      <c r="P16">
        <v>5</v>
      </c>
      <c r="Q16">
        <v>5</v>
      </c>
      <c r="R16">
        <v>5</v>
      </c>
      <c r="S16">
        <v>3</v>
      </c>
      <c r="U16" s="8">
        <v>3.55335</v>
      </c>
      <c r="V16" s="8">
        <v>0.73443999999999998</v>
      </c>
      <c r="W16">
        <v>49.4</v>
      </c>
      <c r="X16">
        <v>0.70028000000000001</v>
      </c>
      <c r="Y16">
        <v>1.43472</v>
      </c>
      <c r="Z16">
        <v>2.9797899999999999</v>
      </c>
      <c r="AA16">
        <v>0.47665999999999997</v>
      </c>
      <c r="AB16">
        <v>0.14149999999999999</v>
      </c>
      <c r="AD16">
        <v>2.11863</v>
      </c>
      <c r="AE16">
        <v>30.8</v>
      </c>
      <c r="AG16">
        <v>0</v>
      </c>
      <c r="AJ16">
        <v>2.0144600000000001</v>
      </c>
      <c r="AK16">
        <v>0.80132999999999999</v>
      </c>
      <c r="AL16">
        <v>0.40531</v>
      </c>
      <c r="AM16">
        <v>3.2210899999999998</v>
      </c>
      <c r="AN16">
        <v>2.1530900000000002</v>
      </c>
      <c r="AO16">
        <v>0.64280999999999999</v>
      </c>
      <c r="AP16">
        <v>0.67862999999999996</v>
      </c>
      <c r="AQ16">
        <v>3.48298</v>
      </c>
      <c r="AS16">
        <v>0</v>
      </c>
      <c r="AT16">
        <v>0</v>
      </c>
      <c r="AU16">
        <v>0</v>
      </c>
      <c r="AV16">
        <v>0</v>
      </c>
      <c r="AW16" s="4">
        <v>0</v>
      </c>
      <c r="AX16">
        <v>0</v>
      </c>
      <c r="AY16">
        <v>0</v>
      </c>
      <c r="BA16" s="1">
        <v>44427</v>
      </c>
      <c r="BB16">
        <v>2</v>
      </c>
      <c r="BC16">
        <v>2</v>
      </c>
      <c r="BD16">
        <v>0</v>
      </c>
      <c r="BE16">
        <v>12</v>
      </c>
      <c r="BF16">
        <v>1</v>
      </c>
      <c r="BG16">
        <v>0</v>
      </c>
      <c r="BH16">
        <v>12</v>
      </c>
      <c r="BI16" s="1">
        <v>43566</v>
      </c>
      <c r="BJ16">
        <v>5</v>
      </c>
      <c r="BK16">
        <v>5</v>
      </c>
      <c r="BL16">
        <v>0</v>
      </c>
      <c r="BM16">
        <v>20</v>
      </c>
      <c r="BN16">
        <v>1</v>
      </c>
      <c r="BO16">
        <v>0</v>
      </c>
      <c r="BP16">
        <v>20</v>
      </c>
      <c r="BQ16" s="1">
        <v>43167</v>
      </c>
      <c r="BR16">
        <v>12</v>
      </c>
      <c r="BS16">
        <v>12</v>
      </c>
      <c r="BT16">
        <v>0</v>
      </c>
      <c r="BU16">
        <v>80</v>
      </c>
      <c r="BV16">
        <v>2</v>
      </c>
      <c r="BW16">
        <v>40</v>
      </c>
      <c r="BX16">
        <v>120</v>
      </c>
      <c r="BY16">
        <v>32.667000000000002</v>
      </c>
      <c r="CA16" t="s">
        <v>198</v>
      </c>
      <c r="CB16" t="s">
        <v>390</v>
      </c>
      <c r="CC16">
        <v>84721</v>
      </c>
      <c r="CD16">
        <v>100</v>
      </c>
      <c r="CE16">
        <v>4355866481</v>
      </c>
      <c r="CF16" t="s">
        <v>98</v>
      </c>
      <c r="CG16" t="s">
        <v>99</v>
      </c>
      <c r="CH16" s="1">
        <v>35326</v>
      </c>
      <c r="CI16" t="s">
        <v>99</v>
      </c>
      <c r="CJ16" t="s">
        <v>99</v>
      </c>
      <c r="CK16" t="s">
        <v>99</v>
      </c>
      <c r="CL16" t="s">
        <v>102</v>
      </c>
      <c r="CM16" t="s">
        <v>388</v>
      </c>
      <c r="CN16">
        <v>120</v>
      </c>
      <c r="CO16" s="1">
        <v>44621</v>
      </c>
      <c r="CP16" s="1"/>
      <c r="CV16"/>
    </row>
    <row r="17" spans="1:102" x14ac:dyDescent="0.25">
      <c r="A17" t="s">
        <v>196</v>
      </c>
      <c r="B17" s="18" t="s">
        <v>580</v>
      </c>
      <c r="C17" s="18">
        <v>465072</v>
      </c>
      <c r="D17" t="s">
        <v>237</v>
      </c>
      <c r="E17" t="s">
        <v>202</v>
      </c>
      <c r="F17" t="s">
        <v>203</v>
      </c>
      <c r="G17" t="s">
        <v>594</v>
      </c>
      <c r="H17">
        <v>31.5</v>
      </c>
      <c r="I17" t="s">
        <v>97</v>
      </c>
      <c r="K17" t="s">
        <v>99</v>
      </c>
      <c r="L17" t="s">
        <v>104</v>
      </c>
      <c r="M17">
        <v>5</v>
      </c>
      <c r="N17">
        <v>5</v>
      </c>
      <c r="O17">
        <v>4</v>
      </c>
      <c r="P17">
        <v>5</v>
      </c>
      <c r="R17">
        <v>5</v>
      </c>
      <c r="S17">
        <v>5</v>
      </c>
      <c r="U17" s="8">
        <v>4.89208</v>
      </c>
      <c r="V17" s="8">
        <v>1.6542600000000001</v>
      </c>
      <c r="X17">
        <v>0.34227000000000002</v>
      </c>
      <c r="Y17">
        <v>1.9965299999999999</v>
      </c>
      <c r="Z17">
        <v>3.96027</v>
      </c>
      <c r="AA17">
        <v>1.2071400000000001</v>
      </c>
      <c r="AB17">
        <v>0.29864000000000002</v>
      </c>
      <c r="AC17">
        <v>6</v>
      </c>
      <c r="AD17">
        <v>2.8955500000000001</v>
      </c>
      <c r="AF17">
        <v>6</v>
      </c>
      <c r="AH17">
        <v>6</v>
      </c>
      <c r="AJ17">
        <v>2.0564200000000001</v>
      </c>
      <c r="AK17">
        <v>0.77212999999999998</v>
      </c>
      <c r="AL17">
        <v>0.39237</v>
      </c>
      <c r="AM17">
        <v>3.22092</v>
      </c>
      <c r="AN17">
        <v>2.8826100000000001</v>
      </c>
      <c r="AO17">
        <v>0.32606000000000002</v>
      </c>
      <c r="AP17">
        <v>1.57891</v>
      </c>
      <c r="AQ17">
        <v>4.7954400000000001</v>
      </c>
      <c r="AS17">
        <v>0</v>
      </c>
      <c r="AT17">
        <v>1</v>
      </c>
      <c r="AU17">
        <v>0</v>
      </c>
      <c r="AV17">
        <v>0</v>
      </c>
      <c r="AW17" s="4">
        <v>0</v>
      </c>
      <c r="AX17">
        <v>0</v>
      </c>
      <c r="AY17">
        <v>0</v>
      </c>
      <c r="BA17" s="1">
        <v>43776</v>
      </c>
      <c r="BB17">
        <v>3</v>
      </c>
      <c r="BC17">
        <v>3</v>
      </c>
      <c r="BD17">
        <v>0</v>
      </c>
      <c r="BE17">
        <v>12</v>
      </c>
      <c r="BF17">
        <v>1</v>
      </c>
      <c r="BG17">
        <v>0</v>
      </c>
      <c r="BH17">
        <v>12</v>
      </c>
      <c r="BI17" s="1">
        <v>43411</v>
      </c>
      <c r="BJ17">
        <v>5</v>
      </c>
      <c r="BK17">
        <v>4</v>
      </c>
      <c r="BL17">
        <v>1</v>
      </c>
      <c r="BM17">
        <v>24</v>
      </c>
      <c r="BN17">
        <v>1</v>
      </c>
      <c r="BO17">
        <v>0</v>
      </c>
      <c r="BP17">
        <v>24</v>
      </c>
      <c r="BQ17" s="1">
        <v>42950</v>
      </c>
      <c r="BR17">
        <v>15</v>
      </c>
      <c r="BS17">
        <v>15</v>
      </c>
      <c r="BT17">
        <v>0</v>
      </c>
      <c r="BU17">
        <v>150</v>
      </c>
      <c r="BV17">
        <v>1</v>
      </c>
      <c r="BW17">
        <v>0</v>
      </c>
      <c r="BX17">
        <v>150</v>
      </c>
      <c r="BY17">
        <v>39</v>
      </c>
      <c r="CA17" t="s">
        <v>198</v>
      </c>
      <c r="CB17" t="s">
        <v>239</v>
      </c>
      <c r="CC17">
        <v>84102</v>
      </c>
      <c r="CD17">
        <v>170</v>
      </c>
      <c r="CE17">
        <v>8013225521</v>
      </c>
      <c r="CF17" t="s">
        <v>98</v>
      </c>
      <c r="CG17" t="s">
        <v>99</v>
      </c>
      <c r="CH17" s="1">
        <v>29204</v>
      </c>
      <c r="CI17" t="s">
        <v>99</v>
      </c>
      <c r="CJ17" t="s">
        <v>100</v>
      </c>
      <c r="CK17" t="s">
        <v>99</v>
      </c>
      <c r="CL17" t="s">
        <v>102</v>
      </c>
      <c r="CM17" t="s">
        <v>238</v>
      </c>
      <c r="CN17">
        <v>108</v>
      </c>
      <c r="CO17" s="1">
        <v>44621</v>
      </c>
      <c r="CP17" s="1"/>
      <c r="CV17">
        <v>2</v>
      </c>
    </row>
    <row r="18" spans="1:102" x14ac:dyDescent="0.25">
      <c r="A18" t="s">
        <v>196</v>
      </c>
      <c r="B18" s="18" t="s">
        <v>580</v>
      </c>
      <c r="C18" s="18">
        <v>465108</v>
      </c>
      <c r="D18" t="s">
        <v>332</v>
      </c>
      <c r="E18" t="s">
        <v>334</v>
      </c>
      <c r="F18" t="s">
        <v>203</v>
      </c>
      <c r="G18" t="s">
        <v>594</v>
      </c>
      <c r="H18">
        <v>94.7</v>
      </c>
      <c r="I18" t="s">
        <v>97</v>
      </c>
      <c r="K18" t="s">
        <v>99</v>
      </c>
      <c r="L18" t="s">
        <v>104</v>
      </c>
      <c r="M18">
        <v>5</v>
      </c>
      <c r="N18">
        <v>3</v>
      </c>
      <c r="O18">
        <v>4</v>
      </c>
      <c r="P18">
        <v>5</v>
      </c>
      <c r="Q18">
        <v>4</v>
      </c>
      <c r="R18">
        <v>5</v>
      </c>
      <c r="S18">
        <v>3</v>
      </c>
      <c r="U18" s="8">
        <v>3.5197500000000002</v>
      </c>
      <c r="V18" s="8">
        <v>0.60135000000000005</v>
      </c>
      <c r="W18">
        <v>49.4</v>
      </c>
      <c r="X18">
        <v>0.71792999999999996</v>
      </c>
      <c r="Y18">
        <v>1.3192900000000001</v>
      </c>
      <c r="Z18">
        <v>2.8172199999999998</v>
      </c>
      <c r="AA18">
        <v>0.34869</v>
      </c>
      <c r="AB18">
        <v>0.10978</v>
      </c>
      <c r="AD18">
        <v>2.2004600000000001</v>
      </c>
      <c r="AE18">
        <v>33.299999999999997</v>
      </c>
      <c r="AG18">
        <v>0</v>
      </c>
      <c r="AJ18">
        <v>2.1642100000000002</v>
      </c>
      <c r="AK18">
        <v>0.82457000000000003</v>
      </c>
      <c r="AL18">
        <v>0.42716999999999999</v>
      </c>
      <c r="AM18">
        <v>3.41595</v>
      </c>
      <c r="AN18">
        <v>2.0815100000000002</v>
      </c>
      <c r="AO18">
        <v>0.64044000000000001</v>
      </c>
      <c r="AP18">
        <v>0.52720999999999996</v>
      </c>
      <c r="AQ18">
        <v>3.2532299999999998</v>
      </c>
      <c r="AS18">
        <v>0</v>
      </c>
      <c r="AT18">
        <v>1</v>
      </c>
      <c r="AU18">
        <v>1</v>
      </c>
      <c r="AV18">
        <v>0</v>
      </c>
      <c r="AW18" s="4">
        <v>0</v>
      </c>
      <c r="AX18">
        <v>0</v>
      </c>
      <c r="AY18">
        <v>0</v>
      </c>
      <c r="BA18" s="1">
        <v>44573</v>
      </c>
      <c r="BB18">
        <v>6</v>
      </c>
      <c r="BC18">
        <v>6</v>
      </c>
      <c r="BD18">
        <v>0</v>
      </c>
      <c r="BE18">
        <v>40</v>
      </c>
      <c r="BF18">
        <v>1</v>
      </c>
      <c r="BG18">
        <v>0</v>
      </c>
      <c r="BH18">
        <v>40</v>
      </c>
      <c r="BI18" s="1">
        <v>43706</v>
      </c>
      <c r="BJ18">
        <v>4</v>
      </c>
      <c r="BK18">
        <v>2</v>
      </c>
      <c r="BL18">
        <v>1</v>
      </c>
      <c r="BM18">
        <v>20</v>
      </c>
      <c r="BN18">
        <v>1</v>
      </c>
      <c r="BO18">
        <v>0</v>
      </c>
      <c r="BP18">
        <v>20</v>
      </c>
      <c r="BQ18" s="1">
        <v>43328</v>
      </c>
      <c r="BR18">
        <v>10</v>
      </c>
      <c r="BS18">
        <v>10</v>
      </c>
      <c r="BT18">
        <v>0</v>
      </c>
      <c r="BU18">
        <v>64</v>
      </c>
      <c r="BV18">
        <v>1</v>
      </c>
      <c r="BW18">
        <v>0</v>
      </c>
      <c r="BX18">
        <v>64</v>
      </c>
      <c r="BY18">
        <v>37.332999999999998</v>
      </c>
      <c r="CA18" t="s">
        <v>198</v>
      </c>
      <c r="CB18" t="s">
        <v>335</v>
      </c>
      <c r="CC18">
        <v>84088</v>
      </c>
      <c r="CD18">
        <v>170</v>
      </c>
      <c r="CE18">
        <v>8012802273</v>
      </c>
      <c r="CF18" t="s">
        <v>98</v>
      </c>
      <c r="CG18" t="s">
        <v>99</v>
      </c>
      <c r="CH18" s="1">
        <v>31817</v>
      </c>
      <c r="CI18" t="s">
        <v>99</v>
      </c>
      <c r="CJ18" t="s">
        <v>99</v>
      </c>
      <c r="CK18" t="s">
        <v>99</v>
      </c>
      <c r="CL18" t="s">
        <v>102</v>
      </c>
      <c r="CM18" t="s">
        <v>333</v>
      </c>
      <c r="CN18">
        <v>120</v>
      </c>
      <c r="CO18" s="1">
        <v>44621</v>
      </c>
      <c r="CP18" s="1"/>
      <c r="CV18"/>
    </row>
    <row r="19" spans="1:102" x14ac:dyDescent="0.25">
      <c r="A19" t="s">
        <v>196</v>
      </c>
      <c r="B19" s="18" t="s">
        <v>580</v>
      </c>
      <c r="C19" s="18">
        <v>465160</v>
      </c>
      <c r="D19" t="s">
        <v>431</v>
      </c>
      <c r="E19" t="s">
        <v>225</v>
      </c>
      <c r="F19" t="s">
        <v>111</v>
      </c>
      <c r="G19" t="s">
        <v>594</v>
      </c>
      <c r="H19">
        <v>25.1</v>
      </c>
      <c r="I19" t="s">
        <v>105</v>
      </c>
      <c r="K19" t="s">
        <v>99</v>
      </c>
      <c r="L19" t="s">
        <v>113</v>
      </c>
      <c r="M19">
        <v>5</v>
      </c>
      <c r="N19">
        <v>5</v>
      </c>
      <c r="O19">
        <v>5</v>
      </c>
      <c r="P19">
        <v>5</v>
      </c>
      <c r="R19">
        <v>5</v>
      </c>
      <c r="S19">
        <v>5</v>
      </c>
      <c r="U19" s="8">
        <v>4.97818</v>
      </c>
      <c r="V19" s="8">
        <v>1.4273899999999999</v>
      </c>
      <c r="W19">
        <v>71.2</v>
      </c>
      <c r="X19">
        <v>0.83469000000000004</v>
      </c>
      <c r="Y19">
        <v>2.2620800000000001</v>
      </c>
      <c r="Z19">
        <v>4.4921800000000003</v>
      </c>
      <c r="AA19">
        <v>0.70855999999999997</v>
      </c>
      <c r="AB19">
        <v>0.43174000000000001</v>
      </c>
      <c r="AD19">
        <v>2.7161</v>
      </c>
      <c r="AE19">
        <v>75</v>
      </c>
      <c r="AG19">
        <v>0</v>
      </c>
      <c r="AJ19">
        <v>2.3107600000000001</v>
      </c>
      <c r="AK19">
        <v>0.90771999999999997</v>
      </c>
      <c r="AL19">
        <v>0.49184</v>
      </c>
      <c r="AM19">
        <v>3.7103199999999998</v>
      </c>
      <c r="AN19">
        <v>2.4063400000000001</v>
      </c>
      <c r="AO19">
        <v>0.67639000000000005</v>
      </c>
      <c r="AP19">
        <v>1.0868599999999999</v>
      </c>
      <c r="AQ19">
        <v>4.2361899999999997</v>
      </c>
      <c r="AS19">
        <v>0</v>
      </c>
      <c r="AT19">
        <v>1</v>
      </c>
      <c r="AU19">
        <v>0</v>
      </c>
      <c r="AV19">
        <v>0</v>
      </c>
      <c r="AW19" s="4">
        <v>0</v>
      </c>
      <c r="AX19">
        <v>0</v>
      </c>
      <c r="AY19">
        <v>0</v>
      </c>
      <c r="BA19" s="1">
        <v>44322</v>
      </c>
      <c r="BB19">
        <v>0</v>
      </c>
      <c r="BC19">
        <v>0</v>
      </c>
      <c r="BD19">
        <v>0</v>
      </c>
      <c r="BE19">
        <v>0</v>
      </c>
      <c r="BF19">
        <v>0</v>
      </c>
      <c r="BG19">
        <v>0</v>
      </c>
      <c r="BH19">
        <v>0</v>
      </c>
      <c r="BI19" s="1">
        <v>43580</v>
      </c>
      <c r="BJ19">
        <v>5</v>
      </c>
      <c r="BK19">
        <v>5</v>
      </c>
      <c r="BL19">
        <v>0</v>
      </c>
      <c r="BM19">
        <v>24</v>
      </c>
      <c r="BN19">
        <v>1</v>
      </c>
      <c r="BO19">
        <v>0</v>
      </c>
      <c r="BP19">
        <v>24</v>
      </c>
      <c r="BQ19" s="1">
        <v>43110</v>
      </c>
      <c r="BR19">
        <v>1</v>
      </c>
      <c r="BS19">
        <v>0</v>
      </c>
      <c r="BT19">
        <v>1</v>
      </c>
      <c r="BU19">
        <v>4</v>
      </c>
      <c r="BV19">
        <v>0</v>
      </c>
      <c r="BW19">
        <v>0</v>
      </c>
      <c r="BX19">
        <v>4</v>
      </c>
      <c r="BY19">
        <v>8.6669999999999998</v>
      </c>
      <c r="CA19" t="s">
        <v>433</v>
      </c>
      <c r="CB19" t="s">
        <v>434</v>
      </c>
      <c r="CC19">
        <v>84790</v>
      </c>
      <c r="CD19">
        <v>260</v>
      </c>
      <c r="CE19">
        <v>4356745195</v>
      </c>
      <c r="CF19" t="s">
        <v>117</v>
      </c>
      <c r="CG19" t="s">
        <v>99</v>
      </c>
      <c r="CH19" s="1">
        <v>38386</v>
      </c>
      <c r="CI19" t="s">
        <v>99</v>
      </c>
      <c r="CJ19" t="s">
        <v>99</v>
      </c>
      <c r="CK19" t="s">
        <v>99</v>
      </c>
      <c r="CL19" t="s">
        <v>102</v>
      </c>
      <c r="CM19" t="s">
        <v>432</v>
      </c>
      <c r="CN19">
        <v>60</v>
      </c>
      <c r="CO19" s="1">
        <v>44621</v>
      </c>
      <c r="CP19" s="1"/>
      <c r="CV19">
        <v>2</v>
      </c>
    </row>
    <row r="20" spans="1:102" x14ac:dyDescent="0.25">
      <c r="A20" t="s">
        <v>196</v>
      </c>
      <c r="B20" s="18" t="s">
        <v>580</v>
      </c>
      <c r="C20" s="18">
        <v>465083</v>
      </c>
      <c r="D20" t="s">
        <v>255</v>
      </c>
      <c r="E20" t="s">
        <v>150</v>
      </c>
      <c r="F20" t="s">
        <v>197</v>
      </c>
      <c r="G20" t="s">
        <v>594</v>
      </c>
      <c r="H20">
        <v>53.8</v>
      </c>
      <c r="I20" t="s">
        <v>106</v>
      </c>
      <c r="K20" t="s">
        <v>99</v>
      </c>
      <c r="L20" t="s">
        <v>104</v>
      </c>
      <c r="M20">
        <v>1</v>
      </c>
      <c r="N20">
        <v>1</v>
      </c>
      <c r="O20">
        <v>2</v>
      </c>
      <c r="P20">
        <v>4</v>
      </c>
      <c r="Q20">
        <v>5</v>
      </c>
      <c r="R20">
        <v>3</v>
      </c>
      <c r="S20">
        <v>1</v>
      </c>
      <c r="U20" s="8">
        <v>3.0511300000000001</v>
      </c>
      <c r="V20" s="8">
        <v>0.30640000000000001</v>
      </c>
      <c r="W20">
        <v>63.2</v>
      </c>
      <c r="X20">
        <v>0.86082000000000003</v>
      </c>
      <c r="Y20">
        <v>1.1672100000000001</v>
      </c>
      <c r="Z20">
        <v>2.4853999999999998</v>
      </c>
      <c r="AA20">
        <v>0.17837</v>
      </c>
      <c r="AB20">
        <v>7.4000000000000003E-3</v>
      </c>
      <c r="AD20">
        <v>1.88392</v>
      </c>
      <c r="AE20">
        <v>20</v>
      </c>
      <c r="AH20">
        <v>6</v>
      </c>
      <c r="AJ20">
        <v>1.9725999999999999</v>
      </c>
      <c r="AK20">
        <v>0.81222000000000005</v>
      </c>
      <c r="AL20">
        <v>0.43532999999999999</v>
      </c>
      <c r="AM20">
        <v>3.2201499999999998</v>
      </c>
      <c r="AN20">
        <v>1.95519</v>
      </c>
      <c r="AO20">
        <v>0.77958000000000005</v>
      </c>
      <c r="AP20">
        <v>0.26357999999999998</v>
      </c>
      <c r="AQ20">
        <v>2.99159</v>
      </c>
      <c r="AS20">
        <v>0</v>
      </c>
      <c r="AT20">
        <v>2</v>
      </c>
      <c r="AU20">
        <v>3</v>
      </c>
      <c r="AV20">
        <v>5</v>
      </c>
      <c r="AW20" s="4">
        <v>17560.28</v>
      </c>
      <c r="AX20">
        <v>0</v>
      </c>
      <c r="AY20">
        <v>5</v>
      </c>
      <c r="BA20" s="1">
        <v>44412</v>
      </c>
      <c r="BB20">
        <v>9</v>
      </c>
      <c r="BC20">
        <v>7</v>
      </c>
      <c r="BD20">
        <v>0</v>
      </c>
      <c r="BE20">
        <v>104</v>
      </c>
      <c r="BF20">
        <v>1</v>
      </c>
      <c r="BG20">
        <v>0</v>
      </c>
      <c r="BH20">
        <v>104</v>
      </c>
      <c r="BI20" s="1">
        <v>43594</v>
      </c>
      <c r="BJ20">
        <v>11</v>
      </c>
      <c r="BK20">
        <v>10</v>
      </c>
      <c r="BL20">
        <v>2</v>
      </c>
      <c r="BM20">
        <v>68</v>
      </c>
      <c r="BN20">
        <v>1</v>
      </c>
      <c r="BO20">
        <v>0</v>
      </c>
      <c r="BP20">
        <v>68</v>
      </c>
      <c r="BQ20" s="1">
        <v>43185</v>
      </c>
      <c r="BR20">
        <v>21</v>
      </c>
      <c r="BS20">
        <v>20</v>
      </c>
      <c r="BT20">
        <v>1</v>
      </c>
      <c r="BU20">
        <v>148</v>
      </c>
      <c r="BV20">
        <v>1</v>
      </c>
      <c r="BW20">
        <v>0</v>
      </c>
      <c r="BX20">
        <v>148</v>
      </c>
      <c r="BY20">
        <v>99.332999999999998</v>
      </c>
      <c r="CA20" t="s">
        <v>198</v>
      </c>
      <c r="CB20" t="s">
        <v>257</v>
      </c>
      <c r="CC20">
        <v>84403</v>
      </c>
      <c r="CD20">
        <v>280</v>
      </c>
      <c r="CE20">
        <v>8016272273</v>
      </c>
      <c r="CF20" t="s">
        <v>98</v>
      </c>
      <c r="CG20" t="s">
        <v>99</v>
      </c>
      <c r="CH20" s="1">
        <v>29891</v>
      </c>
      <c r="CI20" t="s">
        <v>99</v>
      </c>
      <c r="CJ20" t="s">
        <v>99</v>
      </c>
      <c r="CK20" t="s">
        <v>99</v>
      </c>
      <c r="CL20" t="s">
        <v>102</v>
      </c>
      <c r="CM20" t="s">
        <v>256</v>
      </c>
      <c r="CN20">
        <v>88</v>
      </c>
      <c r="CO20" s="1">
        <v>44621</v>
      </c>
      <c r="CP20" s="1"/>
      <c r="CS20">
        <v>12</v>
      </c>
      <c r="CV20"/>
      <c r="CX20">
        <v>12</v>
      </c>
    </row>
    <row r="21" spans="1:102" x14ac:dyDescent="0.25">
      <c r="A21" t="s">
        <v>196</v>
      </c>
      <c r="B21" s="18" t="s">
        <v>580</v>
      </c>
      <c r="C21" s="18">
        <v>465091</v>
      </c>
      <c r="D21" t="s">
        <v>286</v>
      </c>
      <c r="E21" t="s">
        <v>288</v>
      </c>
      <c r="F21" t="s">
        <v>203</v>
      </c>
      <c r="G21" t="s">
        <v>594</v>
      </c>
      <c r="H21">
        <v>52.9</v>
      </c>
      <c r="I21" t="s">
        <v>97</v>
      </c>
      <c r="K21" t="s">
        <v>99</v>
      </c>
      <c r="L21" t="s">
        <v>104</v>
      </c>
      <c r="M21">
        <v>5</v>
      </c>
      <c r="N21">
        <v>4</v>
      </c>
      <c r="O21">
        <v>3</v>
      </c>
      <c r="P21">
        <v>5</v>
      </c>
      <c r="Q21">
        <v>4</v>
      </c>
      <c r="R21">
        <v>5</v>
      </c>
      <c r="S21">
        <v>4</v>
      </c>
      <c r="U21" s="8">
        <v>3.9209900000000002</v>
      </c>
      <c r="V21" s="8">
        <v>0.90466999999999997</v>
      </c>
      <c r="W21">
        <v>50.7</v>
      </c>
      <c r="X21">
        <v>0.66174999999999995</v>
      </c>
      <c r="Y21">
        <v>1.56643</v>
      </c>
      <c r="Z21">
        <v>3.2000600000000001</v>
      </c>
      <c r="AA21">
        <v>0.62568999999999997</v>
      </c>
      <c r="AB21">
        <v>9.9570000000000006E-2</v>
      </c>
      <c r="AD21">
        <v>2.3545600000000002</v>
      </c>
      <c r="AE21">
        <v>8.3000000000000007</v>
      </c>
      <c r="AG21">
        <v>0</v>
      </c>
      <c r="AJ21">
        <v>2.1267999999999998</v>
      </c>
      <c r="AK21">
        <v>0.77907000000000004</v>
      </c>
      <c r="AL21">
        <v>0.37108999999999998</v>
      </c>
      <c r="AM21">
        <v>3.2769699999999999</v>
      </c>
      <c r="AN21">
        <v>2.2664599999999999</v>
      </c>
      <c r="AO21">
        <v>0.62480000000000002</v>
      </c>
      <c r="AP21">
        <v>0.91298999999999997</v>
      </c>
      <c r="AQ21">
        <v>3.7778</v>
      </c>
      <c r="AS21">
        <v>0</v>
      </c>
      <c r="AT21">
        <v>2</v>
      </c>
      <c r="AU21">
        <v>0</v>
      </c>
      <c r="AV21">
        <v>1</v>
      </c>
      <c r="AW21" s="4">
        <v>650</v>
      </c>
      <c r="AX21">
        <v>0</v>
      </c>
      <c r="AY21">
        <v>1</v>
      </c>
      <c r="BA21" s="1">
        <v>43719</v>
      </c>
      <c r="BB21">
        <v>6</v>
      </c>
      <c r="BC21">
        <v>4</v>
      </c>
      <c r="BD21">
        <v>2</v>
      </c>
      <c r="BE21">
        <v>24</v>
      </c>
      <c r="BF21">
        <v>1</v>
      </c>
      <c r="BG21">
        <v>0</v>
      </c>
      <c r="BH21">
        <v>24</v>
      </c>
      <c r="BI21" s="1">
        <v>43342</v>
      </c>
      <c r="BJ21">
        <v>12</v>
      </c>
      <c r="BK21">
        <v>12</v>
      </c>
      <c r="BL21">
        <v>0</v>
      </c>
      <c r="BM21">
        <v>76</v>
      </c>
      <c r="BN21">
        <v>1</v>
      </c>
      <c r="BO21">
        <v>0</v>
      </c>
      <c r="BP21">
        <v>76</v>
      </c>
      <c r="BQ21" s="1">
        <v>42893</v>
      </c>
      <c r="BR21">
        <v>9</v>
      </c>
      <c r="BS21">
        <v>9</v>
      </c>
      <c r="BT21">
        <v>0</v>
      </c>
      <c r="BU21">
        <v>56</v>
      </c>
      <c r="BV21">
        <v>1</v>
      </c>
      <c r="BW21">
        <v>0</v>
      </c>
      <c r="BX21">
        <v>56</v>
      </c>
      <c r="BY21">
        <v>46.667000000000002</v>
      </c>
      <c r="CA21" t="s">
        <v>198</v>
      </c>
      <c r="CB21" t="s">
        <v>289</v>
      </c>
      <c r="CC21">
        <v>84020</v>
      </c>
      <c r="CD21">
        <v>170</v>
      </c>
      <c r="CE21">
        <v>8015712704</v>
      </c>
      <c r="CF21" t="s">
        <v>98</v>
      </c>
      <c r="CG21" t="s">
        <v>99</v>
      </c>
      <c r="CH21" s="1">
        <v>30560</v>
      </c>
      <c r="CI21" t="s">
        <v>99</v>
      </c>
      <c r="CJ21" t="s">
        <v>100</v>
      </c>
      <c r="CK21" t="s">
        <v>99</v>
      </c>
      <c r="CL21" t="s">
        <v>102</v>
      </c>
      <c r="CM21" t="s">
        <v>287</v>
      </c>
      <c r="CN21">
        <v>93</v>
      </c>
      <c r="CO21" s="1">
        <v>44621</v>
      </c>
      <c r="CP21" s="1"/>
      <c r="CV21"/>
    </row>
    <row r="22" spans="1:102" x14ac:dyDescent="0.25">
      <c r="A22" t="s">
        <v>196</v>
      </c>
      <c r="B22" s="18" t="s">
        <v>580</v>
      </c>
      <c r="C22" s="18">
        <v>465085</v>
      </c>
      <c r="D22" t="s">
        <v>264</v>
      </c>
      <c r="E22" t="s">
        <v>266</v>
      </c>
      <c r="F22" t="s">
        <v>267</v>
      </c>
      <c r="G22" t="s">
        <v>596</v>
      </c>
      <c r="H22">
        <v>31.5</v>
      </c>
      <c r="I22" t="s">
        <v>103</v>
      </c>
      <c r="K22" t="s">
        <v>99</v>
      </c>
      <c r="L22" t="s">
        <v>104</v>
      </c>
      <c r="M22">
        <v>3</v>
      </c>
      <c r="N22">
        <v>5</v>
      </c>
      <c r="O22">
        <v>2</v>
      </c>
      <c r="P22">
        <v>4</v>
      </c>
      <c r="Q22">
        <v>1</v>
      </c>
      <c r="R22">
        <v>5</v>
      </c>
      <c r="S22">
        <v>5</v>
      </c>
      <c r="U22" s="8">
        <v>4.1252300000000002</v>
      </c>
      <c r="V22" s="8">
        <v>1.16499</v>
      </c>
      <c r="W22">
        <v>52.4</v>
      </c>
      <c r="X22">
        <v>0.28033000000000002</v>
      </c>
      <c r="Y22">
        <v>1.4453199999999999</v>
      </c>
      <c r="Z22">
        <v>3.6106099999999999</v>
      </c>
      <c r="AA22">
        <v>0.97304000000000002</v>
      </c>
      <c r="AB22">
        <v>8.4019999999999997E-2</v>
      </c>
      <c r="AD22">
        <v>2.6799200000000001</v>
      </c>
      <c r="AE22">
        <v>25</v>
      </c>
      <c r="AG22">
        <v>2</v>
      </c>
      <c r="AJ22">
        <v>2.0418699999999999</v>
      </c>
      <c r="AK22">
        <v>0.69738999999999995</v>
      </c>
      <c r="AL22">
        <v>0.34687000000000001</v>
      </c>
      <c r="AM22">
        <v>3.0861299999999998</v>
      </c>
      <c r="AN22">
        <v>2.6869499999999999</v>
      </c>
      <c r="AO22">
        <v>0.29568</v>
      </c>
      <c r="AP22">
        <v>1.2577799999999999</v>
      </c>
      <c r="AQ22">
        <v>4.2203600000000003</v>
      </c>
      <c r="AS22">
        <v>0</v>
      </c>
      <c r="AT22">
        <v>0</v>
      </c>
      <c r="AU22">
        <v>2</v>
      </c>
      <c r="AV22">
        <v>1</v>
      </c>
      <c r="AW22" s="4">
        <v>32955</v>
      </c>
      <c r="AX22">
        <v>0</v>
      </c>
      <c r="AY22">
        <v>1</v>
      </c>
      <c r="BA22" s="1">
        <v>44364</v>
      </c>
      <c r="BB22">
        <v>12</v>
      </c>
      <c r="BC22">
        <v>10</v>
      </c>
      <c r="BD22">
        <v>0</v>
      </c>
      <c r="BE22">
        <v>96</v>
      </c>
      <c r="BF22">
        <v>1</v>
      </c>
      <c r="BG22">
        <v>0</v>
      </c>
      <c r="BH22">
        <v>96</v>
      </c>
      <c r="BI22" s="1">
        <v>43544</v>
      </c>
      <c r="BJ22">
        <v>9</v>
      </c>
      <c r="BK22">
        <v>9</v>
      </c>
      <c r="BL22">
        <v>0</v>
      </c>
      <c r="BM22">
        <v>64</v>
      </c>
      <c r="BN22">
        <v>1</v>
      </c>
      <c r="BO22">
        <v>0</v>
      </c>
      <c r="BP22">
        <v>64</v>
      </c>
      <c r="BQ22" s="1">
        <v>43139</v>
      </c>
      <c r="BR22">
        <v>7</v>
      </c>
      <c r="BS22">
        <v>7</v>
      </c>
      <c r="BT22">
        <v>0</v>
      </c>
      <c r="BU22">
        <v>48</v>
      </c>
      <c r="BV22">
        <v>1</v>
      </c>
      <c r="BW22">
        <v>0</v>
      </c>
      <c r="BX22">
        <v>48</v>
      </c>
      <c r="BY22">
        <v>77.332999999999998</v>
      </c>
      <c r="CA22" t="s">
        <v>264</v>
      </c>
      <c r="CB22" t="s">
        <v>268</v>
      </c>
      <c r="CC22">
        <v>84523</v>
      </c>
      <c r="CD22">
        <v>70</v>
      </c>
      <c r="CE22">
        <v>4353842301</v>
      </c>
      <c r="CF22" t="s">
        <v>98</v>
      </c>
      <c r="CG22" t="s">
        <v>99</v>
      </c>
      <c r="CH22" s="1">
        <v>29830</v>
      </c>
      <c r="CI22" t="s">
        <v>99</v>
      </c>
      <c r="CJ22" t="s">
        <v>99</v>
      </c>
      <c r="CK22" t="s">
        <v>99</v>
      </c>
      <c r="CL22" t="s">
        <v>102</v>
      </c>
      <c r="CM22" t="s">
        <v>265</v>
      </c>
      <c r="CN22">
        <v>51</v>
      </c>
      <c r="CO22" s="1">
        <v>44621</v>
      </c>
      <c r="CP22" s="1"/>
      <c r="CV22"/>
    </row>
    <row r="23" spans="1:102" x14ac:dyDescent="0.25">
      <c r="A23" t="s">
        <v>196</v>
      </c>
      <c r="B23" s="18" t="s">
        <v>580</v>
      </c>
      <c r="C23" s="18">
        <v>465174</v>
      </c>
      <c r="D23" t="s">
        <v>472</v>
      </c>
      <c r="E23" t="s">
        <v>474</v>
      </c>
      <c r="F23" t="s">
        <v>148</v>
      </c>
      <c r="G23" t="s">
        <v>594</v>
      </c>
      <c r="H23">
        <v>31.5</v>
      </c>
      <c r="I23" t="s">
        <v>106</v>
      </c>
      <c r="K23" t="s">
        <v>99</v>
      </c>
      <c r="L23" t="s">
        <v>113</v>
      </c>
      <c r="M23">
        <v>5</v>
      </c>
      <c r="N23">
        <v>5</v>
      </c>
      <c r="O23">
        <v>3</v>
      </c>
      <c r="P23">
        <v>5</v>
      </c>
      <c r="R23">
        <v>5</v>
      </c>
      <c r="S23">
        <v>5</v>
      </c>
      <c r="U23" s="8">
        <v>6.3888100000000003</v>
      </c>
      <c r="V23" s="8">
        <v>2.2446899999999999</v>
      </c>
      <c r="W23">
        <v>58.9</v>
      </c>
      <c r="X23">
        <v>0.57240999999999997</v>
      </c>
      <c r="Y23">
        <v>2.8170999999999999</v>
      </c>
      <c r="Z23">
        <v>5.8837999999999999</v>
      </c>
      <c r="AA23">
        <v>1.76142</v>
      </c>
      <c r="AB23">
        <v>0.19782</v>
      </c>
      <c r="AD23">
        <v>3.5717099999999999</v>
      </c>
      <c r="AE23">
        <v>41.2</v>
      </c>
      <c r="AG23">
        <v>0</v>
      </c>
      <c r="AJ23">
        <v>1.9536199999999999</v>
      </c>
      <c r="AK23">
        <v>0.80893999999999999</v>
      </c>
      <c r="AL23">
        <v>0.40959000000000001</v>
      </c>
      <c r="AM23">
        <v>3.1721499999999998</v>
      </c>
      <c r="AN23">
        <v>3.7428499999999998</v>
      </c>
      <c r="AO23">
        <v>0.52049000000000001</v>
      </c>
      <c r="AP23">
        <v>2.0523899999999999</v>
      </c>
      <c r="AQ23">
        <v>6.3589000000000002</v>
      </c>
      <c r="AS23">
        <v>0</v>
      </c>
      <c r="AT23">
        <v>0</v>
      </c>
      <c r="AU23">
        <v>1</v>
      </c>
      <c r="AV23">
        <v>2</v>
      </c>
      <c r="AW23" s="4">
        <v>15000.25</v>
      </c>
      <c r="AX23">
        <v>0</v>
      </c>
      <c r="AY23">
        <v>2</v>
      </c>
      <c r="BA23" s="1">
        <v>44475</v>
      </c>
      <c r="BB23">
        <v>2</v>
      </c>
      <c r="BC23">
        <v>2</v>
      </c>
      <c r="BD23">
        <v>0</v>
      </c>
      <c r="BE23">
        <v>12</v>
      </c>
      <c r="BF23">
        <v>1</v>
      </c>
      <c r="BG23">
        <v>0</v>
      </c>
      <c r="BH23">
        <v>12</v>
      </c>
      <c r="BI23" s="1">
        <v>43678</v>
      </c>
      <c r="BJ23">
        <v>3</v>
      </c>
      <c r="BK23">
        <v>2</v>
      </c>
      <c r="BL23">
        <v>0</v>
      </c>
      <c r="BM23">
        <v>108</v>
      </c>
      <c r="BN23">
        <v>1</v>
      </c>
      <c r="BO23">
        <v>0</v>
      </c>
      <c r="BP23">
        <v>108</v>
      </c>
      <c r="BQ23" s="1">
        <v>43284</v>
      </c>
      <c r="BR23">
        <v>7</v>
      </c>
      <c r="BS23">
        <v>7</v>
      </c>
      <c r="BT23">
        <v>0</v>
      </c>
      <c r="BU23">
        <v>40</v>
      </c>
      <c r="BV23">
        <v>1</v>
      </c>
      <c r="BW23">
        <v>0</v>
      </c>
      <c r="BX23">
        <v>40</v>
      </c>
      <c r="BY23">
        <v>48.667000000000002</v>
      </c>
      <c r="CA23" t="s">
        <v>475</v>
      </c>
      <c r="CB23" t="s">
        <v>476</v>
      </c>
      <c r="CC23">
        <v>84041</v>
      </c>
      <c r="CD23">
        <v>50</v>
      </c>
      <c r="CE23">
        <v>8018070113</v>
      </c>
      <c r="CF23" t="s">
        <v>117</v>
      </c>
      <c r="CG23" t="s">
        <v>99</v>
      </c>
      <c r="CH23" s="1">
        <v>40514</v>
      </c>
      <c r="CI23" t="s">
        <v>100</v>
      </c>
      <c r="CJ23" t="s">
        <v>99</v>
      </c>
      <c r="CK23" t="s">
        <v>99</v>
      </c>
      <c r="CL23" t="s">
        <v>102</v>
      </c>
      <c r="CM23" t="s">
        <v>473</v>
      </c>
      <c r="CN23">
        <v>40</v>
      </c>
      <c r="CO23" s="1">
        <v>44621</v>
      </c>
      <c r="CP23" s="1"/>
      <c r="CV23">
        <v>2</v>
      </c>
    </row>
    <row r="24" spans="1:102" x14ac:dyDescent="0.25">
      <c r="A24" t="s">
        <v>196</v>
      </c>
      <c r="B24" s="18" t="s">
        <v>580</v>
      </c>
      <c r="C24" s="18">
        <v>465057</v>
      </c>
      <c r="D24" t="s">
        <v>216</v>
      </c>
      <c r="E24" t="s">
        <v>218</v>
      </c>
      <c r="F24" t="s">
        <v>174</v>
      </c>
      <c r="G24" t="s">
        <v>596</v>
      </c>
      <c r="H24">
        <v>43.2</v>
      </c>
      <c r="I24" t="s">
        <v>103</v>
      </c>
      <c r="K24" t="s">
        <v>99</v>
      </c>
      <c r="L24" t="s">
        <v>104</v>
      </c>
      <c r="M24">
        <v>4</v>
      </c>
      <c r="N24">
        <v>2</v>
      </c>
      <c r="O24">
        <v>4</v>
      </c>
      <c r="P24">
        <v>4</v>
      </c>
      <c r="Q24">
        <v>4</v>
      </c>
      <c r="R24">
        <v>4</v>
      </c>
      <c r="S24">
        <v>3</v>
      </c>
      <c r="U24" s="8">
        <v>2.6192500000000001</v>
      </c>
      <c r="V24" s="8">
        <v>0.80447999999999997</v>
      </c>
      <c r="W24">
        <v>54.3</v>
      </c>
      <c r="X24">
        <v>0.52534000000000003</v>
      </c>
      <c r="Y24">
        <v>1.3298099999999999</v>
      </c>
      <c r="Z24">
        <v>2.2306599999999999</v>
      </c>
      <c r="AA24">
        <v>0.34</v>
      </c>
      <c r="AB24">
        <v>0.12335</v>
      </c>
      <c r="AD24">
        <v>1.2894300000000001</v>
      </c>
      <c r="AE24">
        <v>33.299999999999997</v>
      </c>
      <c r="AG24">
        <v>0</v>
      </c>
      <c r="AJ24">
        <v>1.9273899999999999</v>
      </c>
      <c r="AK24">
        <v>0.79664999999999997</v>
      </c>
      <c r="AL24">
        <v>0.42682999999999999</v>
      </c>
      <c r="AM24">
        <v>3.1508699999999998</v>
      </c>
      <c r="AN24">
        <v>1.3695999999999999</v>
      </c>
      <c r="AO24">
        <v>0.48505999999999999</v>
      </c>
      <c r="AP24">
        <v>0.70584999999999998</v>
      </c>
      <c r="AQ24">
        <v>2.62459</v>
      </c>
      <c r="AS24">
        <v>0</v>
      </c>
      <c r="AT24">
        <v>0</v>
      </c>
      <c r="AU24">
        <v>0</v>
      </c>
      <c r="AV24">
        <v>7</v>
      </c>
      <c r="AW24" s="4">
        <v>11464.33</v>
      </c>
      <c r="AX24">
        <v>0</v>
      </c>
      <c r="AY24">
        <v>7</v>
      </c>
      <c r="BA24" s="1">
        <v>44364</v>
      </c>
      <c r="BB24">
        <v>7</v>
      </c>
      <c r="BC24">
        <v>7</v>
      </c>
      <c r="BD24">
        <v>0</v>
      </c>
      <c r="BE24">
        <v>36</v>
      </c>
      <c r="BF24">
        <v>1</v>
      </c>
      <c r="BG24">
        <v>0</v>
      </c>
      <c r="BH24">
        <v>36</v>
      </c>
      <c r="BI24" s="1">
        <v>43566</v>
      </c>
      <c r="BJ24">
        <v>12</v>
      </c>
      <c r="BK24">
        <v>12</v>
      </c>
      <c r="BL24">
        <v>0</v>
      </c>
      <c r="BM24">
        <v>64</v>
      </c>
      <c r="BN24">
        <v>1</v>
      </c>
      <c r="BO24">
        <v>0</v>
      </c>
      <c r="BP24">
        <v>64</v>
      </c>
      <c r="BQ24" s="1">
        <v>43194</v>
      </c>
      <c r="BR24">
        <v>4</v>
      </c>
      <c r="BS24">
        <v>4</v>
      </c>
      <c r="BT24">
        <v>0</v>
      </c>
      <c r="BU24">
        <v>20</v>
      </c>
      <c r="BV24">
        <v>1</v>
      </c>
      <c r="BW24">
        <v>0</v>
      </c>
      <c r="BX24">
        <v>20</v>
      </c>
      <c r="BY24">
        <v>42.667000000000002</v>
      </c>
      <c r="CA24" t="s">
        <v>198</v>
      </c>
      <c r="CB24" t="s">
        <v>219</v>
      </c>
      <c r="CC24">
        <v>84511</v>
      </c>
      <c r="CD24">
        <v>180</v>
      </c>
      <c r="CE24">
        <v>4356782251</v>
      </c>
      <c r="CF24" t="s">
        <v>98</v>
      </c>
      <c r="CG24" t="s">
        <v>99</v>
      </c>
      <c r="CH24" s="1">
        <v>28262</v>
      </c>
      <c r="CI24" t="s">
        <v>99</v>
      </c>
      <c r="CJ24" t="s">
        <v>99</v>
      </c>
      <c r="CK24" t="s">
        <v>99</v>
      </c>
      <c r="CL24" t="s">
        <v>102</v>
      </c>
      <c r="CM24" t="s">
        <v>217</v>
      </c>
      <c r="CN24">
        <v>104</v>
      </c>
      <c r="CO24" s="1">
        <v>44621</v>
      </c>
      <c r="CP24" s="1"/>
      <c r="CV24"/>
    </row>
    <row r="25" spans="1:102" x14ac:dyDescent="0.25">
      <c r="A25" t="s">
        <v>196</v>
      </c>
      <c r="B25" s="18" t="s">
        <v>580</v>
      </c>
      <c r="C25" s="18" t="s">
        <v>567</v>
      </c>
      <c r="D25" t="s">
        <v>568</v>
      </c>
      <c r="E25" t="s">
        <v>570</v>
      </c>
      <c r="F25" t="s">
        <v>134</v>
      </c>
      <c r="G25" t="s">
        <v>596</v>
      </c>
      <c r="H25">
        <v>17.5</v>
      </c>
      <c r="I25" t="s">
        <v>103</v>
      </c>
      <c r="K25" t="s">
        <v>99</v>
      </c>
      <c r="L25" t="s">
        <v>104</v>
      </c>
      <c r="M25">
        <v>5</v>
      </c>
      <c r="N25">
        <v>5</v>
      </c>
      <c r="O25">
        <v>4</v>
      </c>
      <c r="P25">
        <v>4</v>
      </c>
      <c r="Q25">
        <v>4</v>
      </c>
      <c r="S25">
        <v>5</v>
      </c>
      <c r="U25" s="8">
        <v>5.9229799999999999</v>
      </c>
      <c r="V25" s="8">
        <v>1.8016099999999999</v>
      </c>
      <c r="W25">
        <v>25</v>
      </c>
      <c r="X25">
        <v>0.41414000000000001</v>
      </c>
      <c r="Y25">
        <v>2.2157499999999999</v>
      </c>
      <c r="Z25">
        <v>5.0923100000000003</v>
      </c>
      <c r="AA25">
        <v>1.1956</v>
      </c>
      <c r="AB25">
        <v>0</v>
      </c>
      <c r="AD25">
        <v>3.70723</v>
      </c>
      <c r="AE25">
        <v>12.5</v>
      </c>
      <c r="AH25">
        <v>6</v>
      </c>
      <c r="AJ25">
        <v>1.8060799999999999</v>
      </c>
      <c r="AK25">
        <v>0.64334999999999998</v>
      </c>
      <c r="AL25">
        <v>0.34677000000000002</v>
      </c>
      <c r="AM25">
        <v>2.7961999999999998</v>
      </c>
      <c r="AN25">
        <v>4.2022199999999996</v>
      </c>
      <c r="AO25">
        <v>0.47349999999999998</v>
      </c>
      <c r="AP25">
        <v>1.9457</v>
      </c>
      <c r="AQ25">
        <v>6.6878700000000002</v>
      </c>
      <c r="AS25">
        <v>0</v>
      </c>
      <c r="AT25">
        <v>1</v>
      </c>
      <c r="AU25">
        <v>1</v>
      </c>
      <c r="AV25">
        <v>0</v>
      </c>
      <c r="AW25" s="4">
        <v>0</v>
      </c>
      <c r="AX25">
        <v>0</v>
      </c>
      <c r="AY25">
        <v>0</v>
      </c>
      <c r="BA25" s="1">
        <v>44454</v>
      </c>
      <c r="BB25">
        <v>3</v>
      </c>
      <c r="BC25">
        <v>3</v>
      </c>
      <c r="BD25">
        <v>0</v>
      </c>
      <c r="BE25">
        <v>28</v>
      </c>
      <c r="BF25">
        <v>1</v>
      </c>
      <c r="BG25">
        <v>0</v>
      </c>
      <c r="BH25">
        <v>28</v>
      </c>
      <c r="BI25" s="1">
        <v>43648</v>
      </c>
      <c r="BJ25">
        <v>6</v>
      </c>
      <c r="BK25">
        <v>5</v>
      </c>
      <c r="BL25">
        <v>1</v>
      </c>
      <c r="BM25">
        <v>32</v>
      </c>
      <c r="BN25">
        <v>1</v>
      </c>
      <c r="BO25">
        <v>0</v>
      </c>
      <c r="BP25">
        <v>32</v>
      </c>
      <c r="BQ25" s="1">
        <v>43258</v>
      </c>
      <c r="BR25">
        <v>17</v>
      </c>
      <c r="BS25">
        <v>17</v>
      </c>
      <c r="BT25">
        <v>0</v>
      </c>
      <c r="BU25">
        <v>88</v>
      </c>
      <c r="BV25">
        <v>1</v>
      </c>
      <c r="BW25">
        <v>0</v>
      </c>
      <c r="BX25">
        <v>88</v>
      </c>
      <c r="BY25">
        <v>39.332999999999998</v>
      </c>
      <c r="CA25" t="s">
        <v>118</v>
      </c>
      <c r="CB25" t="s">
        <v>571</v>
      </c>
      <c r="CC25">
        <v>84759</v>
      </c>
      <c r="CD25">
        <v>80</v>
      </c>
      <c r="CE25">
        <v>4356761265</v>
      </c>
      <c r="CF25" t="s">
        <v>120</v>
      </c>
      <c r="CG25" t="s">
        <v>99</v>
      </c>
      <c r="CH25" s="1">
        <v>42788</v>
      </c>
      <c r="CI25" t="s">
        <v>99</v>
      </c>
      <c r="CJ25" t="s">
        <v>99</v>
      </c>
      <c r="CK25" t="s">
        <v>99</v>
      </c>
      <c r="CL25" t="s">
        <v>102</v>
      </c>
      <c r="CM25" t="s">
        <v>569</v>
      </c>
      <c r="CN25">
        <v>21</v>
      </c>
      <c r="CO25" s="1">
        <v>44621</v>
      </c>
      <c r="CP25" s="1"/>
      <c r="CV25"/>
      <c r="CW25">
        <v>2</v>
      </c>
    </row>
    <row r="26" spans="1:102" x14ac:dyDescent="0.25">
      <c r="A26" t="s">
        <v>196</v>
      </c>
      <c r="B26" s="18" t="s">
        <v>580</v>
      </c>
      <c r="C26" s="18">
        <v>465172</v>
      </c>
      <c r="D26" t="s">
        <v>465</v>
      </c>
      <c r="E26" t="s">
        <v>150</v>
      </c>
      <c r="F26" t="s">
        <v>197</v>
      </c>
      <c r="G26" t="s">
        <v>596</v>
      </c>
      <c r="H26">
        <v>109.2</v>
      </c>
      <c r="I26" t="s">
        <v>125</v>
      </c>
      <c r="K26" t="s">
        <v>99</v>
      </c>
      <c r="L26" t="s">
        <v>101</v>
      </c>
      <c r="M26">
        <v>5</v>
      </c>
      <c r="N26">
        <v>5</v>
      </c>
      <c r="O26">
        <v>5</v>
      </c>
      <c r="P26">
        <v>5</v>
      </c>
      <c r="Q26">
        <v>5</v>
      </c>
      <c r="R26">
        <v>4</v>
      </c>
      <c r="S26">
        <v>5</v>
      </c>
      <c r="U26" s="8">
        <v>5.0826900000000004</v>
      </c>
      <c r="V26" s="8">
        <v>1.3896200000000001</v>
      </c>
      <c r="W26">
        <v>53.1</v>
      </c>
      <c r="X26">
        <v>0.65586</v>
      </c>
      <c r="Y26">
        <v>2.0454699999999999</v>
      </c>
      <c r="Z26">
        <v>4.6189099999999996</v>
      </c>
      <c r="AA26">
        <v>1.2050099999999999</v>
      </c>
      <c r="AB26">
        <v>5.3990000000000003E-2</v>
      </c>
      <c r="AD26">
        <v>3.03721</v>
      </c>
      <c r="AE26">
        <v>46</v>
      </c>
      <c r="AG26">
        <v>8</v>
      </c>
      <c r="AJ26">
        <v>1.9305699999999999</v>
      </c>
      <c r="AK26">
        <v>0.69196999999999997</v>
      </c>
      <c r="AL26">
        <v>0.32532</v>
      </c>
      <c r="AM26">
        <v>2.9478599999999999</v>
      </c>
      <c r="AN26">
        <v>3.2207400000000002</v>
      </c>
      <c r="AO26">
        <v>0.69718000000000002</v>
      </c>
      <c r="AP26">
        <v>1.5996900000000001</v>
      </c>
      <c r="AQ26">
        <v>5.4438000000000004</v>
      </c>
      <c r="AS26">
        <v>0</v>
      </c>
      <c r="AT26">
        <v>0</v>
      </c>
      <c r="AU26">
        <v>1</v>
      </c>
      <c r="AV26">
        <v>1</v>
      </c>
      <c r="AW26" s="4">
        <v>3250</v>
      </c>
      <c r="AX26">
        <v>0</v>
      </c>
      <c r="AY26">
        <v>1</v>
      </c>
      <c r="BA26" s="1">
        <v>44280</v>
      </c>
      <c r="BB26">
        <v>0</v>
      </c>
      <c r="BC26">
        <v>0</v>
      </c>
      <c r="BD26">
        <v>0</v>
      </c>
      <c r="BE26">
        <v>0</v>
      </c>
      <c r="BF26">
        <v>0</v>
      </c>
      <c r="BG26">
        <v>0</v>
      </c>
      <c r="BH26">
        <v>0</v>
      </c>
      <c r="BI26" s="1">
        <v>43579</v>
      </c>
      <c r="BJ26">
        <v>2</v>
      </c>
      <c r="BK26">
        <v>1</v>
      </c>
      <c r="BL26">
        <v>0</v>
      </c>
      <c r="BM26">
        <v>12</v>
      </c>
      <c r="BN26">
        <v>1</v>
      </c>
      <c r="BO26">
        <v>0</v>
      </c>
      <c r="BP26">
        <v>12</v>
      </c>
      <c r="BQ26" s="1">
        <v>43131</v>
      </c>
      <c r="BR26">
        <v>1</v>
      </c>
      <c r="BS26">
        <v>1</v>
      </c>
      <c r="BT26">
        <v>0</v>
      </c>
      <c r="BU26">
        <v>8</v>
      </c>
      <c r="BV26">
        <v>1</v>
      </c>
      <c r="BW26">
        <v>0</v>
      </c>
      <c r="BX26">
        <v>8</v>
      </c>
      <c r="BY26">
        <v>5.3330000000000002</v>
      </c>
      <c r="CA26" t="s">
        <v>467</v>
      </c>
      <c r="CB26" t="s">
        <v>468</v>
      </c>
      <c r="CC26">
        <v>84404</v>
      </c>
      <c r="CD26">
        <v>280</v>
      </c>
      <c r="CE26">
        <v>8013344300</v>
      </c>
      <c r="CF26" t="s">
        <v>98</v>
      </c>
      <c r="CG26" t="s">
        <v>99</v>
      </c>
      <c r="CH26" s="1">
        <v>40212</v>
      </c>
      <c r="CI26" t="s">
        <v>99</v>
      </c>
      <c r="CJ26" t="s">
        <v>99</v>
      </c>
      <c r="CK26" t="s">
        <v>99</v>
      </c>
      <c r="CL26" t="s">
        <v>102</v>
      </c>
      <c r="CM26" t="s">
        <v>466</v>
      </c>
      <c r="CN26">
        <v>120</v>
      </c>
      <c r="CO26" s="1">
        <v>44621</v>
      </c>
      <c r="CP26" s="1"/>
      <c r="CV26"/>
    </row>
    <row r="27" spans="1:102" x14ac:dyDescent="0.25">
      <c r="A27" t="s">
        <v>196</v>
      </c>
      <c r="B27" s="18" t="s">
        <v>580</v>
      </c>
      <c r="C27" s="18">
        <v>465009</v>
      </c>
      <c r="D27" t="s">
        <v>205</v>
      </c>
      <c r="E27" t="s">
        <v>150</v>
      </c>
      <c r="F27" t="s">
        <v>197</v>
      </c>
      <c r="G27" t="s">
        <v>596</v>
      </c>
      <c r="H27">
        <v>33.700000000000003</v>
      </c>
      <c r="I27" t="s">
        <v>131</v>
      </c>
      <c r="K27" t="s">
        <v>99</v>
      </c>
      <c r="L27" t="s">
        <v>104</v>
      </c>
      <c r="M27">
        <v>5</v>
      </c>
      <c r="N27">
        <v>4</v>
      </c>
      <c r="O27">
        <v>4</v>
      </c>
      <c r="P27">
        <v>5</v>
      </c>
      <c r="Q27">
        <v>4</v>
      </c>
      <c r="R27">
        <v>5</v>
      </c>
      <c r="S27">
        <v>5</v>
      </c>
      <c r="U27" s="8">
        <v>3.60724</v>
      </c>
      <c r="V27" s="8">
        <v>1.1993499999999999</v>
      </c>
      <c r="W27">
        <v>47.1</v>
      </c>
      <c r="X27">
        <v>0.44318999999999997</v>
      </c>
      <c r="Y27">
        <v>1.6425399999999999</v>
      </c>
      <c r="Z27">
        <v>3.2718400000000001</v>
      </c>
      <c r="AA27">
        <v>0.84989000000000003</v>
      </c>
      <c r="AB27">
        <v>0.10113</v>
      </c>
      <c r="AD27">
        <v>1.9646999999999999</v>
      </c>
      <c r="AE27">
        <v>33.299999999999997</v>
      </c>
      <c r="AG27">
        <v>1</v>
      </c>
      <c r="AJ27">
        <v>2.21048</v>
      </c>
      <c r="AK27">
        <v>0.78673999999999999</v>
      </c>
      <c r="AL27">
        <v>0.40862999999999999</v>
      </c>
      <c r="AM27">
        <v>3.40584</v>
      </c>
      <c r="AN27">
        <v>1.8196000000000001</v>
      </c>
      <c r="AO27">
        <v>0.41437000000000002</v>
      </c>
      <c r="AP27">
        <v>1.0991899999999999</v>
      </c>
      <c r="AQ27">
        <v>3.3440099999999999</v>
      </c>
      <c r="AS27">
        <v>0</v>
      </c>
      <c r="AT27">
        <v>0</v>
      </c>
      <c r="AU27">
        <v>2</v>
      </c>
      <c r="AV27">
        <v>0</v>
      </c>
      <c r="AW27" s="4">
        <v>0</v>
      </c>
      <c r="AX27">
        <v>0</v>
      </c>
      <c r="AY27">
        <v>0</v>
      </c>
      <c r="BA27" s="1">
        <v>43775</v>
      </c>
      <c r="BB27">
        <v>5</v>
      </c>
      <c r="BC27">
        <v>3</v>
      </c>
      <c r="BD27">
        <v>0</v>
      </c>
      <c r="BE27">
        <v>32</v>
      </c>
      <c r="BF27">
        <v>1</v>
      </c>
      <c r="BG27">
        <v>0</v>
      </c>
      <c r="BH27">
        <v>32</v>
      </c>
      <c r="BI27" s="1">
        <v>43389</v>
      </c>
      <c r="BJ27">
        <v>0</v>
      </c>
      <c r="BK27">
        <v>0</v>
      </c>
      <c r="BL27">
        <v>0</v>
      </c>
      <c r="BM27">
        <v>0</v>
      </c>
      <c r="BN27">
        <v>0</v>
      </c>
      <c r="BO27">
        <v>0</v>
      </c>
      <c r="BP27">
        <v>0</v>
      </c>
      <c r="BQ27" s="1">
        <v>42908</v>
      </c>
      <c r="BR27">
        <v>5</v>
      </c>
      <c r="BS27">
        <v>5</v>
      </c>
      <c r="BT27">
        <v>0</v>
      </c>
      <c r="BU27">
        <v>60</v>
      </c>
      <c r="BV27">
        <v>1</v>
      </c>
      <c r="BW27">
        <v>0</v>
      </c>
      <c r="BX27">
        <v>60</v>
      </c>
      <c r="BY27">
        <v>26</v>
      </c>
      <c r="CA27" t="s">
        <v>198</v>
      </c>
      <c r="CB27" t="s">
        <v>207</v>
      </c>
      <c r="CC27">
        <v>84403</v>
      </c>
      <c r="CD27">
        <v>280</v>
      </c>
      <c r="CE27">
        <v>8013995609</v>
      </c>
      <c r="CF27" t="s">
        <v>98</v>
      </c>
      <c r="CG27" t="s">
        <v>99</v>
      </c>
      <c r="CH27" s="1">
        <v>28975</v>
      </c>
      <c r="CI27" t="s">
        <v>99</v>
      </c>
      <c r="CJ27" t="s">
        <v>100</v>
      </c>
      <c r="CK27" t="s">
        <v>99</v>
      </c>
      <c r="CL27" t="s">
        <v>102</v>
      </c>
      <c r="CM27" t="s">
        <v>206</v>
      </c>
      <c r="CN27">
        <v>63</v>
      </c>
      <c r="CO27" s="1">
        <v>44621</v>
      </c>
      <c r="CP27" s="1"/>
      <c r="CV27"/>
    </row>
    <row r="28" spans="1:102" x14ac:dyDescent="0.25">
      <c r="A28" t="s">
        <v>196</v>
      </c>
      <c r="B28" s="18" t="s">
        <v>580</v>
      </c>
      <c r="C28" s="18">
        <v>465097</v>
      </c>
      <c r="D28" t="s">
        <v>149</v>
      </c>
      <c r="E28" t="s">
        <v>308</v>
      </c>
      <c r="F28" t="s">
        <v>275</v>
      </c>
      <c r="G28" t="s">
        <v>594</v>
      </c>
      <c r="H28">
        <v>64</v>
      </c>
      <c r="I28" t="s">
        <v>97</v>
      </c>
      <c r="K28" t="s">
        <v>99</v>
      </c>
      <c r="L28" t="s">
        <v>104</v>
      </c>
      <c r="M28">
        <v>3</v>
      </c>
      <c r="N28">
        <v>4</v>
      </c>
      <c r="O28">
        <v>2</v>
      </c>
      <c r="P28">
        <v>4</v>
      </c>
      <c r="Q28">
        <v>4</v>
      </c>
      <c r="R28">
        <v>3</v>
      </c>
      <c r="S28">
        <v>4</v>
      </c>
      <c r="U28" s="8">
        <v>4.8207000000000004</v>
      </c>
      <c r="V28" s="8">
        <v>1.00987</v>
      </c>
      <c r="W28">
        <v>60</v>
      </c>
      <c r="X28">
        <v>1.18425</v>
      </c>
      <c r="Y28">
        <v>2.1941199999999998</v>
      </c>
      <c r="Z28">
        <v>4.2359499999999999</v>
      </c>
      <c r="AA28">
        <v>0.69233999999999996</v>
      </c>
      <c r="AB28">
        <v>0.10458000000000001</v>
      </c>
      <c r="AD28">
        <v>2.6265800000000001</v>
      </c>
      <c r="AE28">
        <v>68.400000000000006</v>
      </c>
      <c r="AG28">
        <v>2</v>
      </c>
      <c r="AJ28">
        <v>2.06134</v>
      </c>
      <c r="AK28">
        <v>0.7722</v>
      </c>
      <c r="AL28">
        <v>0.51361999999999997</v>
      </c>
      <c r="AM28">
        <v>3.3471600000000001</v>
      </c>
      <c r="AN28">
        <v>2.6086</v>
      </c>
      <c r="AO28">
        <v>1.12808</v>
      </c>
      <c r="AP28">
        <v>0.73633999999999999</v>
      </c>
      <c r="AQ28">
        <v>4.5472599999999996</v>
      </c>
      <c r="AS28">
        <v>0</v>
      </c>
      <c r="AT28">
        <v>3</v>
      </c>
      <c r="AU28">
        <v>1</v>
      </c>
      <c r="AV28">
        <v>0</v>
      </c>
      <c r="AW28" s="4">
        <v>0</v>
      </c>
      <c r="AX28">
        <v>0</v>
      </c>
      <c r="AY28">
        <v>0</v>
      </c>
      <c r="BA28" s="1">
        <v>43804</v>
      </c>
      <c r="BB28">
        <v>8</v>
      </c>
      <c r="BC28">
        <v>8</v>
      </c>
      <c r="BD28">
        <v>0</v>
      </c>
      <c r="BE28">
        <v>40</v>
      </c>
      <c r="BF28">
        <v>1</v>
      </c>
      <c r="BG28">
        <v>0</v>
      </c>
      <c r="BH28">
        <v>40</v>
      </c>
      <c r="BI28" s="1">
        <v>43447</v>
      </c>
      <c r="BJ28">
        <v>14</v>
      </c>
      <c r="BK28">
        <v>13</v>
      </c>
      <c r="BL28">
        <v>0</v>
      </c>
      <c r="BM28">
        <v>80</v>
      </c>
      <c r="BN28">
        <v>1</v>
      </c>
      <c r="BO28">
        <v>0</v>
      </c>
      <c r="BP28">
        <v>80</v>
      </c>
      <c r="BQ28" s="1">
        <v>43006</v>
      </c>
      <c r="BR28">
        <v>22</v>
      </c>
      <c r="BS28">
        <v>20</v>
      </c>
      <c r="BT28">
        <v>2</v>
      </c>
      <c r="BU28">
        <v>184</v>
      </c>
      <c r="BV28">
        <v>1</v>
      </c>
      <c r="BW28">
        <v>0</v>
      </c>
      <c r="BX28">
        <v>184</v>
      </c>
      <c r="BY28">
        <v>77.332999999999998</v>
      </c>
      <c r="CA28" t="s">
        <v>211</v>
      </c>
      <c r="CB28" t="s">
        <v>309</v>
      </c>
      <c r="CC28">
        <v>84003</v>
      </c>
      <c r="CD28">
        <v>240</v>
      </c>
      <c r="CE28">
        <v>8017565293</v>
      </c>
      <c r="CF28" t="s">
        <v>98</v>
      </c>
      <c r="CG28" t="s">
        <v>99</v>
      </c>
      <c r="CH28" s="1">
        <v>30915</v>
      </c>
      <c r="CI28" t="s">
        <v>99</v>
      </c>
      <c r="CJ28" t="s">
        <v>100</v>
      </c>
      <c r="CK28" t="s">
        <v>99</v>
      </c>
      <c r="CL28" t="s">
        <v>102</v>
      </c>
      <c r="CM28" t="s">
        <v>307</v>
      </c>
      <c r="CN28">
        <v>106</v>
      </c>
      <c r="CO28" s="1">
        <v>44621</v>
      </c>
      <c r="CP28" s="1"/>
      <c r="CV28"/>
    </row>
    <row r="29" spans="1:102" x14ac:dyDescent="0.25">
      <c r="A29" t="s">
        <v>196</v>
      </c>
      <c r="B29" s="18" t="s">
        <v>580</v>
      </c>
      <c r="C29" s="18">
        <v>465107</v>
      </c>
      <c r="D29" t="s">
        <v>327</v>
      </c>
      <c r="E29" t="s">
        <v>329</v>
      </c>
      <c r="F29" t="s">
        <v>330</v>
      </c>
      <c r="G29" t="s">
        <v>596</v>
      </c>
      <c r="H29">
        <v>31.8</v>
      </c>
      <c r="I29" t="s">
        <v>103</v>
      </c>
      <c r="K29" t="s">
        <v>99</v>
      </c>
      <c r="L29" t="s">
        <v>104</v>
      </c>
      <c r="M29">
        <v>5</v>
      </c>
      <c r="N29">
        <v>4</v>
      </c>
      <c r="O29">
        <v>3</v>
      </c>
      <c r="P29">
        <v>5</v>
      </c>
      <c r="Q29">
        <v>5</v>
      </c>
      <c r="S29">
        <v>4</v>
      </c>
      <c r="U29" s="8">
        <v>3.8350200000000001</v>
      </c>
      <c r="V29" s="8">
        <v>0.98492999999999997</v>
      </c>
      <c r="W29">
        <v>67.5</v>
      </c>
      <c r="X29">
        <v>0.50173999999999996</v>
      </c>
      <c r="Y29">
        <v>1.4866699999999999</v>
      </c>
      <c r="Z29">
        <v>3.2717499999999999</v>
      </c>
      <c r="AA29">
        <v>0.57132000000000005</v>
      </c>
      <c r="AB29">
        <v>2.3259999999999999E-2</v>
      </c>
      <c r="AD29">
        <v>2.3483499999999999</v>
      </c>
      <c r="AE29">
        <v>55.6</v>
      </c>
      <c r="AG29">
        <v>1</v>
      </c>
      <c r="AJ29">
        <v>2.0013700000000001</v>
      </c>
      <c r="AK29">
        <v>0.85448000000000002</v>
      </c>
      <c r="AL29">
        <v>0.4819</v>
      </c>
      <c r="AM29">
        <v>3.3377500000000002</v>
      </c>
      <c r="AN29">
        <v>2.4021599999999999</v>
      </c>
      <c r="AO29">
        <v>0.43192000000000003</v>
      </c>
      <c r="AP29">
        <v>0.76543000000000005</v>
      </c>
      <c r="AQ29">
        <v>3.6276799999999998</v>
      </c>
      <c r="AS29">
        <v>0</v>
      </c>
      <c r="AT29">
        <v>0</v>
      </c>
      <c r="AU29">
        <v>0</v>
      </c>
      <c r="AV29">
        <v>0</v>
      </c>
      <c r="AW29" s="4">
        <v>0</v>
      </c>
      <c r="AX29">
        <v>0</v>
      </c>
      <c r="AY29">
        <v>0</v>
      </c>
      <c r="BA29" s="1">
        <v>44441</v>
      </c>
      <c r="BB29">
        <v>3</v>
      </c>
      <c r="BC29">
        <v>3</v>
      </c>
      <c r="BD29">
        <v>0</v>
      </c>
      <c r="BE29">
        <v>16</v>
      </c>
      <c r="BF29">
        <v>1</v>
      </c>
      <c r="BG29">
        <v>0</v>
      </c>
      <c r="BH29">
        <v>16</v>
      </c>
      <c r="BI29" s="1">
        <v>43608</v>
      </c>
      <c r="BJ29">
        <v>11</v>
      </c>
      <c r="BK29">
        <v>11</v>
      </c>
      <c r="BL29">
        <v>0</v>
      </c>
      <c r="BM29">
        <v>68</v>
      </c>
      <c r="BN29">
        <v>1</v>
      </c>
      <c r="BO29">
        <v>0</v>
      </c>
      <c r="BP29">
        <v>68</v>
      </c>
      <c r="BQ29" s="1">
        <v>43195</v>
      </c>
      <c r="BR29">
        <v>22</v>
      </c>
      <c r="BS29">
        <v>22</v>
      </c>
      <c r="BT29">
        <v>0</v>
      </c>
      <c r="BU29">
        <v>132</v>
      </c>
      <c r="BV29">
        <v>1</v>
      </c>
      <c r="BW29">
        <v>0</v>
      </c>
      <c r="BX29">
        <v>132</v>
      </c>
      <c r="BY29">
        <v>52.667000000000002</v>
      </c>
      <c r="CA29" t="s">
        <v>211</v>
      </c>
      <c r="CB29" t="s">
        <v>331</v>
      </c>
      <c r="CC29">
        <v>84648</v>
      </c>
      <c r="CD29">
        <v>110</v>
      </c>
      <c r="CE29">
        <v>4356231721</v>
      </c>
      <c r="CF29" t="s">
        <v>98</v>
      </c>
      <c r="CG29" t="s">
        <v>99</v>
      </c>
      <c r="CH29" s="1">
        <v>31768</v>
      </c>
      <c r="CI29" t="s">
        <v>99</v>
      </c>
      <c r="CJ29" t="s">
        <v>99</v>
      </c>
      <c r="CK29" t="s">
        <v>99</v>
      </c>
      <c r="CL29" t="s">
        <v>102</v>
      </c>
      <c r="CM29" t="s">
        <v>328</v>
      </c>
      <c r="CN29">
        <v>80</v>
      </c>
      <c r="CO29" s="1">
        <v>44621</v>
      </c>
      <c r="CP29" s="1"/>
      <c r="CV29"/>
      <c r="CW29">
        <v>2</v>
      </c>
    </row>
    <row r="30" spans="1:102" x14ac:dyDescent="0.25">
      <c r="A30" t="s">
        <v>196</v>
      </c>
      <c r="B30" s="18" t="s">
        <v>580</v>
      </c>
      <c r="C30" s="18">
        <v>465003</v>
      </c>
      <c r="D30" t="s">
        <v>193</v>
      </c>
      <c r="E30" t="s">
        <v>195</v>
      </c>
      <c r="F30" t="s">
        <v>197</v>
      </c>
      <c r="G30" t="s">
        <v>596</v>
      </c>
      <c r="H30">
        <v>110.9</v>
      </c>
      <c r="I30" t="s">
        <v>131</v>
      </c>
      <c r="K30" t="s">
        <v>99</v>
      </c>
      <c r="L30" t="s">
        <v>113</v>
      </c>
      <c r="M30">
        <v>4</v>
      </c>
      <c r="N30">
        <v>3</v>
      </c>
      <c r="O30">
        <v>3</v>
      </c>
      <c r="P30">
        <v>5</v>
      </c>
      <c r="Q30">
        <v>5</v>
      </c>
      <c r="R30">
        <v>5</v>
      </c>
      <c r="S30">
        <v>3</v>
      </c>
      <c r="U30" s="8">
        <v>3.95783</v>
      </c>
      <c r="V30" s="8">
        <v>1.1821699999999999</v>
      </c>
      <c r="W30">
        <v>46.4</v>
      </c>
      <c r="X30">
        <v>0.42294999999999999</v>
      </c>
      <c r="Y30">
        <v>1.6051200000000001</v>
      </c>
      <c r="Z30">
        <v>3.14988</v>
      </c>
      <c r="AA30">
        <v>0.90847999999999995</v>
      </c>
      <c r="AB30">
        <v>0.11558</v>
      </c>
      <c r="AD30">
        <v>2.3527200000000001</v>
      </c>
      <c r="AE30">
        <v>36.4</v>
      </c>
      <c r="AG30">
        <v>0</v>
      </c>
      <c r="AJ30">
        <v>2.0371299999999999</v>
      </c>
      <c r="AK30">
        <v>0.88746999999999998</v>
      </c>
      <c r="AL30">
        <v>0.67564999999999997</v>
      </c>
      <c r="AM30">
        <v>3.6002399999999999</v>
      </c>
      <c r="AN30">
        <v>2.3643800000000001</v>
      </c>
      <c r="AO30">
        <v>0.35055999999999998</v>
      </c>
      <c r="AP30">
        <v>0.65525999999999995</v>
      </c>
      <c r="AQ30">
        <v>3.4708999999999999</v>
      </c>
      <c r="AS30">
        <v>0</v>
      </c>
      <c r="AT30">
        <v>6</v>
      </c>
      <c r="AU30">
        <v>2</v>
      </c>
      <c r="AV30">
        <v>3</v>
      </c>
      <c r="AW30" s="4">
        <v>35750</v>
      </c>
      <c r="AX30">
        <v>0</v>
      </c>
      <c r="AY30">
        <v>3</v>
      </c>
      <c r="BA30" s="1">
        <v>44294</v>
      </c>
      <c r="BB30">
        <v>6</v>
      </c>
      <c r="BC30">
        <v>6</v>
      </c>
      <c r="BD30">
        <v>0</v>
      </c>
      <c r="BE30">
        <v>44</v>
      </c>
      <c r="BF30">
        <v>1</v>
      </c>
      <c r="BG30">
        <v>0</v>
      </c>
      <c r="BH30">
        <v>44</v>
      </c>
      <c r="BI30" s="1">
        <v>43517</v>
      </c>
      <c r="BJ30">
        <v>11</v>
      </c>
      <c r="BK30">
        <v>7</v>
      </c>
      <c r="BL30">
        <v>2</v>
      </c>
      <c r="BM30">
        <v>72</v>
      </c>
      <c r="BN30">
        <v>1</v>
      </c>
      <c r="BO30">
        <v>0</v>
      </c>
      <c r="BP30">
        <v>72</v>
      </c>
      <c r="BQ30" s="1">
        <v>43117</v>
      </c>
      <c r="BR30">
        <v>15</v>
      </c>
      <c r="BS30">
        <v>13</v>
      </c>
      <c r="BT30">
        <v>2</v>
      </c>
      <c r="BU30">
        <v>80</v>
      </c>
      <c r="BV30">
        <v>1</v>
      </c>
      <c r="BW30">
        <v>0</v>
      </c>
      <c r="BX30">
        <v>80</v>
      </c>
      <c r="BY30">
        <v>59.332999999999998</v>
      </c>
      <c r="CA30" t="s">
        <v>198</v>
      </c>
      <c r="CB30" t="s">
        <v>199</v>
      </c>
      <c r="CC30">
        <v>84067</v>
      </c>
      <c r="CD30">
        <v>280</v>
      </c>
      <c r="CE30">
        <v>8018259731</v>
      </c>
      <c r="CF30" t="s">
        <v>98</v>
      </c>
      <c r="CG30" t="s">
        <v>99</v>
      </c>
      <c r="CH30" s="1">
        <v>28491</v>
      </c>
      <c r="CI30" t="s">
        <v>99</v>
      </c>
      <c r="CJ30" t="s">
        <v>99</v>
      </c>
      <c r="CK30" t="s">
        <v>99</v>
      </c>
      <c r="CL30" t="s">
        <v>102</v>
      </c>
      <c r="CM30" t="s">
        <v>194</v>
      </c>
      <c r="CN30">
        <v>176</v>
      </c>
      <c r="CO30" s="1">
        <v>44621</v>
      </c>
      <c r="CP30" s="1"/>
      <c r="CV30"/>
    </row>
    <row r="31" spans="1:102" x14ac:dyDescent="0.25">
      <c r="A31" t="s">
        <v>196</v>
      </c>
      <c r="B31" s="18" t="s">
        <v>580</v>
      </c>
      <c r="C31" s="18">
        <v>465078</v>
      </c>
      <c r="D31" t="s">
        <v>178</v>
      </c>
      <c r="E31" t="s">
        <v>248</v>
      </c>
      <c r="F31" t="s">
        <v>203</v>
      </c>
      <c r="G31" t="s">
        <v>594</v>
      </c>
      <c r="H31">
        <v>73</v>
      </c>
      <c r="I31" t="s">
        <v>97</v>
      </c>
      <c r="K31" t="s">
        <v>99</v>
      </c>
      <c r="L31" t="s">
        <v>101</v>
      </c>
      <c r="M31">
        <v>4</v>
      </c>
      <c r="N31">
        <v>2</v>
      </c>
      <c r="O31">
        <v>3</v>
      </c>
      <c r="P31">
        <v>5</v>
      </c>
      <c r="Q31">
        <v>5</v>
      </c>
      <c r="R31">
        <v>5</v>
      </c>
      <c r="S31">
        <v>2</v>
      </c>
      <c r="U31" s="8">
        <v>3.08494</v>
      </c>
      <c r="V31" s="8">
        <v>0.67983000000000005</v>
      </c>
      <c r="W31">
        <v>49.2</v>
      </c>
      <c r="X31">
        <v>0.67322000000000004</v>
      </c>
      <c r="Y31">
        <v>1.35304</v>
      </c>
      <c r="Z31">
        <v>2.6385100000000001</v>
      </c>
      <c r="AA31">
        <v>0.35819000000000001</v>
      </c>
      <c r="AB31">
        <v>0.23329</v>
      </c>
      <c r="AD31">
        <v>1.7318899999999999</v>
      </c>
      <c r="AE31">
        <v>40</v>
      </c>
      <c r="AG31">
        <v>0</v>
      </c>
      <c r="AJ31">
        <v>2.1442600000000001</v>
      </c>
      <c r="AK31">
        <v>0.91132999999999997</v>
      </c>
      <c r="AL31">
        <v>0.50665000000000004</v>
      </c>
      <c r="AM31">
        <v>3.5622400000000001</v>
      </c>
      <c r="AN31">
        <v>1.6535200000000001</v>
      </c>
      <c r="AO31">
        <v>0.54337999999999997</v>
      </c>
      <c r="AP31">
        <v>0.50251000000000001</v>
      </c>
      <c r="AQ31">
        <v>2.7342599999999999</v>
      </c>
      <c r="AS31">
        <v>0</v>
      </c>
      <c r="AT31">
        <v>1</v>
      </c>
      <c r="AU31">
        <v>0</v>
      </c>
      <c r="AV31">
        <v>0</v>
      </c>
      <c r="AW31" s="4">
        <v>0</v>
      </c>
      <c r="AX31">
        <v>0</v>
      </c>
      <c r="AY31">
        <v>0</v>
      </c>
      <c r="BA31" s="1">
        <v>43776</v>
      </c>
      <c r="BB31">
        <v>10</v>
      </c>
      <c r="BC31">
        <v>10</v>
      </c>
      <c r="BD31">
        <v>0</v>
      </c>
      <c r="BE31">
        <v>56</v>
      </c>
      <c r="BF31">
        <v>1</v>
      </c>
      <c r="BG31">
        <v>0</v>
      </c>
      <c r="BH31">
        <v>56</v>
      </c>
      <c r="BI31" s="1">
        <v>43398</v>
      </c>
      <c r="BJ31">
        <v>13</v>
      </c>
      <c r="BK31">
        <v>13</v>
      </c>
      <c r="BL31">
        <v>0</v>
      </c>
      <c r="BM31">
        <v>60</v>
      </c>
      <c r="BN31">
        <v>1</v>
      </c>
      <c r="BO31">
        <v>0</v>
      </c>
      <c r="BP31">
        <v>60</v>
      </c>
      <c r="BQ31" s="1">
        <v>42943</v>
      </c>
      <c r="BR31">
        <v>5</v>
      </c>
      <c r="BS31">
        <v>5</v>
      </c>
      <c r="BT31">
        <v>0</v>
      </c>
      <c r="BU31">
        <v>28</v>
      </c>
      <c r="BV31">
        <v>1</v>
      </c>
      <c r="BW31">
        <v>0</v>
      </c>
      <c r="BX31">
        <v>28</v>
      </c>
      <c r="BY31">
        <v>52.667000000000002</v>
      </c>
      <c r="CA31" t="s">
        <v>198</v>
      </c>
      <c r="CB31" t="s">
        <v>249</v>
      </c>
      <c r="CC31">
        <v>84124</v>
      </c>
      <c r="CD31">
        <v>170</v>
      </c>
      <c r="CE31">
        <v>8012782839</v>
      </c>
      <c r="CF31" t="s">
        <v>98</v>
      </c>
      <c r="CG31" t="s">
        <v>99</v>
      </c>
      <c r="CH31" s="1">
        <v>29830</v>
      </c>
      <c r="CI31" t="s">
        <v>99</v>
      </c>
      <c r="CJ31" t="s">
        <v>100</v>
      </c>
      <c r="CK31" t="s">
        <v>99</v>
      </c>
      <c r="CL31" t="s">
        <v>102</v>
      </c>
      <c r="CM31" t="s">
        <v>247</v>
      </c>
      <c r="CN31">
        <v>103</v>
      </c>
      <c r="CO31" s="1">
        <v>44621</v>
      </c>
      <c r="CP31" s="1"/>
      <c r="CV31"/>
    </row>
    <row r="32" spans="1:102" x14ac:dyDescent="0.25">
      <c r="A32" t="s">
        <v>196</v>
      </c>
      <c r="B32" s="18" t="s">
        <v>580</v>
      </c>
      <c r="C32" s="18">
        <v>465109</v>
      </c>
      <c r="D32" t="s">
        <v>336</v>
      </c>
      <c r="E32" t="s">
        <v>202</v>
      </c>
      <c r="F32" t="s">
        <v>203</v>
      </c>
      <c r="G32" t="s">
        <v>596</v>
      </c>
      <c r="H32">
        <v>82.5</v>
      </c>
      <c r="I32" t="s">
        <v>131</v>
      </c>
      <c r="K32" t="s">
        <v>99</v>
      </c>
      <c r="L32" t="s">
        <v>104</v>
      </c>
      <c r="M32">
        <v>5</v>
      </c>
      <c r="N32">
        <v>3</v>
      </c>
      <c r="O32">
        <v>4</v>
      </c>
      <c r="P32">
        <v>5</v>
      </c>
      <c r="Q32">
        <v>5</v>
      </c>
      <c r="R32">
        <v>5</v>
      </c>
      <c r="S32">
        <v>3</v>
      </c>
      <c r="U32" s="8">
        <v>3.6263299999999998</v>
      </c>
      <c r="V32" s="8">
        <v>0.81603999999999999</v>
      </c>
      <c r="W32">
        <v>40.799999999999997</v>
      </c>
      <c r="X32">
        <v>0.44280999999999998</v>
      </c>
      <c r="Y32">
        <v>1.25885</v>
      </c>
      <c r="Z32">
        <v>3.2519800000000001</v>
      </c>
      <c r="AA32">
        <v>0.68376999999999999</v>
      </c>
      <c r="AB32">
        <v>0.16319</v>
      </c>
      <c r="AD32">
        <v>2.36748</v>
      </c>
      <c r="AE32">
        <v>35.700000000000003</v>
      </c>
      <c r="AG32">
        <v>0</v>
      </c>
      <c r="AJ32">
        <v>2.07673</v>
      </c>
      <c r="AK32">
        <v>0.81050999999999995</v>
      </c>
      <c r="AL32">
        <v>0.43164000000000002</v>
      </c>
      <c r="AM32">
        <v>3.3188900000000001</v>
      </c>
      <c r="AN32">
        <v>2.3338399999999999</v>
      </c>
      <c r="AO32">
        <v>0.40187</v>
      </c>
      <c r="AP32">
        <v>0.70801999999999998</v>
      </c>
      <c r="AQ32">
        <v>3.4497800000000001</v>
      </c>
      <c r="AS32">
        <v>0</v>
      </c>
      <c r="AT32">
        <v>0</v>
      </c>
      <c r="AU32">
        <v>0</v>
      </c>
      <c r="AV32">
        <v>1</v>
      </c>
      <c r="AW32" s="4">
        <v>650</v>
      </c>
      <c r="AX32">
        <v>0</v>
      </c>
      <c r="AY32">
        <v>1</v>
      </c>
      <c r="BA32" s="1">
        <v>44546</v>
      </c>
      <c r="BB32">
        <v>7</v>
      </c>
      <c r="BC32">
        <v>7</v>
      </c>
      <c r="BD32">
        <v>0</v>
      </c>
      <c r="BE32">
        <v>36</v>
      </c>
      <c r="BF32">
        <v>1</v>
      </c>
      <c r="BG32">
        <v>0</v>
      </c>
      <c r="BH32">
        <v>36</v>
      </c>
      <c r="BI32" s="1">
        <v>43733</v>
      </c>
      <c r="BJ32">
        <v>4</v>
      </c>
      <c r="BK32">
        <v>4</v>
      </c>
      <c r="BL32">
        <v>0</v>
      </c>
      <c r="BM32">
        <v>32</v>
      </c>
      <c r="BN32">
        <v>1</v>
      </c>
      <c r="BO32">
        <v>0</v>
      </c>
      <c r="BP32">
        <v>32</v>
      </c>
      <c r="BQ32" s="1">
        <v>43356</v>
      </c>
      <c r="BR32">
        <v>5</v>
      </c>
      <c r="BS32">
        <v>5</v>
      </c>
      <c r="BT32">
        <v>0</v>
      </c>
      <c r="BU32">
        <v>32</v>
      </c>
      <c r="BV32">
        <v>1</v>
      </c>
      <c r="BW32">
        <v>0</v>
      </c>
      <c r="BX32">
        <v>32</v>
      </c>
      <c r="BY32">
        <v>34</v>
      </c>
      <c r="CA32" t="s">
        <v>198</v>
      </c>
      <c r="CB32" t="s">
        <v>338</v>
      </c>
      <c r="CC32">
        <v>84117</v>
      </c>
      <c r="CD32">
        <v>170</v>
      </c>
      <c r="CE32">
        <v>8012777002</v>
      </c>
      <c r="CF32" t="s">
        <v>98</v>
      </c>
      <c r="CG32" t="s">
        <v>99</v>
      </c>
      <c r="CH32" s="1">
        <v>31821</v>
      </c>
      <c r="CI32" t="s">
        <v>99</v>
      </c>
      <c r="CJ32" t="s">
        <v>99</v>
      </c>
      <c r="CK32" t="s">
        <v>99</v>
      </c>
      <c r="CL32" t="s">
        <v>102</v>
      </c>
      <c r="CM32" t="s">
        <v>337</v>
      </c>
      <c r="CN32">
        <v>120</v>
      </c>
      <c r="CO32" s="1">
        <v>44621</v>
      </c>
      <c r="CP32" s="1"/>
      <c r="CV32"/>
    </row>
    <row r="33" spans="1:104" x14ac:dyDescent="0.25">
      <c r="A33" t="s">
        <v>196</v>
      </c>
      <c r="B33" s="18" t="s">
        <v>580</v>
      </c>
      <c r="C33" s="18">
        <v>465101</v>
      </c>
      <c r="D33" t="s">
        <v>317</v>
      </c>
      <c r="E33" t="s">
        <v>319</v>
      </c>
      <c r="F33" t="s">
        <v>111</v>
      </c>
      <c r="G33" t="s">
        <v>596</v>
      </c>
      <c r="H33">
        <v>37.6</v>
      </c>
      <c r="I33" t="s">
        <v>122</v>
      </c>
      <c r="K33" t="s">
        <v>99</v>
      </c>
      <c r="L33" t="s">
        <v>104</v>
      </c>
      <c r="M33">
        <v>5</v>
      </c>
      <c r="N33">
        <v>3</v>
      </c>
      <c r="O33">
        <v>5</v>
      </c>
      <c r="P33">
        <v>5</v>
      </c>
      <c r="Q33">
        <v>4</v>
      </c>
      <c r="R33">
        <v>5</v>
      </c>
      <c r="S33">
        <v>4</v>
      </c>
      <c r="U33" s="8">
        <v>3.41032</v>
      </c>
      <c r="V33" s="8">
        <v>1.10425</v>
      </c>
      <c r="W33">
        <v>45.8</v>
      </c>
      <c r="X33">
        <v>0.38830999999999999</v>
      </c>
      <c r="Y33">
        <v>1.49255</v>
      </c>
      <c r="Z33">
        <v>2.9371</v>
      </c>
      <c r="AA33">
        <v>0.93501999999999996</v>
      </c>
      <c r="AB33">
        <v>0.11144</v>
      </c>
      <c r="AD33">
        <v>1.91777</v>
      </c>
      <c r="AE33">
        <v>46.7</v>
      </c>
      <c r="AH33">
        <v>6</v>
      </c>
      <c r="AJ33">
        <v>2.1067499999999999</v>
      </c>
      <c r="AK33">
        <v>0.85175999999999996</v>
      </c>
      <c r="AL33">
        <v>0.47911999999999999</v>
      </c>
      <c r="AM33">
        <v>3.43763</v>
      </c>
      <c r="AN33">
        <v>1.8635900000000001</v>
      </c>
      <c r="AO33">
        <v>0.33534000000000003</v>
      </c>
      <c r="AP33">
        <v>0.86314000000000002</v>
      </c>
      <c r="AQ33">
        <v>3.1322199999999998</v>
      </c>
      <c r="AS33">
        <v>0</v>
      </c>
      <c r="AT33">
        <v>0</v>
      </c>
      <c r="AU33">
        <v>0</v>
      </c>
      <c r="AV33">
        <v>0</v>
      </c>
      <c r="AW33" s="4">
        <v>0</v>
      </c>
      <c r="AX33">
        <v>0</v>
      </c>
      <c r="AY33">
        <v>0</v>
      </c>
      <c r="BA33" s="1">
        <v>43895</v>
      </c>
      <c r="BB33">
        <v>3</v>
      </c>
      <c r="BC33">
        <v>3</v>
      </c>
      <c r="BD33">
        <v>0</v>
      </c>
      <c r="BE33">
        <v>12</v>
      </c>
      <c r="BF33">
        <v>1</v>
      </c>
      <c r="BG33">
        <v>0</v>
      </c>
      <c r="BH33">
        <v>12</v>
      </c>
      <c r="BI33" s="1">
        <v>43502</v>
      </c>
      <c r="BJ33">
        <v>3</v>
      </c>
      <c r="BK33">
        <v>3</v>
      </c>
      <c r="BL33">
        <v>0</v>
      </c>
      <c r="BM33">
        <v>12</v>
      </c>
      <c r="BN33">
        <v>1</v>
      </c>
      <c r="BO33">
        <v>0</v>
      </c>
      <c r="BP33">
        <v>12</v>
      </c>
      <c r="BQ33" s="1">
        <v>43046</v>
      </c>
      <c r="BR33">
        <v>5</v>
      </c>
      <c r="BS33">
        <v>5</v>
      </c>
      <c r="BT33">
        <v>0</v>
      </c>
      <c r="BU33">
        <v>24</v>
      </c>
      <c r="BV33">
        <v>1</v>
      </c>
      <c r="BW33">
        <v>0</v>
      </c>
      <c r="BX33">
        <v>24</v>
      </c>
      <c r="BY33">
        <v>14</v>
      </c>
      <c r="CA33" t="s">
        <v>198</v>
      </c>
      <c r="CB33" t="s">
        <v>320</v>
      </c>
      <c r="CC33">
        <v>84737</v>
      </c>
      <c r="CD33">
        <v>260</v>
      </c>
      <c r="CE33">
        <v>4356359833</v>
      </c>
      <c r="CF33" t="s">
        <v>98</v>
      </c>
      <c r="CG33" t="s">
        <v>99</v>
      </c>
      <c r="CH33" s="1">
        <v>31229</v>
      </c>
      <c r="CI33" t="s">
        <v>99</v>
      </c>
      <c r="CJ33" t="s">
        <v>99</v>
      </c>
      <c r="CK33" t="s">
        <v>99</v>
      </c>
      <c r="CL33" t="s">
        <v>102</v>
      </c>
      <c r="CM33" t="s">
        <v>318</v>
      </c>
      <c r="CN33">
        <v>60</v>
      </c>
      <c r="CO33" s="1">
        <v>44621</v>
      </c>
      <c r="CP33" s="1"/>
      <c r="CV33"/>
    </row>
    <row r="34" spans="1:104" x14ac:dyDescent="0.25">
      <c r="A34" t="s">
        <v>196</v>
      </c>
      <c r="B34" s="18" t="s">
        <v>580</v>
      </c>
      <c r="C34" s="18">
        <v>465171</v>
      </c>
      <c r="D34" t="s">
        <v>461</v>
      </c>
      <c r="E34" t="s">
        <v>154</v>
      </c>
      <c r="F34" t="s">
        <v>203</v>
      </c>
      <c r="G34" t="s">
        <v>594</v>
      </c>
      <c r="H34">
        <v>30.6</v>
      </c>
      <c r="I34" t="s">
        <v>114</v>
      </c>
      <c r="K34" t="s">
        <v>99</v>
      </c>
      <c r="L34" t="s">
        <v>113</v>
      </c>
      <c r="M34">
        <v>4</v>
      </c>
      <c r="N34">
        <v>1</v>
      </c>
      <c r="O34">
        <v>5</v>
      </c>
      <c r="P34">
        <v>3</v>
      </c>
      <c r="R34">
        <v>3</v>
      </c>
      <c r="S34">
        <v>1</v>
      </c>
      <c r="AC34">
        <v>6</v>
      </c>
      <c r="AF34">
        <v>6</v>
      </c>
      <c r="AH34">
        <v>6</v>
      </c>
      <c r="AS34">
        <v>0</v>
      </c>
      <c r="AT34">
        <v>1</v>
      </c>
      <c r="AU34">
        <v>1</v>
      </c>
      <c r="AV34">
        <v>2</v>
      </c>
      <c r="AW34" s="4">
        <v>1625</v>
      </c>
      <c r="AX34">
        <v>0</v>
      </c>
      <c r="AY34">
        <v>2</v>
      </c>
      <c r="BA34" s="1">
        <v>43691</v>
      </c>
      <c r="BB34">
        <v>3</v>
      </c>
      <c r="BC34">
        <v>3</v>
      </c>
      <c r="BD34">
        <v>1</v>
      </c>
      <c r="BE34">
        <v>12</v>
      </c>
      <c r="BF34">
        <v>1</v>
      </c>
      <c r="BG34">
        <v>0</v>
      </c>
      <c r="BH34">
        <v>12</v>
      </c>
      <c r="BI34" s="1">
        <v>43314</v>
      </c>
      <c r="BJ34">
        <v>1</v>
      </c>
      <c r="BK34">
        <v>0</v>
      </c>
      <c r="BL34">
        <v>0</v>
      </c>
      <c r="BM34">
        <v>8</v>
      </c>
      <c r="BN34">
        <v>0</v>
      </c>
      <c r="BO34">
        <v>0</v>
      </c>
      <c r="BP34">
        <v>8</v>
      </c>
      <c r="BQ34" s="1">
        <v>42892</v>
      </c>
      <c r="BR34">
        <v>0</v>
      </c>
      <c r="BS34">
        <v>0</v>
      </c>
      <c r="BT34">
        <v>0</v>
      </c>
      <c r="BU34">
        <v>0</v>
      </c>
      <c r="BV34">
        <v>0</v>
      </c>
      <c r="BW34">
        <v>0</v>
      </c>
      <c r="BX34">
        <v>0</v>
      </c>
      <c r="BY34">
        <v>8.6669999999999998</v>
      </c>
      <c r="CA34" t="s">
        <v>463</v>
      </c>
      <c r="CB34" t="s">
        <v>464</v>
      </c>
      <c r="CC34">
        <v>84129</v>
      </c>
      <c r="CD34">
        <v>170</v>
      </c>
      <c r="CE34">
        <v>8016134600</v>
      </c>
      <c r="CF34" t="s">
        <v>117</v>
      </c>
      <c r="CG34" t="s">
        <v>99</v>
      </c>
      <c r="CH34" s="1">
        <v>40168</v>
      </c>
      <c r="CI34" t="s">
        <v>99</v>
      </c>
      <c r="CJ34" t="s">
        <v>100</v>
      </c>
      <c r="CK34" t="s">
        <v>99</v>
      </c>
      <c r="CL34" t="s">
        <v>102</v>
      </c>
      <c r="CM34" t="s">
        <v>462</v>
      </c>
      <c r="CN34">
        <v>40</v>
      </c>
      <c r="CO34" s="1">
        <v>44621</v>
      </c>
      <c r="CP34" s="1"/>
      <c r="CS34">
        <v>12</v>
      </c>
      <c r="CV34">
        <v>2</v>
      </c>
      <c r="CX34">
        <v>12</v>
      </c>
      <c r="CY34">
        <v>6</v>
      </c>
      <c r="CZ34">
        <v>6</v>
      </c>
    </row>
    <row r="35" spans="1:104" x14ac:dyDescent="0.25">
      <c r="A35" t="s">
        <v>196</v>
      </c>
      <c r="B35" s="18" t="s">
        <v>580</v>
      </c>
      <c r="C35" s="18">
        <v>465112</v>
      </c>
      <c r="D35" t="s">
        <v>343</v>
      </c>
      <c r="E35" t="s">
        <v>345</v>
      </c>
      <c r="F35" t="s">
        <v>148</v>
      </c>
      <c r="G35" t="s">
        <v>594</v>
      </c>
      <c r="H35">
        <v>38.5</v>
      </c>
      <c r="I35" t="s">
        <v>97</v>
      </c>
      <c r="J35" t="s">
        <v>115</v>
      </c>
      <c r="K35" t="s">
        <v>99</v>
      </c>
      <c r="L35" t="s">
        <v>104</v>
      </c>
      <c r="U35" s="8">
        <v>3.9191400000000001</v>
      </c>
      <c r="V35" s="8">
        <v>1.0790500000000001</v>
      </c>
      <c r="W35">
        <v>61</v>
      </c>
      <c r="X35">
        <v>0.89585000000000004</v>
      </c>
      <c r="Y35">
        <v>1.9749000000000001</v>
      </c>
      <c r="Z35">
        <v>3.2143999999999999</v>
      </c>
      <c r="AA35">
        <v>0.74070999999999998</v>
      </c>
      <c r="AB35">
        <v>0.12903000000000001</v>
      </c>
      <c r="AD35">
        <v>1.94424</v>
      </c>
      <c r="AE35">
        <v>64.3</v>
      </c>
      <c r="AG35">
        <v>6</v>
      </c>
      <c r="AJ35">
        <v>2.1674199999999999</v>
      </c>
      <c r="AK35">
        <v>0.70028999999999997</v>
      </c>
      <c r="AL35">
        <v>0.29055999999999998</v>
      </c>
      <c r="AM35">
        <v>3.1582699999999999</v>
      </c>
      <c r="AN35">
        <v>1.8364199999999999</v>
      </c>
      <c r="AO35">
        <v>0.94098000000000004</v>
      </c>
      <c r="AP35">
        <v>1.3908100000000001</v>
      </c>
      <c r="AQ35">
        <v>3.9179400000000002</v>
      </c>
      <c r="AS35">
        <v>0</v>
      </c>
      <c r="AT35">
        <v>9</v>
      </c>
      <c r="AU35">
        <v>0</v>
      </c>
      <c r="AV35">
        <v>4</v>
      </c>
      <c r="AW35" s="4">
        <v>21251.75</v>
      </c>
      <c r="AX35">
        <v>0</v>
      </c>
      <c r="AY35">
        <v>4</v>
      </c>
      <c r="BA35" s="1">
        <v>43839</v>
      </c>
      <c r="BB35">
        <v>19</v>
      </c>
      <c r="BC35">
        <v>19</v>
      </c>
      <c r="BD35">
        <v>4</v>
      </c>
      <c r="BE35">
        <v>84</v>
      </c>
      <c r="BF35">
        <v>1</v>
      </c>
      <c r="BG35">
        <v>0</v>
      </c>
      <c r="BH35">
        <v>84</v>
      </c>
      <c r="BI35" s="1">
        <v>43475</v>
      </c>
      <c r="BJ35">
        <v>27</v>
      </c>
      <c r="BK35">
        <v>22</v>
      </c>
      <c r="BL35">
        <v>5</v>
      </c>
      <c r="BM35">
        <v>310</v>
      </c>
      <c r="BN35">
        <v>1</v>
      </c>
      <c r="BO35">
        <v>0</v>
      </c>
      <c r="BP35">
        <v>310</v>
      </c>
      <c r="BQ35" s="1">
        <v>43020</v>
      </c>
      <c r="BR35">
        <v>9</v>
      </c>
      <c r="BS35">
        <v>5</v>
      </c>
      <c r="BT35">
        <v>4</v>
      </c>
      <c r="BU35">
        <v>40</v>
      </c>
      <c r="BV35">
        <v>1</v>
      </c>
      <c r="BW35">
        <v>0</v>
      </c>
      <c r="BX35">
        <v>40</v>
      </c>
      <c r="BY35">
        <v>152</v>
      </c>
      <c r="CA35" t="s">
        <v>346</v>
      </c>
      <c r="CB35" t="s">
        <v>347</v>
      </c>
      <c r="CC35">
        <v>84010</v>
      </c>
      <c r="CD35">
        <v>50</v>
      </c>
      <c r="CE35">
        <v>8012953135</v>
      </c>
      <c r="CF35" t="s">
        <v>98</v>
      </c>
      <c r="CG35" t="s">
        <v>99</v>
      </c>
      <c r="CH35" s="1">
        <v>31901</v>
      </c>
      <c r="CI35" t="s">
        <v>99</v>
      </c>
      <c r="CJ35" t="s">
        <v>100</v>
      </c>
      <c r="CK35" t="s">
        <v>99</v>
      </c>
      <c r="CL35" t="s">
        <v>102</v>
      </c>
      <c r="CM35" t="s">
        <v>344</v>
      </c>
      <c r="CN35">
        <v>100</v>
      </c>
      <c r="CO35" s="1">
        <v>44621</v>
      </c>
      <c r="CP35" s="1"/>
      <c r="CR35">
        <v>18</v>
      </c>
      <c r="CS35">
        <v>18</v>
      </c>
      <c r="CT35">
        <v>18</v>
      </c>
      <c r="CU35">
        <v>18</v>
      </c>
      <c r="CV35">
        <v>18</v>
      </c>
      <c r="CW35">
        <v>18</v>
      </c>
      <c r="CX35">
        <v>18</v>
      </c>
    </row>
    <row r="36" spans="1:104" x14ac:dyDescent="0.25">
      <c r="A36" t="s">
        <v>196</v>
      </c>
      <c r="B36" s="18" t="s">
        <v>580</v>
      </c>
      <c r="C36" s="18">
        <v>465139</v>
      </c>
      <c r="D36" t="s">
        <v>383</v>
      </c>
      <c r="E36" t="s">
        <v>202</v>
      </c>
      <c r="F36" t="s">
        <v>203</v>
      </c>
      <c r="G36" t="s">
        <v>594</v>
      </c>
      <c r="H36">
        <v>52.8</v>
      </c>
      <c r="I36" t="s">
        <v>106</v>
      </c>
      <c r="K36" t="s">
        <v>99</v>
      </c>
      <c r="L36" t="s">
        <v>104</v>
      </c>
      <c r="M36">
        <v>5</v>
      </c>
      <c r="N36">
        <v>5</v>
      </c>
      <c r="O36">
        <v>4</v>
      </c>
      <c r="P36">
        <v>5</v>
      </c>
      <c r="Q36">
        <v>3</v>
      </c>
      <c r="R36">
        <v>5</v>
      </c>
      <c r="S36">
        <v>5</v>
      </c>
      <c r="U36" s="8">
        <v>4.0485899999999999</v>
      </c>
      <c r="V36" s="8">
        <v>1.0731200000000001</v>
      </c>
      <c r="W36">
        <v>41.8</v>
      </c>
      <c r="X36">
        <v>0.85218000000000005</v>
      </c>
      <c r="Y36">
        <v>1.9253</v>
      </c>
      <c r="Z36">
        <v>3.5225200000000001</v>
      </c>
      <c r="AA36">
        <v>0.67154999999999998</v>
      </c>
      <c r="AB36">
        <v>0.11985999999999999</v>
      </c>
      <c r="AD36">
        <v>2.1232899999999999</v>
      </c>
      <c r="AE36">
        <v>31.3</v>
      </c>
      <c r="AG36">
        <v>6</v>
      </c>
      <c r="AJ36">
        <v>1.97122</v>
      </c>
      <c r="AK36">
        <v>0.70550000000000002</v>
      </c>
      <c r="AL36">
        <v>0.30220999999999998</v>
      </c>
      <c r="AM36">
        <v>2.9789300000000001</v>
      </c>
      <c r="AN36">
        <v>2.2051599999999998</v>
      </c>
      <c r="AO36">
        <v>0.88849999999999996</v>
      </c>
      <c r="AP36">
        <v>1.3298300000000001</v>
      </c>
      <c r="AQ36">
        <v>4.2910000000000004</v>
      </c>
      <c r="AS36">
        <v>0</v>
      </c>
      <c r="AT36">
        <v>0</v>
      </c>
      <c r="AU36">
        <v>1</v>
      </c>
      <c r="AV36">
        <v>0</v>
      </c>
      <c r="AW36" s="4">
        <v>0</v>
      </c>
      <c r="AX36">
        <v>0</v>
      </c>
      <c r="AY36">
        <v>0</v>
      </c>
      <c r="BA36" s="1">
        <v>44558</v>
      </c>
      <c r="BB36">
        <v>0</v>
      </c>
      <c r="BC36">
        <v>0</v>
      </c>
      <c r="BD36">
        <v>0</v>
      </c>
      <c r="BE36">
        <v>0</v>
      </c>
      <c r="BF36">
        <v>0</v>
      </c>
      <c r="BG36">
        <v>0</v>
      </c>
      <c r="BH36">
        <v>0</v>
      </c>
      <c r="BI36" s="1">
        <v>43762</v>
      </c>
      <c r="BJ36">
        <v>8</v>
      </c>
      <c r="BK36">
        <v>7</v>
      </c>
      <c r="BL36">
        <v>1</v>
      </c>
      <c r="BM36">
        <v>32</v>
      </c>
      <c r="BN36">
        <v>1</v>
      </c>
      <c r="BO36">
        <v>0</v>
      </c>
      <c r="BP36">
        <v>32</v>
      </c>
      <c r="BQ36" s="1">
        <v>43384</v>
      </c>
      <c r="BR36">
        <v>4</v>
      </c>
      <c r="BS36">
        <v>4</v>
      </c>
      <c r="BT36">
        <v>0</v>
      </c>
      <c r="BU36">
        <v>20</v>
      </c>
      <c r="BV36">
        <v>1</v>
      </c>
      <c r="BW36">
        <v>0</v>
      </c>
      <c r="BX36">
        <v>20</v>
      </c>
      <c r="BY36">
        <v>14</v>
      </c>
      <c r="CA36" t="s">
        <v>385</v>
      </c>
      <c r="CB36" t="s">
        <v>386</v>
      </c>
      <c r="CC36">
        <v>84117</v>
      </c>
      <c r="CD36">
        <v>170</v>
      </c>
      <c r="CE36">
        <v>8012613664</v>
      </c>
      <c r="CF36" t="s">
        <v>98</v>
      </c>
      <c r="CG36" t="s">
        <v>99</v>
      </c>
      <c r="CH36" s="1">
        <v>34500</v>
      </c>
      <c r="CI36" t="s">
        <v>99</v>
      </c>
      <c r="CJ36" t="s">
        <v>99</v>
      </c>
      <c r="CK36" t="s">
        <v>99</v>
      </c>
      <c r="CL36" t="s">
        <v>102</v>
      </c>
      <c r="CM36" t="s">
        <v>384</v>
      </c>
      <c r="CN36">
        <v>120</v>
      </c>
      <c r="CO36" s="1">
        <v>44621</v>
      </c>
      <c r="CP36" s="1"/>
      <c r="CV36"/>
    </row>
    <row r="37" spans="1:104" x14ac:dyDescent="0.25">
      <c r="A37" t="s">
        <v>196</v>
      </c>
      <c r="B37" s="18" t="s">
        <v>580</v>
      </c>
      <c r="C37" s="18" t="s">
        <v>552</v>
      </c>
      <c r="D37" t="s">
        <v>553</v>
      </c>
      <c r="E37" t="s">
        <v>555</v>
      </c>
      <c r="F37" t="s">
        <v>203</v>
      </c>
      <c r="G37" t="s">
        <v>596</v>
      </c>
      <c r="H37">
        <v>36.6</v>
      </c>
      <c r="I37" t="s">
        <v>122</v>
      </c>
      <c r="K37" t="s">
        <v>99</v>
      </c>
      <c r="L37" t="s">
        <v>104</v>
      </c>
      <c r="M37">
        <v>5</v>
      </c>
      <c r="N37">
        <v>2</v>
      </c>
      <c r="O37">
        <v>5</v>
      </c>
      <c r="P37">
        <v>5</v>
      </c>
      <c r="Q37">
        <v>5</v>
      </c>
      <c r="S37">
        <v>2</v>
      </c>
      <c r="U37" s="8">
        <v>2.0040200000000001</v>
      </c>
      <c r="V37" s="8">
        <v>0.49578</v>
      </c>
      <c r="W37">
        <v>6.3</v>
      </c>
      <c r="X37">
        <v>0.27958</v>
      </c>
      <c r="Y37">
        <v>0.77536000000000005</v>
      </c>
      <c r="Z37">
        <v>1.6861999999999999</v>
      </c>
      <c r="AA37">
        <v>0.43036000000000002</v>
      </c>
      <c r="AB37">
        <v>1.8E-3</v>
      </c>
      <c r="AD37">
        <v>1.2286600000000001</v>
      </c>
      <c r="AF37">
        <v>6</v>
      </c>
      <c r="AG37">
        <v>0</v>
      </c>
      <c r="AJ37">
        <v>2.1328999999999998</v>
      </c>
      <c r="AK37">
        <v>0.89132</v>
      </c>
      <c r="AL37">
        <v>0.50434000000000001</v>
      </c>
      <c r="AM37">
        <v>3.5285700000000002</v>
      </c>
      <c r="AN37">
        <v>1.1793100000000001</v>
      </c>
      <c r="AO37">
        <v>0.23072999999999999</v>
      </c>
      <c r="AP37">
        <v>0.36814000000000002</v>
      </c>
      <c r="AQ37">
        <v>1.7931699999999999</v>
      </c>
      <c r="AS37">
        <v>0</v>
      </c>
      <c r="AT37">
        <v>0</v>
      </c>
      <c r="AU37">
        <v>0</v>
      </c>
      <c r="AV37">
        <v>0</v>
      </c>
      <c r="AW37" s="4">
        <v>0</v>
      </c>
      <c r="AX37">
        <v>0</v>
      </c>
      <c r="AY37">
        <v>0</v>
      </c>
      <c r="BA37" s="1">
        <v>44299</v>
      </c>
      <c r="BB37">
        <v>1</v>
      </c>
      <c r="BC37">
        <v>1</v>
      </c>
      <c r="BD37">
        <v>0</v>
      </c>
      <c r="BE37">
        <v>8</v>
      </c>
      <c r="BF37">
        <v>1</v>
      </c>
      <c r="BG37">
        <v>0</v>
      </c>
      <c r="BH37">
        <v>8</v>
      </c>
      <c r="BI37" s="1">
        <v>43580</v>
      </c>
      <c r="BJ37">
        <v>3</v>
      </c>
      <c r="BK37">
        <v>3</v>
      </c>
      <c r="BL37">
        <v>0</v>
      </c>
      <c r="BM37">
        <v>12</v>
      </c>
      <c r="BN37">
        <v>1</v>
      </c>
      <c r="BO37">
        <v>0</v>
      </c>
      <c r="BP37">
        <v>12</v>
      </c>
      <c r="BQ37" s="1">
        <v>43088</v>
      </c>
      <c r="BR37">
        <v>3</v>
      </c>
      <c r="BS37">
        <v>3</v>
      </c>
      <c r="BT37">
        <v>0</v>
      </c>
      <c r="BU37">
        <v>20</v>
      </c>
      <c r="BV37">
        <v>1</v>
      </c>
      <c r="BW37">
        <v>0</v>
      </c>
      <c r="BX37">
        <v>20</v>
      </c>
      <c r="BY37">
        <v>11.333</v>
      </c>
      <c r="CA37" t="s">
        <v>118</v>
      </c>
      <c r="CB37" t="s">
        <v>556</v>
      </c>
      <c r="CC37">
        <v>84115</v>
      </c>
      <c r="CD37">
        <v>170</v>
      </c>
      <c r="CE37">
        <v>8014859007</v>
      </c>
      <c r="CF37" t="s">
        <v>120</v>
      </c>
      <c r="CG37" t="s">
        <v>99</v>
      </c>
      <c r="CH37" s="1">
        <v>33635</v>
      </c>
      <c r="CI37" t="s">
        <v>99</v>
      </c>
      <c r="CJ37" t="s">
        <v>99</v>
      </c>
      <c r="CK37" t="s">
        <v>99</v>
      </c>
      <c r="CL37" t="s">
        <v>102</v>
      </c>
      <c r="CM37" t="s">
        <v>554</v>
      </c>
      <c r="CN37">
        <v>37</v>
      </c>
      <c r="CO37" s="1">
        <v>44621</v>
      </c>
      <c r="CP37" s="1"/>
      <c r="CV37"/>
      <c r="CW37">
        <v>2</v>
      </c>
    </row>
    <row r="38" spans="1:104" x14ac:dyDescent="0.25">
      <c r="A38" t="s">
        <v>196</v>
      </c>
      <c r="B38" s="18" t="s">
        <v>580</v>
      </c>
      <c r="C38" s="18">
        <v>465123</v>
      </c>
      <c r="D38" t="s">
        <v>361</v>
      </c>
      <c r="E38" t="s">
        <v>147</v>
      </c>
      <c r="F38" t="s">
        <v>252</v>
      </c>
      <c r="G38" t="s">
        <v>595</v>
      </c>
      <c r="H38">
        <v>6.8</v>
      </c>
      <c r="I38" t="s">
        <v>109</v>
      </c>
      <c r="K38" t="s">
        <v>99</v>
      </c>
      <c r="L38" t="s">
        <v>113</v>
      </c>
      <c r="M38">
        <v>5</v>
      </c>
      <c r="N38">
        <v>5</v>
      </c>
      <c r="O38">
        <v>5</v>
      </c>
      <c r="P38">
        <v>5</v>
      </c>
      <c r="R38">
        <v>5</v>
      </c>
      <c r="S38">
        <v>5</v>
      </c>
      <c r="U38" s="8">
        <v>8.6473399999999998</v>
      </c>
      <c r="V38" s="8">
        <v>3.2850199999999998</v>
      </c>
      <c r="W38">
        <v>45.8</v>
      </c>
      <c r="X38">
        <v>2.4283399999999999</v>
      </c>
      <c r="Y38">
        <v>5.7133700000000003</v>
      </c>
      <c r="Z38">
        <v>7.9353899999999999</v>
      </c>
      <c r="AA38">
        <v>2.8988800000000001</v>
      </c>
      <c r="AB38">
        <v>5.64E-3</v>
      </c>
      <c r="AD38">
        <v>2.93398</v>
      </c>
      <c r="AE38">
        <v>50</v>
      </c>
      <c r="AG38">
        <v>1</v>
      </c>
      <c r="AJ38">
        <v>1.96082</v>
      </c>
      <c r="AK38">
        <v>0.93986999999999998</v>
      </c>
      <c r="AL38">
        <v>0.74365999999999999</v>
      </c>
      <c r="AM38">
        <v>3.6443599999999998</v>
      </c>
      <c r="AN38">
        <v>3.0632600000000001</v>
      </c>
      <c r="AO38">
        <v>1.9004799999999999</v>
      </c>
      <c r="AP38">
        <v>1.6543099999999999</v>
      </c>
      <c r="AQ38">
        <v>7.4916499999999999</v>
      </c>
      <c r="AS38">
        <v>0</v>
      </c>
      <c r="AT38">
        <v>0</v>
      </c>
      <c r="AU38">
        <v>1</v>
      </c>
      <c r="AV38">
        <v>0</v>
      </c>
      <c r="AW38" s="4">
        <v>0</v>
      </c>
      <c r="AX38">
        <v>0</v>
      </c>
      <c r="AY38">
        <v>0</v>
      </c>
      <c r="BA38" s="1">
        <v>44334</v>
      </c>
      <c r="BB38">
        <v>0</v>
      </c>
      <c r="BC38">
        <v>0</v>
      </c>
      <c r="BD38">
        <v>0</v>
      </c>
      <c r="BE38">
        <v>0</v>
      </c>
      <c r="BF38">
        <v>0</v>
      </c>
      <c r="BG38">
        <v>0</v>
      </c>
      <c r="BH38">
        <v>0</v>
      </c>
      <c r="BI38" s="1">
        <v>43591</v>
      </c>
      <c r="BJ38">
        <v>2</v>
      </c>
      <c r="BK38">
        <v>1</v>
      </c>
      <c r="BL38">
        <v>0</v>
      </c>
      <c r="BM38">
        <v>16</v>
      </c>
      <c r="BN38">
        <v>1</v>
      </c>
      <c r="BO38">
        <v>0</v>
      </c>
      <c r="BP38">
        <v>16</v>
      </c>
      <c r="BQ38" s="1">
        <v>43132</v>
      </c>
      <c r="BR38">
        <v>2</v>
      </c>
      <c r="BS38">
        <v>2</v>
      </c>
      <c r="BT38">
        <v>0</v>
      </c>
      <c r="BU38">
        <v>8</v>
      </c>
      <c r="BV38">
        <v>1</v>
      </c>
      <c r="BW38">
        <v>0</v>
      </c>
      <c r="BX38">
        <v>8</v>
      </c>
      <c r="BY38">
        <v>6.6669999999999998</v>
      </c>
      <c r="CA38" t="s">
        <v>363</v>
      </c>
      <c r="CB38" t="s">
        <v>364</v>
      </c>
      <c r="CC38">
        <v>84341</v>
      </c>
      <c r="CD38">
        <v>20</v>
      </c>
      <c r="CE38">
        <v>4357165450</v>
      </c>
      <c r="CF38" t="s">
        <v>117</v>
      </c>
      <c r="CG38" t="s">
        <v>100</v>
      </c>
      <c r="CH38" s="1">
        <v>33122</v>
      </c>
      <c r="CI38" t="s">
        <v>99</v>
      </c>
      <c r="CJ38" t="s">
        <v>99</v>
      </c>
      <c r="CK38" t="s">
        <v>99</v>
      </c>
      <c r="CL38" t="s">
        <v>102</v>
      </c>
      <c r="CM38" t="s">
        <v>362</v>
      </c>
      <c r="CN38">
        <v>11</v>
      </c>
      <c r="CO38" s="1">
        <v>44621</v>
      </c>
      <c r="CP38" s="1"/>
      <c r="CV38">
        <v>2</v>
      </c>
    </row>
    <row r="39" spans="1:104" x14ac:dyDescent="0.25">
      <c r="A39" t="s">
        <v>196</v>
      </c>
      <c r="B39" s="18" t="s">
        <v>580</v>
      </c>
      <c r="C39" s="18" t="s">
        <v>563</v>
      </c>
      <c r="D39" t="s">
        <v>564</v>
      </c>
      <c r="E39" t="s">
        <v>150</v>
      </c>
      <c r="F39" t="s">
        <v>197</v>
      </c>
      <c r="G39" t="s">
        <v>594</v>
      </c>
      <c r="H39">
        <v>55.3</v>
      </c>
      <c r="I39" t="s">
        <v>106</v>
      </c>
      <c r="K39" t="s">
        <v>99</v>
      </c>
      <c r="L39" t="s">
        <v>104</v>
      </c>
      <c r="M39">
        <v>5</v>
      </c>
      <c r="N39">
        <v>1</v>
      </c>
      <c r="O39">
        <v>5</v>
      </c>
      <c r="P39">
        <v>5</v>
      </c>
      <c r="Q39">
        <v>5</v>
      </c>
      <c r="S39">
        <v>1</v>
      </c>
      <c r="U39" s="8">
        <v>2.3792399999999998</v>
      </c>
      <c r="V39" s="8">
        <v>0.26101000000000002</v>
      </c>
      <c r="W39">
        <v>77.8</v>
      </c>
      <c r="X39">
        <v>0.71940000000000004</v>
      </c>
      <c r="Y39">
        <v>0.98041</v>
      </c>
      <c r="Z39">
        <v>1.93929</v>
      </c>
      <c r="AA39">
        <v>0.14956</v>
      </c>
      <c r="AB39">
        <v>1.15E-3</v>
      </c>
      <c r="AD39">
        <v>1.39883</v>
      </c>
      <c r="AE39">
        <v>42.9</v>
      </c>
      <c r="AG39">
        <v>1</v>
      </c>
      <c r="AJ39">
        <v>1.91659</v>
      </c>
      <c r="AK39">
        <v>0.84353999999999996</v>
      </c>
      <c r="AL39">
        <v>0.47963</v>
      </c>
      <c r="AM39">
        <v>3.23976</v>
      </c>
      <c r="AN39">
        <v>1.4941800000000001</v>
      </c>
      <c r="AO39">
        <v>0.62731999999999999</v>
      </c>
      <c r="AP39">
        <v>0.20380000000000001</v>
      </c>
      <c r="AQ39">
        <v>2.3186900000000001</v>
      </c>
      <c r="AS39">
        <v>0</v>
      </c>
      <c r="AT39">
        <v>4</v>
      </c>
      <c r="AU39">
        <v>0</v>
      </c>
      <c r="AV39">
        <v>0</v>
      </c>
      <c r="AW39" s="4">
        <v>0</v>
      </c>
      <c r="AX39">
        <v>0</v>
      </c>
      <c r="AY39">
        <v>0</v>
      </c>
      <c r="BA39" s="1">
        <v>43865</v>
      </c>
      <c r="BB39">
        <v>0</v>
      </c>
      <c r="BC39">
        <v>0</v>
      </c>
      <c r="BD39">
        <v>0</v>
      </c>
      <c r="BE39">
        <v>0</v>
      </c>
      <c r="BF39">
        <v>0</v>
      </c>
      <c r="BG39">
        <v>0</v>
      </c>
      <c r="BH39">
        <v>0</v>
      </c>
      <c r="BI39" s="1">
        <v>43720</v>
      </c>
      <c r="BJ39">
        <v>0</v>
      </c>
      <c r="BK39">
        <v>0</v>
      </c>
      <c r="BL39">
        <v>0</v>
      </c>
      <c r="BM39">
        <v>0</v>
      </c>
      <c r="BN39">
        <v>0</v>
      </c>
      <c r="BO39">
        <v>0</v>
      </c>
      <c r="BP39">
        <v>0</v>
      </c>
      <c r="BQ39" s="1">
        <v>43544</v>
      </c>
      <c r="BR39">
        <v>16</v>
      </c>
      <c r="BS39">
        <v>13</v>
      </c>
      <c r="BT39">
        <v>3</v>
      </c>
      <c r="BU39">
        <v>76</v>
      </c>
      <c r="BV39">
        <v>1</v>
      </c>
      <c r="BW39">
        <v>0</v>
      </c>
      <c r="BX39">
        <v>76</v>
      </c>
      <c r="BY39">
        <v>12.667</v>
      </c>
      <c r="CA39" t="s">
        <v>118</v>
      </c>
      <c r="CB39" t="s">
        <v>566</v>
      </c>
      <c r="CC39">
        <v>84404</v>
      </c>
      <c r="CD39">
        <v>280</v>
      </c>
      <c r="CE39">
        <v>8017823740</v>
      </c>
      <c r="CF39" t="s">
        <v>120</v>
      </c>
      <c r="CG39" t="s">
        <v>99</v>
      </c>
      <c r="CH39" s="1">
        <v>36982</v>
      </c>
      <c r="CI39" t="s">
        <v>99</v>
      </c>
      <c r="CJ39" t="s">
        <v>100</v>
      </c>
      <c r="CK39" t="s">
        <v>99</v>
      </c>
      <c r="CL39" t="s">
        <v>102</v>
      </c>
      <c r="CM39" t="s">
        <v>565</v>
      </c>
      <c r="CN39">
        <v>74</v>
      </c>
      <c r="CO39" s="1">
        <v>44621</v>
      </c>
      <c r="CP39" s="1"/>
      <c r="CS39">
        <v>12</v>
      </c>
      <c r="CV39"/>
      <c r="CW39">
        <v>2</v>
      </c>
      <c r="CX39">
        <v>12</v>
      </c>
    </row>
    <row r="40" spans="1:104" x14ac:dyDescent="0.25">
      <c r="A40" t="s">
        <v>196</v>
      </c>
      <c r="B40" s="18" t="s">
        <v>580</v>
      </c>
      <c r="C40" s="18" t="s">
        <v>544</v>
      </c>
      <c r="D40" t="s">
        <v>545</v>
      </c>
      <c r="E40" t="s">
        <v>202</v>
      </c>
      <c r="F40" t="s">
        <v>203</v>
      </c>
      <c r="G40" t="s">
        <v>596</v>
      </c>
      <c r="H40">
        <v>30.3</v>
      </c>
      <c r="I40" t="s">
        <v>122</v>
      </c>
      <c r="K40" t="s">
        <v>100</v>
      </c>
      <c r="L40" t="s">
        <v>113</v>
      </c>
      <c r="M40">
        <v>2</v>
      </c>
      <c r="N40">
        <v>3</v>
      </c>
      <c r="O40">
        <v>1</v>
      </c>
      <c r="P40">
        <v>5</v>
      </c>
      <c r="Q40">
        <v>5</v>
      </c>
      <c r="S40">
        <v>4</v>
      </c>
      <c r="U40" s="8">
        <v>2.7040199999999999</v>
      </c>
      <c r="V40" s="8">
        <v>0.95243</v>
      </c>
      <c r="X40">
        <v>0</v>
      </c>
      <c r="Y40">
        <v>0.95243</v>
      </c>
      <c r="Z40">
        <v>2.24838</v>
      </c>
      <c r="AA40">
        <v>0.79171999999999998</v>
      </c>
      <c r="AB40">
        <v>8.2799999999999992E-3</v>
      </c>
      <c r="AC40">
        <v>6</v>
      </c>
      <c r="AD40">
        <v>1.75159</v>
      </c>
      <c r="AF40">
        <v>6</v>
      </c>
      <c r="AG40">
        <v>1</v>
      </c>
      <c r="AJ40">
        <v>1.93249</v>
      </c>
      <c r="AK40">
        <v>0.75753999999999999</v>
      </c>
      <c r="AL40">
        <v>0.47775000000000001</v>
      </c>
      <c r="AM40">
        <v>3.16777</v>
      </c>
      <c r="AN40">
        <v>1.8555900000000001</v>
      </c>
      <c r="AO40">
        <v>0</v>
      </c>
      <c r="AP40">
        <v>0.74660000000000004</v>
      </c>
      <c r="AQ40">
        <v>2.6950799999999999</v>
      </c>
      <c r="AS40">
        <v>0</v>
      </c>
      <c r="AT40">
        <v>5</v>
      </c>
      <c r="AU40">
        <v>3</v>
      </c>
      <c r="AV40">
        <v>3</v>
      </c>
      <c r="AW40" s="4">
        <v>116830</v>
      </c>
      <c r="AX40">
        <v>0</v>
      </c>
      <c r="AY40">
        <v>3</v>
      </c>
      <c r="BA40" s="1">
        <v>44515</v>
      </c>
      <c r="BB40">
        <v>19</v>
      </c>
      <c r="BC40">
        <v>16</v>
      </c>
      <c r="BD40">
        <v>3</v>
      </c>
      <c r="BE40">
        <v>128</v>
      </c>
      <c r="BF40">
        <v>1</v>
      </c>
      <c r="BG40">
        <v>0</v>
      </c>
      <c r="BH40">
        <v>128</v>
      </c>
      <c r="BI40" s="1">
        <v>43682</v>
      </c>
      <c r="BJ40">
        <v>22</v>
      </c>
      <c r="BK40">
        <v>19</v>
      </c>
      <c r="BL40">
        <v>6</v>
      </c>
      <c r="BM40">
        <v>152</v>
      </c>
      <c r="BN40">
        <v>1</v>
      </c>
      <c r="BO40">
        <v>0</v>
      </c>
      <c r="BP40">
        <v>152</v>
      </c>
      <c r="BQ40" s="1">
        <v>43244</v>
      </c>
      <c r="BR40">
        <v>22</v>
      </c>
      <c r="BS40">
        <v>22</v>
      </c>
      <c r="BT40">
        <v>0</v>
      </c>
      <c r="BU40">
        <v>265</v>
      </c>
      <c r="BV40">
        <v>1</v>
      </c>
      <c r="BW40">
        <v>0</v>
      </c>
      <c r="BX40">
        <v>265</v>
      </c>
      <c r="BY40">
        <v>158.833</v>
      </c>
      <c r="CA40" t="s">
        <v>118</v>
      </c>
      <c r="CB40" t="s">
        <v>547</v>
      </c>
      <c r="CC40">
        <v>84102</v>
      </c>
      <c r="CD40">
        <v>170</v>
      </c>
      <c r="CE40">
        <v>8013556891</v>
      </c>
      <c r="CF40" t="s">
        <v>120</v>
      </c>
      <c r="CG40" t="s">
        <v>99</v>
      </c>
      <c r="CH40" s="1">
        <v>33543</v>
      </c>
      <c r="CI40" t="s">
        <v>99</v>
      </c>
      <c r="CJ40" t="s">
        <v>99</v>
      </c>
      <c r="CK40" t="s">
        <v>99</v>
      </c>
      <c r="CL40" t="s">
        <v>102</v>
      </c>
      <c r="CM40" t="s">
        <v>546</v>
      </c>
      <c r="CN40">
        <v>36</v>
      </c>
      <c r="CO40" s="1">
        <v>44621</v>
      </c>
      <c r="CP40" s="1"/>
      <c r="CV40"/>
      <c r="CW40">
        <v>2</v>
      </c>
    </row>
    <row r="41" spans="1:104" x14ac:dyDescent="0.25">
      <c r="A41" t="s">
        <v>196</v>
      </c>
      <c r="B41" s="18" t="s">
        <v>580</v>
      </c>
      <c r="C41" s="18">
        <v>465186</v>
      </c>
      <c r="D41" t="s">
        <v>516</v>
      </c>
      <c r="E41" t="s">
        <v>518</v>
      </c>
      <c r="F41" t="s">
        <v>252</v>
      </c>
      <c r="G41" t="s">
        <v>594</v>
      </c>
      <c r="H41">
        <v>45.8</v>
      </c>
      <c r="I41" t="s">
        <v>106</v>
      </c>
      <c r="K41" t="s">
        <v>99</v>
      </c>
      <c r="L41" t="s">
        <v>104</v>
      </c>
      <c r="M41">
        <v>3</v>
      </c>
      <c r="N41">
        <v>5</v>
      </c>
      <c r="O41">
        <v>2</v>
      </c>
      <c r="P41">
        <v>4</v>
      </c>
      <c r="Q41">
        <v>5</v>
      </c>
      <c r="R41">
        <v>4</v>
      </c>
      <c r="S41">
        <v>5</v>
      </c>
      <c r="U41" s="8">
        <v>4.8812899999999999</v>
      </c>
      <c r="V41" s="8">
        <v>1.05589</v>
      </c>
      <c r="W41">
        <v>70.5</v>
      </c>
      <c r="X41">
        <v>0.70477999999999996</v>
      </c>
      <c r="Y41">
        <v>1.76067</v>
      </c>
      <c r="Z41">
        <v>4.3116500000000002</v>
      </c>
      <c r="AA41">
        <v>0.55976999999999999</v>
      </c>
      <c r="AB41">
        <v>0.37323000000000001</v>
      </c>
      <c r="AD41">
        <v>3.1206200000000002</v>
      </c>
      <c r="AE41">
        <v>69.2</v>
      </c>
      <c r="AG41">
        <v>0</v>
      </c>
      <c r="AJ41">
        <v>2.2265199999999998</v>
      </c>
      <c r="AK41">
        <v>0.70955999999999997</v>
      </c>
      <c r="AL41">
        <v>0.32347999999999999</v>
      </c>
      <c r="AM41">
        <v>3.25956</v>
      </c>
      <c r="AN41">
        <v>2.8693300000000002</v>
      </c>
      <c r="AO41">
        <v>0.73060999999999998</v>
      </c>
      <c r="AP41">
        <v>1.2224299999999999</v>
      </c>
      <c r="AQ41">
        <v>4.7281500000000003</v>
      </c>
      <c r="AS41">
        <v>0</v>
      </c>
      <c r="AT41">
        <v>1</v>
      </c>
      <c r="AU41">
        <v>1</v>
      </c>
      <c r="AV41">
        <v>4</v>
      </c>
      <c r="AW41" s="4">
        <v>28180.75</v>
      </c>
      <c r="AX41">
        <v>0</v>
      </c>
      <c r="AY41">
        <v>4</v>
      </c>
      <c r="BA41" s="1">
        <v>44574</v>
      </c>
      <c r="BB41">
        <v>4</v>
      </c>
      <c r="BC41">
        <v>4</v>
      </c>
      <c r="BD41">
        <v>0</v>
      </c>
      <c r="BE41">
        <v>36</v>
      </c>
      <c r="BF41">
        <v>1</v>
      </c>
      <c r="BG41">
        <v>0</v>
      </c>
      <c r="BH41">
        <v>36</v>
      </c>
      <c r="BI41" s="1">
        <v>43734</v>
      </c>
      <c r="BJ41">
        <v>17</v>
      </c>
      <c r="BK41">
        <v>16</v>
      </c>
      <c r="BL41">
        <v>0</v>
      </c>
      <c r="BM41">
        <v>104</v>
      </c>
      <c r="BN41">
        <v>1</v>
      </c>
      <c r="BO41">
        <v>0</v>
      </c>
      <c r="BP41">
        <v>104</v>
      </c>
      <c r="BQ41" s="1">
        <v>43299</v>
      </c>
      <c r="BR41">
        <v>8</v>
      </c>
      <c r="BS41">
        <v>7</v>
      </c>
      <c r="BT41">
        <v>1</v>
      </c>
      <c r="BU41">
        <v>80</v>
      </c>
      <c r="BV41">
        <v>1</v>
      </c>
      <c r="BW41">
        <v>0</v>
      </c>
      <c r="BX41">
        <v>80</v>
      </c>
      <c r="BY41">
        <v>66</v>
      </c>
      <c r="CA41" t="s">
        <v>519</v>
      </c>
      <c r="CB41" t="s">
        <v>520</v>
      </c>
      <c r="CC41">
        <v>84341</v>
      </c>
      <c r="CD41">
        <v>20</v>
      </c>
      <c r="CE41">
        <v>4357539400</v>
      </c>
      <c r="CF41" t="s">
        <v>117</v>
      </c>
      <c r="CG41" t="s">
        <v>99</v>
      </c>
      <c r="CH41" s="1">
        <v>42839</v>
      </c>
      <c r="CI41" t="s">
        <v>100</v>
      </c>
      <c r="CJ41" t="s">
        <v>99</v>
      </c>
      <c r="CK41" t="s">
        <v>99</v>
      </c>
      <c r="CL41" t="s">
        <v>102</v>
      </c>
      <c r="CM41" t="s">
        <v>517</v>
      </c>
      <c r="CN41">
        <v>100</v>
      </c>
      <c r="CO41" s="1">
        <v>44621</v>
      </c>
      <c r="CP41" s="1"/>
      <c r="CV41"/>
    </row>
    <row r="42" spans="1:104" x14ac:dyDescent="0.25">
      <c r="A42" t="s">
        <v>196</v>
      </c>
      <c r="B42" s="18" t="s">
        <v>580</v>
      </c>
      <c r="C42" s="18">
        <v>465158</v>
      </c>
      <c r="D42" t="s">
        <v>424</v>
      </c>
      <c r="E42" t="s">
        <v>202</v>
      </c>
      <c r="F42" t="s">
        <v>203</v>
      </c>
      <c r="G42" t="s">
        <v>594</v>
      </c>
      <c r="H42">
        <v>35.299999999999997</v>
      </c>
      <c r="I42" t="s">
        <v>97</v>
      </c>
      <c r="K42" t="s">
        <v>99</v>
      </c>
      <c r="L42" t="s">
        <v>104</v>
      </c>
      <c r="M42">
        <v>3</v>
      </c>
      <c r="N42">
        <v>2</v>
      </c>
      <c r="O42">
        <v>3</v>
      </c>
      <c r="P42">
        <v>4</v>
      </c>
      <c r="Q42">
        <v>5</v>
      </c>
      <c r="R42">
        <v>2</v>
      </c>
      <c r="S42">
        <v>2</v>
      </c>
      <c r="U42" s="8">
        <v>3.0562299999999998</v>
      </c>
      <c r="V42" s="8">
        <v>0.55776000000000003</v>
      </c>
      <c r="W42">
        <v>56.8</v>
      </c>
      <c r="X42">
        <v>0.80030999999999997</v>
      </c>
      <c r="Y42">
        <v>1.35808</v>
      </c>
      <c r="Z42">
        <v>2.6323599999999998</v>
      </c>
      <c r="AA42">
        <v>0.44289000000000001</v>
      </c>
      <c r="AB42">
        <v>1.521E-2</v>
      </c>
      <c r="AD42">
        <v>1.69815</v>
      </c>
      <c r="AE42">
        <v>62.5</v>
      </c>
      <c r="AG42">
        <v>1</v>
      </c>
      <c r="AJ42">
        <v>2.0080100000000001</v>
      </c>
      <c r="AK42">
        <v>0.86870000000000003</v>
      </c>
      <c r="AL42">
        <v>0.48063</v>
      </c>
      <c r="AM42">
        <v>3.3573400000000002</v>
      </c>
      <c r="AN42">
        <v>1.73132</v>
      </c>
      <c r="AO42">
        <v>0.67766000000000004</v>
      </c>
      <c r="AP42">
        <v>0.43459999999999999</v>
      </c>
      <c r="AQ42">
        <v>2.8741300000000001</v>
      </c>
      <c r="AS42">
        <v>0</v>
      </c>
      <c r="AT42">
        <v>0</v>
      </c>
      <c r="AU42">
        <v>1</v>
      </c>
      <c r="AV42">
        <v>3</v>
      </c>
      <c r="AW42" s="4">
        <v>10851.75</v>
      </c>
      <c r="AX42">
        <v>0</v>
      </c>
      <c r="AY42">
        <v>3</v>
      </c>
      <c r="BA42" s="1">
        <v>43817</v>
      </c>
      <c r="BB42">
        <v>6</v>
      </c>
      <c r="BC42">
        <v>6</v>
      </c>
      <c r="BD42">
        <v>0</v>
      </c>
      <c r="BE42">
        <v>44</v>
      </c>
      <c r="BF42">
        <v>1</v>
      </c>
      <c r="BG42">
        <v>0</v>
      </c>
      <c r="BH42">
        <v>44</v>
      </c>
      <c r="BI42" s="1">
        <v>43433</v>
      </c>
      <c r="BJ42">
        <v>9</v>
      </c>
      <c r="BK42">
        <v>8</v>
      </c>
      <c r="BL42">
        <v>0</v>
      </c>
      <c r="BM42">
        <v>68</v>
      </c>
      <c r="BN42">
        <v>1</v>
      </c>
      <c r="BO42">
        <v>0</v>
      </c>
      <c r="BP42">
        <v>68</v>
      </c>
      <c r="BQ42" s="1">
        <v>43033</v>
      </c>
      <c r="BR42">
        <v>2</v>
      </c>
      <c r="BS42">
        <v>2</v>
      </c>
      <c r="BT42">
        <v>0</v>
      </c>
      <c r="BU42">
        <v>16</v>
      </c>
      <c r="BV42">
        <v>1</v>
      </c>
      <c r="BW42">
        <v>0</v>
      </c>
      <c r="BX42">
        <v>16</v>
      </c>
      <c r="BY42">
        <v>47.332999999999998</v>
      </c>
      <c r="CA42" t="s">
        <v>198</v>
      </c>
      <c r="CB42" t="s">
        <v>426</v>
      </c>
      <c r="CC42">
        <v>84115</v>
      </c>
      <c r="CD42">
        <v>170</v>
      </c>
      <c r="CE42">
        <v>8014872248</v>
      </c>
      <c r="CF42" t="s">
        <v>98</v>
      </c>
      <c r="CG42" t="s">
        <v>99</v>
      </c>
      <c r="CH42" s="1">
        <v>38124</v>
      </c>
      <c r="CI42" t="s">
        <v>99</v>
      </c>
      <c r="CJ42" t="s">
        <v>100</v>
      </c>
      <c r="CK42" t="s">
        <v>99</v>
      </c>
      <c r="CL42" t="s">
        <v>102</v>
      </c>
      <c r="CM42" t="s">
        <v>425</v>
      </c>
      <c r="CN42">
        <v>41</v>
      </c>
      <c r="CO42" s="1">
        <v>44621</v>
      </c>
      <c r="CP42" s="1"/>
      <c r="CV42"/>
    </row>
    <row r="43" spans="1:104" x14ac:dyDescent="0.25">
      <c r="A43" t="s">
        <v>196</v>
      </c>
      <c r="B43" s="18" t="s">
        <v>580</v>
      </c>
      <c r="C43" s="18">
        <v>465192</v>
      </c>
      <c r="D43" t="s">
        <v>540</v>
      </c>
      <c r="E43" t="s">
        <v>154</v>
      </c>
      <c r="F43" t="s">
        <v>203</v>
      </c>
      <c r="G43" t="s">
        <v>594</v>
      </c>
      <c r="H43">
        <v>23.2</v>
      </c>
      <c r="I43" t="s">
        <v>106</v>
      </c>
      <c r="K43" t="s">
        <v>99</v>
      </c>
      <c r="L43" t="s">
        <v>101</v>
      </c>
      <c r="U43" s="8">
        <v>5.1103699999999996</v>
      </c>
      <c r="V43" s="8">
        <v>0.82332000000000005</v>
      </c>
      <c r="X43">
        <v>0.76866999999999996</v>
      </c>
      <c r="Y43">
        <v>1.59199</v>
      </c>
      <c r="Z43">
        <v>4.1658799999999996</v>
      </c>
      <c r="AA43">
        <v>0.65090999999999999</v>
      </c>
      <c r="AB43">
        <v>0</v>
      </c>
      <c r="AC43">
        <v>6</v>
      </c>
      <c r="AD43">
        <v>3.51837</v>
      </c>
      <c r="AF43">
        <v>6</v>
      </c>
      <c r="AH43">
        <v>6</v>
      </c>
      <c r="AJ43">
        <v>2.1876600000000002</v>
      </c>
      <c r="AK43">
        <v>0.85729</v>
      </c>
      <c r="AL43">
        <v>0.46455000000000002</v>
      </c>
      <c r="AM43">
        <v>3.5095000000000001</v>
      </c>
      <c r="AS43">
        <v>0</v>
      </c>
      <c r="AT43">
        <v>0</v>
      </c>
      <c r="AV43">
        <v>9</v>
      </c>
      <c r="AW43" s="4">
        <v>17675.689999999999</v>
      </c>
      <c r="AX43">
        <v>0</v>
      </c>
      <c r="AY43">
        <v>9</v>
      </c>
      <c r="BA43" s="1">
        <v>44314</v>
      </c>
      <c r="BB43" t="s">
        <v>119</v>
      </c>
      <c r="BC43" t="s">
        <v>119</v>
      </c>
      <c r="BD43" t="s">
        <v>119</v>
      </c>
      <c r="BE43" t="s">
        <v>119</v>
      </c>
      <c r="BF43" t="s">
        <v>119</v>
      </c>
      <c r="BG43" t="s">
        <v>119</v>
      </c>
      <c r="BH43" t="s">
        <v>119</v>
      </c>
      <c r="BI43" s="21"/>
      <c r="BJ43" t="s">
        <v>119</v>
      </c>
      <c r="BK43" t="s">
        <v>119</v>
      </c>
      <c r="BL43" t="s">
        <v>119</v>
      </c>
      <c r="BM43" t="s">
        <v>119</v>
      </c>
      <c r="BN43" t="s">
        <v>119</v>
      </c>
      <c r="BO43" t="s">
        <v>119</v>
      </c>
      <c r="BP43" t="s">
        <v>119</v>
      </c>
      <c r="BQ43" s="21"/>
      <c r="BR43" t="s">
        <v>119</v>
      </c>
      <c r="BS43" t="s">
        <v>119</v>
      </c>
      <c r="BT43" t="s">
        <v>119</v>
      </c>
      <c r="BU43" t="s">
        <v>119</v>
      </c>
      <c r="BV43" t="s">
        <v>119</v>
      </c>
      <c r="BW43" t="s">
        <v>119</v>
      </c>
      <c r="BX43" t="s">
        <v>119</v>
      </c>
      <c r="CA43" t="s">
        <v>542</v>
      </c>
      <c r="CB43" t="s">
        <v>543</v>
      </c>
      <c r="CC43">
        <v>84129</v>
      </c>
      <c r="CD43">
        <v>170</v>
      </c>
      <c r="CE43">
        <v>3852551105</v>
      </c>
      <c r="CF43" t="s">
        <v>98</v>
      </c>
      <c r="CG43" t="s">
        <v>99</v>
      </c>
      <c r="CH43" s="1">
        <v>44314</v>
      </c>
      <c r="CI43" t="s">
        <v>99</v>
      </c>
      <c r="CJ43" t="s">
        <v>99</v>
      </c>
      <c r="CK43" t="s">
        <v>99</v>
      </c>
      <c r="CL43" t="s">
        <v>102</v>
      </c>
      <c r="CM43" t="s">
        <v>541</v>
      </c>
      <c r="CN43">
        <v>69</v>
      </c>
      <c r="CO43" s="1">
        <v>44621</v>
      </c>
      <c r="CP43" s="1"/>
      <c r="CR43">
        <v>1</v>
      </c>
      <c r="CS43">
        <v>1</v>
      </c>
      <c r="CT43">
        <v>1</v>
      </c>
      <c r="CU43">
        <v>1</v>
      </c>
      <c r="CV43">
        <v>1</v>
      </c>
      <c r="CW43">
        <v>1</v>
      </c>
      <c r="CX43">
        <v>1</v>
      </c>
    </row>
    <row r="44" spans="1:104" x14ac:dyDescent="0.25">
      <c r="A44" t="s">
        <v>196</v>
      </c>
      <c r="B44" s="18" t="s">
        <v>580</v>
      </c>
      <c r="C44" s="18">
        <v>465181</v>
      </c>
      <c r="D44" t="s">
        <v>498</v>
      </c>
      <c r="E44" t="s">
        <v>124</v>
      </c>
      <c r="F44" t="s">
        <v>275</v>
      </c>
      <c r="G44" t="s">
        <v>594</v>
      </c>
      <c r="H44">
        <v>94.8</v>
      </c>
      <c r="I44" t="s">
        <v>97</v>
      </c>
      <c r="K44" t="s">
        <v>99</v>
      </c>
      <c r="L44" t="s">
        <v>104</v>
      </c>
      <c r="M44">
        <v>5</v>
      </c>
      <c r="N44">
        <v>5</v>
      </c>
      <c r="O44">
        <v>4</v>
      </c>
      <c r="P44">
        <v>5</v>
      </c>
      <c r="Q44">
        <v>5</v>
      </c>
      <c r="R44">
        <v>5</v>
      </c>
      <c r="S44">
        <v>5</v>
      </c>
      <c r="U44" s="8">
        <v>6.0973899999999999</v>
      </c>
      <c r="V44" s="8">
        <v>1.5343199999999999</v>
      </c>
      <c r="W44">
        <v>48.1</v>
      </c>
      <c r="X44">
        <v>1.05966</v>
      </c>
      <c r="Y44">
        <v>2.5939800000000002</v>
      </c>
      <c r="Z44">
        <v>5.3731299999999997</v>
      </c>
      <c r="AA44">
        <v>1.0649</v>
      </c>
      <c r="AB44">
        <v>8.1769999999999995E-2</v>
      </c>
      <c r="AD44">
        <v>3.5034100000000001</v>
      </c>
      <c r="AE44">
        <v>45</v>
      </c>
      <c r="AG44">
        <v>6</v>
      </c>
      <c r="AJ44">
        <v>1.8409199999999999</v>
      </c>
      <c r="AK44">
        <v>0.69211999999999996</v>
      </c>
      <c r="AL44">
        <v>0.32946999999999999</v>
      </c>
      <c r="AM44">
        <v>2.8625099999999999</v>
      </c>
      <c r="AN44">
        <v>3.8960400000000002</v>
      </c>
      <c r="AO44">
        <v>1.12619</v>
      </c>
      <c r="AP44">
        <v>1.7440199999999999</v>
      </c>
      <c r="AQ44">
        <v>6.72532</v>
      </c>
      <c r="AS44">
        <v>0</v>
      </c>
      <c r="AT44">
        <v>0</v>
      </c>
      <c r="AU44">
        <v>0</v>
      </c>
      <c r="AV44">
        <v>0</v>
      </c>
      <c r="AW44" s="4">
        <v>0</v>
      </c>
      <c r="AX44">
        <v>0</v>
      </c>
      <c r="AY44">
        <v>0</v>
      </c>
      <c r="BA44" s="1">
        <v>43748</v>
      </c>
      <c r="BB44">
        <v>5</v>
      </c>
      <c r="BC44">
        <v>5</v>
      </c>
      <c r="BD44">
        <v>0</v>
      </c>
      <c r="BE44">
        <v>24</v>
      </c>
      <c r="BF44">
        <v>1</v>
      </c>
      <c r="BG44">
        <v>0</v>
      </c>
      <c r="BH44">
        <v>24</v>
      </c>
      <c r="BI44" s="1">
        <v>43370</v>
      </c>
      <c r="BJ44">
        <v>0</v>
      </c>
      <c r="BK44">
        <v>0</v>
      </c>
      <c r="BL44">
        <v>0</v>
      </c>
      <c r="BM44">
        <v>0</v>
      </c>
      <c r="BN44">
        <v>0</v>
      </c>
      <c r="BO44">
        <v>0</v>
      </c>
      <c r="BP44">
        <v>0</v>
      </c>
      <c r="BQ44" s="1">
        <v>42879</v>
      </c>
      <c r="BR44">
        <v>5</v>
      </c>
      <c r="BS44">
        <v>5</v>
      </c>
      <c r="BT44">
        <v>0</v>
      </c>
      <c r="BU44">
        <v>32</v>
      </c>
      <c r="BV44">
        <v>1</v>
      </c>
      <c r="BW44">
        <v>0</v>
      </c>
      <c r="BX44">
        <v>32</v>
      </c>
      <c r="BY44">
        <v>17.332999999999998</v>
      </c>
      <c r="CA44" t="s">
        <v>500</v>
      </c>
      <c r="CB44" t="s">
        <v>501</v>
      </c>
      <c r="CC44">
        <v>84651</v>
      </c>
      <c r="CD44">
        <v>240</v>
      </c>
      <c r="CE44">
        <v>8014655400</v>
      </c>
      <c r="CF44" t="s">
        <v>98</v>
      </c>
      <c r="CG44" t="s">
        <v>99</v>
      </c>
      <c r="CH44" s="1">
        <v>41568</v>
      </c>
      <c r="CI44" t="s">
        <v>99</v>
      </c>
      <c r="CJ44" t="s">
        <v>100</v>
      </c>
      <c r="CK44" t="s">
        <v>99</v>
      </c>
      <c r="CL44" t="s">
        <v>102</v>
      </c>
      <c r="CM44" t="s">
        <v>499</v>
      </c>
      <c r="CN44">
        <v>108</v>
      </c>
      <c r="CO44" s="1">
        <v>44621</v>
      </c>
      <c r="CP44" s="1"/>
      <c r="CV44"/>
    </row>
    <row r="45" spans="1:104" x14ac:dyDescent="0.25">
      <c r="A45" t="s">
        <v>196</v>
      </c>
      <c r="B45" s="18" t="s">
        <v>580</v>
      </c>
      <c r="C45" s="18">
        <v>465124</v>
      </c>
      <c r="D45" t="s">
        <v>365</v>
      </c>
      <c r="E45" t="s">
        <v>202</v>
      </c>
      <c r="F45" t="s">
        <v>203</v>
      </c>
      <c r="G45" t="s">
        <v>594</v>
      </c>
      <c r="H45">
        <v>76.900000000000006</v>
      </c>
      <c r="I45" t="s">
        <v>97</v>
      </c>
      <c r="K45" t="s">
        <v>99</v>
      </c>
      <c r="L45" t="s">
        <v>101</v>
      </c>
      <c r="M45">
        <v>3</v>
      </c>
      <c r="N45">
        <v>3</v>
      </c>
      <c r="O45">
        <v>2</v>
      </c>
      <c r="P45">
        <v>5</v>
      </c>
      <c r="Q45">
        <v>5</v>
      </c>
      <c r="S45">
        <v>3</v>
      </c>
      <c r="U45" s="8">
        <v>4.0330599999999999</v>
      </c>
      <c r="V45" s="8">
        <v>0.89249999999999996</v>
      </c>
      <c r="W45">
        <v>17.2</v>
      </c>
      <c r="X45">
        <v>0.27374999999999999</v>
      </c>
      <c r="Y45">
        <v>1.16625</v>
      </c>
      <c r="Z45">
        <v>3.0563699999999998</v>
      </c>
      <c r="AA45">
        <v>0.44291999999999998</v>
      </c>
      <c r="AB45">
        <v>7.4620000000000006E-2</v>
      </c>
      <c r="AD45">
        <v>2.8668100000000001</v>
      </c>
      <c r="AE45">
        <v>15.4</v>
      </c>
      <c r="AG45">
        <v>1</v>
      </c>
      <c r="AJ45">
        <v>2.37147</v>
      </c>
      <c r="AK45">
        <v>0.83018000000000003</v>
      </c>
      <c r="AL45">
        <v>0.50510999999999995</v>
      </c>
      <c r="AM45">
        <v>3.7067600000000001</v>
      </c>
      <c r="AN45">
        <v>2.4748399999999999</v>
      </c>
      <c r="AO45">
        <v>0.24254999999999999</v>
      </c>
      <c r="AP45">
        <v>0.66173000000000004</v>
      </c>
      <c r="AQ45">
        <v>3.4352299999999998</v>
      </c>
      <c r="AS45">
        <v>0</v>
      </c>
      <c r="AT45">
        <v>2</v>
      </c>
      <c r="AU45">
        <v>5</v>
      </c>
      <c r="AV45">
        <v>2</v>
      </c>
      <c r="AW45" s="4">
        <v>28000</v>
      </c>
      <c r="AX45">
        <v>0</v>
      </c>
      <c r="AY45">
        <v>2</v>
      </c>
      <c r="BA45" s="1">
        <v>44497</v>
      </c>
      <c r="BB45">
        <v>13</v>
      </c>
      <c r="BC45">
        <v>13</v>
      </c>
      <c r="BD45">
        <v>0</v>
      </c>
      <c r="BE45">
        <v>68</v>
      </c>
      <c r="BF45">
        <v>1</v>
      </c>
      <c r="BG45">
        <v>0</v>
      </c>
      <c r="BH45">
        <v>68</v>
      </c>
      <c r="BI45" s="1">
        <v>43706</v>
      </c>
      <c r="BJ45">
        <v>19</v>
      </c>
      <c r="BK45">
        <v>14</v>
      </c>
      <c r="BL45">
        <v>0</v>
      </c>
      <c r="BM45">
        <v>136</v>
      </c>
      <c r="BN45">
        <v>1</v>
      </c>
      <c r="BO45">
        <v>0</v>
      </c>
      <c r="BP45">
        <v>136</v>
      </c>
      <c r="BQ45" s="1">
        <v>43300</v>
      </c>
      <c r="BR45">
        <v>11</v>
      </c>
      <c r="BS45">
        <v>10</v>
      </c>
      <c r="BT45">
        <v>1</v>
      </c>
      <c r="BU45">
        <v>76</v>
      </c>
      <c r="BV45">
        <v>1</v>
      </c>
      <c r="BW45">
        <v>0</v>
      </c>
      <c r="BX45">
        <v>76</v>
      </c>
      <c r="BY45">
        <v>92</v>
      </c>
      <c r="CA45" t="s">
        <v>367</v>
      </c>
      <c r="CB45" t="s">
        <v>368</v>
      </c>
      <c r="CC45">
        <v>84104</v>
      </c>
      <c r="CD45">
        <v>170</v>
      </c>
      <c r="CE45">
        <v>8013636340</v>
      </c>
      <c r="CF45" t="s">
        <v>98</v>
      </c>
      <c r="CG45" t="s">
        <v>99</v>
      </c>
      <c r="CH45" s="1">
        <v>33163</v>
      </c>
      <c r="CI45" t="s">
        <v>99</v>
      </c>
      <c r="CJ45" t="s">
        <v>99</v>
      </c>
      <c r="CK45" t="s">
        <v>99</v>
      </c>
      <c r="CL45" t="s">
        <v>102</v>
      </c>
      <c r="CM45" t="s">
        <v>366</v>
      </c>
      <c r="CN45">
        <v>82</v>
      </c>
      <c r="CO45" s="1">
        <v>44621</v>
      </c>
      <c r="CP45" s="1"/>
      <c r="CV45"/>
      <c r="CW45">
        <v>2</v>
      </c>
    </row>
    <row r="46" spans="1:104" x14ac:dyDescent="0.25">
      <c r="A46" t="s">
        <v>196</v>
      </c>
      <c r="B46" s="18" t="s">
        <v>580</v>
      </c>
      <c r="C46" s="18">
        <v>465157</v>
      </c>
      <c r="D46" t="s">
        <v>419</v>
      </c>
      <c r="E46" t="s">
        <v>135</v>
      </c>
      <c r="F46" t="s">
        <v>421</v>
      </c>
      <c r="G46" t="s">
        <v>596</v>
      </c>
      <c r="H46">
        <v>47.9</v>
      </c>
      <c r="I46" t="s">
        <v>103</v>
      </c>
      <c r="K46" t="s">
        <v>99</v>
      </c>
      <c r="L46" t="s">
        <v>104</v>
      </c>
      <c r="M46">
        <v>4</v>
      </c>
      <c r="N46">
        <v>4</v>
      </c>
      <c r="O46">
        <v>2</v>
      </c>
      <c r="P46">
        <v>5</v>
      </c>
      <c r="Q46">
        <v>5</v>
      </c>
      <c r="S46">
        <v>5</v>
      </c>
      <c r="U46" s="8">
        <v>3.68641</v>
      </c>
      <c r="V46" s="8">
        <v>1.0589500000000001</v>
      </c>
      <c r="W46">
        <v>40.4</v>
      </c>
      <c r="X46">
        <v>0.23011999999999999</v>
      </c>
      <c r="Y46">
        <v>1.28908</v>
      </c>
      <c r="Z46">
        <v>3.5857000000000001</v>
      </c>
      <c r="AA46">
        <v>0.75649999999999995</v>
      </c>
      <c r="AB46">
        <v>9.0410000000000004E-2</v>
      </c>
      <c r="AD46">
        <v>2.3973300000000002</v>
      </c>
      <c r="AE46">
        <v>10</v>
      </c>
      <c r="AG46">
        <v>0</v>
      </c>
      <c r="AJ46">
        <v>2.1198000000000001</v>
      </c>
      <c r="AK46">
        <v>0.65195000000000003</v>
      </c>
      <c r="AL46">
        <v>0.28911999999999999</v>
      </c>
      <c r="AM46">
        <v>3.06087</v>
      </c>
      <c r="AN46">
        <v>2.3152599999999999</v>
      </c>
      <c r="AO46">
        <v>0.25963999999999998</v>
      </c>
      <c r="AP46">
        <v>1.3716900000000001</v>
      </c>
      <c r="AQ46">
        <v>3.8025500000000001</v>
      </c>
      <c r="AS46">
        <v>0</v>
      </c>
      <c r="AT46">
        <v>0</v>
      </c>
      <c r="AU46">
        <v>0</v>
      </c>
      <c r="AV46">
        <v>3</v>
      </c>
      <c r="AW46" s="4">
        <v>16780</v>
      </c>
      <c r="AX46">
        <v>0</v>
      </c>
      <c r="AY46">
        <v>3</v>
      </c>
      <c r="BA46" s="1">
        <v>43804</v>
      </c>
      <c r="BB46">
        <v>4</v>
      </c>
      <c r="BC46">
        <v>4</v>
      </c>
      <c r="BD46">
        <v>0</v>
      </c>
      <c r="BE46">
        <v>40</v>
      </c>
      <c r="BF46">
        <v>2</v>
      </c>
      <c r="BG46">
        <v>20</v>
      </c>
      <c r="BH46">
        <v>60</v>
      </c>
      <c r="BI46" s="1">
        <v>43447</v>
      </c>
      <c r="BJ46">
        <v>7</v>
      </c>
      <c r="BK46">
        <v>7</v>
      </c>
      <c r="BL46">
        <v>0</v>
      </c>
      <c r="BM46">
        <v>40</v>
      </c>
      <c r="BN46">
        <v>1</v>
      </c>
      <c r="BO46">
        <v>0</v>
      </c>
      <c r="BP46">
        <v>40</v>
      </c>
      <c r="BQ46" s="1">
        <v>42978</v>
      </c>
      <c r="BR46">
        <v>21</v>
      </c>
      <c r="BS46">
        <v>21</v>
      </c>
      <c r="BT46">
        <v>0</v>
      </c>
      <c r="BU46">
        <v>196</v>
      </c>
      <c r="BV46">
        <v>1</v>
      </c>
      <c r="BW46">
        <v>0</v>
      </c>
      <c r="BX46">
        <v>196</v>
      </c>
      <c r="BY46">
        <v>76</v>
      </c>
      <c r="CA46" t="s">
        <v>422</v>
      </c>
      <c r="CB46" t="s">
        <v>423</v>
      </c>
      <c r="CC46">
        <v>84624</v>
      </c>
      <c r="CD46">
        <v>130</v>
      </c>
      <c r="CE46">
        <v>4358642944</v>
      </c>
      <c r="CF46" t="s">
        <v>98</v>
      </c>
      <c r="CG46" t="s">
        <v>99</v>
      </c>
      <c r="CH46" s="1">
        <v>38127</v>
      </c>
      <c r="CI46" t="s">
        <v>99</v>
      </c>
      <c r="CJ46" t="s">
        <v>100</v>
      </c>
      <c r="CK46" t="s">
        <v>99</v>
      </c>
      <c r="CL46" t="s">
        <v>102</v>
      </c>
      <c r="CM46" t="s">
        <v>420</v>
      </c>
      <c r="CN46">
        <v>60</v>
      </c>
      <c r="CO46" s="1">
        <v>44621</v>
      </c>
      <c r="CP46" s="1"/>
      <c r="CV46"/>
      <c r="CW46">
        <v>2</v>
      </c>
    </row>
    <row r="47" spans="1:104" x14ac:dyDescent="0.25">
      <c r="A47" t="s">
        <v>196</v>
      </c>
      <c r="B47" s="18" t="s">
        <v>580</v>
      </c>
      <c r="C47" s="18">
        <v>465185</v>
      </c>
      <c r="D47" t="s">
        <v>513</v>
      </c>
      <c r="E47" t="s">
        <v>202</v>
      </c>
      <c r="F47" t="s">
        <v>203</v>
      </c>
      <c r="G47" t="s">
        <v>594</v>
      </c>
      <c r="H47">
        <v>55.4</v>
      </c>
      <c r="I47" t="s">
        <v>106</v>
      </c>
      <c r="K47" t="s">
        <v>99</v>
      </c>
      <c r="L47" t="s">
        <v>104</v>
      </c>
      <c r="M47">
        <v>2</v>
      </c>
      <c r="N47">
        <v>2</v>
      </c>
      <c r="O47">
        <v>1</v>
      </c>
      <c r="P47">
        <v>5</v>
      </c>
      <c r="Q47">
        <v>5</v>
      </c>
      <c r="S47">
        <v>3</v>
      </c>
      <c r="U47" s="8">
        <v>2.4959600000000002</v>
      </c>
      <c r="V47" s="8">
        <v>0.61434</v>
      </c>
      <c r="W47">
        <v>72.7</v>
      </c>
      <c r="X47">
        <v>0.38606000000000001</v>
      </c>
      <c r="Y47">
        <v>1.00041</v>
      </c>
      <c r="Z47">
        <v>2.0510999999999999</v>
      </c>
      <c r="AA47">
        <v>0.32440000000000002</v>
      </c>
      <c r="AB47">
        <v>7.3099999999999997E-3</v>
      </c>
      <c r="AD47">
        <v>1.4955499999999999</v>
      </c>
      <c r="AE47">
        <v>72.7</v>
      </c>
      <c r="AG47">
        <v>0</v>
      </c>
      <c r="AJ47">
        <v>1.79406</v>
      </c>
      <c r="AK47">
        <v>0.82887999999999995</v>
      </c>
      <c r="AL47">
        <v>0.44571</v>
      </c>
      <c r="AM47">
        <v>3.0686499999999999</v>
      </c>
      <c r="AN47">
        <v>1.7065999999999999</v>
      </c>
      <c r="AO47">
        <v>0.34260000000000002</v>
      </c>
      <c r="AP47">
        <v>0.51619999999999999</v>
      </c>
      <c r="AQ47">
        <v>2.56806</v>
      </c>
      <c r="AS47">
        <v>0</v>
      </c>
      <c r="AT47">
        <v>5</v>
      </c>
      <c r="AU47">
        <v>1</v>
      </c>
      <c r="AV47">
        <v>3</v>
      </c>
      <c r="AW47" s="4">
        <v>64441</v>
      </c>
      <c r="AX47">
        <v>1</v>
      </c>
      <c r="AY47">
        <v>4</v>
      </c>
      <c r="BA47" s="1">
        <v>44469</v>
      </c>
      <c r="BB47">
        <v>12</v>
      </c>
      <c r="BC47">
        <v>12</v>
      </c>
      <c r="BD47">
        <v>0</v>
      </c>
      <c r="BE47">
        <v>76</v>
      </c>
      <c r="BF47">
        <v>1</v>
      </c>
      <c r="BG47">
        <v>0</v>
      </c>
      <c r="BH47">
        <v>76</v>
      </c>
      <c r="BI47" s="1">
        <v>44322</v>
      </c>
      <c r="BJ47">
        <v>1</v>
      </c>
      <c r="BK47">
        <v>0</v>
      </c>
      <c r="BL47">
        <v>1</v>
      </c>
      <c r="BM47">
        <v>4</v>
      </c>
      <c r="BN47">
        <v>0</v>
      </c>
      <c r="BO47">
        <v>0</v>
      </c>
      <c r="BP47">
        <v>4</v>
      </c>
      <c r="BQ47" s="1">
        <v>43599</v>
      </c>
      <c r="BR47">
        <v>33</v>
      </c>
      <c r="BS47">
        <v>30</v>
      </c>
      <c r="BT47">
        <v>33</v>
      </c>
      <c r="BU47">
        <v>369</v>
      </c>
      <c r="BV47">
        <v>1</v>
      </c>
      <c r="BW47">
        <v>0</v>
      </c>
      <c r="BX47">
        <v>369</v>
      </c>
      <c r="BY47">
        <v>100.833</v>
      </c>
      <c r="CA47" t="s">
        <v>198</v>
      </c>
      <c r="CB47" t="s">
        <v>515</v>
      </c>
      <c r="CC47">
        <v>84106</v>
      </c>
      <c r="CD47">
        <v>170</v>
      </c>
      <c r="CE47">
        <v>8014847638</v>
      </c>
      <c r="CF47" t="s">
        <v>98</v>
      </c>
      <c r="CG47" t="s">
        <v>99</v>
      </c>
      <c r="CH47" s="1">
        <v>42464</v>
      </c>
      <c r="CI47" t="s">
        <v>99</v>
      </c>
      <c r="CJ47" t="s">
        <v>99</v>
      </c>
      <c r="CK47" t="s">
        <v>99</v>
      </c>
      <c r="CL47" t="s">
        <v>102</v>
      </c>
      <c r="CM47" t="s">
        <v>514</v>
      </c>
      <c r="CN47">
        <v>61</v>
      </c>
      <c r="CO47" s="1">
        <v>44621</v>
      </c>
      <c r="CP47" s="1"/>
      <c r="CV47"/>
      <c r="CW47">
        <v>2</v>
      </c>
    </row>
    <row r="48" spans="1:104" x14ac:dyDescent="0.25">
      <c r="A48" t="s">
        <v>196</v>
      </c>
      <c r="B48" s="18" t="s">
        <v>580</v>
      </c>
      <c r="C48" s="18">
        <v>465088</v>
      </c>
      <c r="D48" t="s">
        <v>273</v>
      </c>
      <c r="E48" t="s">
        <v>108</v>
      </c>
      <c r="F48" t="s">
        <v>275</v>
      </c>
      <c r="G48" t="s">
        <v>596</v>
      </c>
      <c r="H48">
        <v>31.9</v>
      </c>
      <c r="I48" t="s">
        <v>103</v>
      </c>
      <c r="K48" t="s">
        <v>99</v>
      </c>
      <c r="L48" t="s">
        <v>104</v>
      </c>
      <c r="M48">
        <v>4</v>
      </c>
      <c r="N48">
        <v>1</v>
      </c>
      <c r="O48">
        <v>4</v>
      </c>
      <c r="P48">
        <v>5</v>
      </c>
      <c r="Q48">
        <v>5</v>
      </c>
      <c r="S48">
        <v>1</v>
      </c>
      <c r="U48" s="8">
        <v>3.3300100000000001</v>
      </c>
      <c r="V48" s="8">
        <v>0.36419000000000001</v>
      </c>
      <c r="W48">
        <v>65</v>
      </c>
      <c r="X48">
        <v>0.70103000000000004</v>
      </c>
      <c r="Y48">
        <v>1.06521</v>
      </c>
      <c r="Z48">
        <v>2.9147500000000002</v>
      </c>
      <c r="AA48">
        <v>0.28465000000000001</v>
      </c>
      <c r="AB48">
        <v>6.9800000000000001E-3</v>
      </c>
      <c r="AD48">
        <v>2.2647900000000001</v>
      </c>
      <c r="AF48">
        <v>6</v>
      </c>
      <c r="AG48">
        <v>0</v>
      </c>
      <c r="AJ48">
        <v>2.0594999999999999</v>
      </c>
      <c r="AK48">
        <v>0.77788000000000002</v>
      </c>
      <c r="AL48">
        <v>0.39743000000000001</v>
      </c>
      <c r="AM48">
        <v>3.23481</v>
      </c>
      <c r="AN48">
        <v>2.2513000000000001</v>
      </c>
      <c r="AO48">
        <v>0.66290000000000004</v>
      </c>
      <c r="AP48">
        <v>0.34316999999999998</v>
      </c>
      <c r="AQ48">
        <v>3.2502200000000001</v>
      </c>
      <c r="AS48">
        <v>0</v>
      </c>
      <c r="AT48">
        <v>0</v>
      </c>
      <c r="AU48">
        <v>0</v>
      </c>
      <c r="AV48">
        <v>0</v>
      </c>
      <c r="AW48" s="4">
        <v>0</v>
      </c>
      <c r="AX48">
        <v>0</v>
      </c>
      <c r="AY48">
        <v>0</v>
      </c>
      <c r="BA48" s="1">
        <v>43853</v>
      </c>
      <c r="BB48">
        <v>4</v>
      </c>
      <c r="BC48">
        <v>4</v>
      </c>
      <c r="BD48">
        <v>0</v>
      </c>
      <c r="BE48">
        <v>20</v>
      </c>
      <c r="BF48">
        <v>1</v>
      </c>
      <c r="BG48">
        <v>0</v>
      </c>
      <c r="BH48">
        <v>20</v>
      </c>
      <c r="BI48" s="1">
        <v>43489</v>
      </c>
      <c r="BJ48">
        <v>3</v>
      </c>
      <c r="BK48">
        <v>3</v>
      </c>
      <c r="BL48">
        <v>0</v>
      </c>
      <c r="BM48">
        <v>24</v>
      </c>
      <c r="BN48">
        <v>1</v>
      </c>
      <c r="BO48">
        <v>0</v>
      </c>
      <c r="BP48">
        <v>24</v>
      </c>
      <c r="BQ48" s="1">
        <v>43046</v>
      </c>
      <c r="BR48">
        <v>2</v>
      </c>
      <c r="BS48">
        <v>2</v>
      </c>
      <c r="BT48">
        <v>0</v>
      </c>
      <c r="BU48">
        <v>12</v>
      </c>
      <c r="BV48">
        <v>1</v>
      </c>
      <c r="BW48">
        <v>0</v>
      </c>
      <c r="BX48">
        <v>12</v>
      </c>
      <c r="BY48">
        <v>20</v>
      </c>
      <c r="CA48" t="s">
        <v>211</v>
      </c>
      <c r="CB48" t="s">
        <v>276</v>
      </c>
      <c r="CC48">
        <v>84062</v>
      </c>
      <c r="CD48">
        <v>240</v>
      </c>
      <c r="CE48">
        <v>8017853568</v>
      </c>
      <c r="CF48" t="s">
        <v>98</v>
      </c>
      <c r="CG48" t="s">
        <v>99</v>
      </c>
      <c r="CH48" s="1">
        <v>29935</v>
      </c>
      <c r="CI48" t="s">
        <v>99</v>
      </c>
      <c r="CJ48" t="s">
        <v>100</v>
      </c>
      <c r="CK48" t="s">
        <v>99</v>
      </c>
      <c r="CL48" t="s">
        <v>102</v>
      </c>
      <c r="CM48" t="s">
        <v>274</v>
      </c>
      <c r="CN48">
        <v>52</v>
      </c>
      <c r="CO48" s="1">
        <v>44621</v>
      </c>
      <c r="CP48" s="1"/>
      <c r="CS48">
        <v>12</v>
      </c>
      <c r="CV48"/>
      <c r="CW48">
        <v>2</v>
      </c>
      <c r="CX48">
        <v>12</v>
      </c>
    </row>
    <row r="49" spans="1:104" x14ac:dyDescent="0.25">
      <c r="A49" t="s">
        <v>196</v>
      </c>
      <c r="B49" s="18" t="s">
        <v>580</v>
      </c>
      <c r="C49" s="18">
        <v>465175</v>
      </c>
      <c r="D49" t="s">
        <v>477</v>
      </c>
      <c r="E49" t="s">
        <v>479</v>
      </c>
      <c r="F49" t="s">
        <v>480</v>
      </c>
      <c r="G49" t="s">
        <v>595</v>
      </c>
      <c r="H49">
        <v>30.9</v>
      </c>
      <c r="I49" t="s">
        <v>109</v>
      </c>
      <c r="K49" t="s">
        <v>99</v>
      </c>
      <c r="L49" t="s">
        <v>104</v>
      </c>
      <c r="M49">
        <v>3</v>
      </c>
      <c r="N49">
        <v>2</v>
      </c>
      <c r="O49">
        <v>3</v>
      </c>
      <c r="P49">
        <v>2</v>
      </c>
      <c r="Q49">
        <v>2</v>
      </c>
      <c r="R49">
        <v>2</v>
      </c>
      <c r="S49">
        <v>3</v>
      </c>
      <c r="U49" s="8">
        <v>2.8391799999999998</v>
      </c>
      <c r="V49" s="8">
        <v>0.77437</v>
      </c>
      <c r="W49">
        <v>67.900000000000006</v>
      </c>
      <c r="X49">
        <v>0.77898000000000001</v>
      </c>
      <c r="Y49">
        <v>1.55335</v>
      </c>
      <c r="Z49">
        <v>2.3223099999999999</v>
      </c>
      <c r="AA49">
        <v>0.45948</v>
      </c>
      <c r="AB49">
        <v>3.6490000000000002E-2</v>
      </c>
      <c r="AD49">
        <v>1.28583</v>
      </c>
      <c r="AF49">
        <v>6</v>
      </c>
      <c r="AG49">
        <v>0</v>
      </c>
      <c r="AJ49">
        <v>2.0389300000000001</v>
      </c>
      <c r="AK49">
        <v>0.81306999999999996</v>
      </c>
      <c r="AL49">
        <v>0.42059000000000002</v>
      </c>
      <c r="AM49">
        <v>3.2725900000000001</v>
      </c>
      <c r="AN49">
        <v>1.2910600000000001</v>
      </c>
      <c r="AO49">
        <v>0.70472999999999997</v>
      </c>
      <c r="AP49">
        <v>0.68952000000000002</v>
      </c>
      <c r="AQ49">
        <v>2.73916</v>
      </c>
      <c r="AS49">
        <v>0</v>
      </c>
      <c r="AT49">
        <v>0</v>
      </c>
      <c r="AU49">
        <v>0</v>
      </c>
      <c r="AV49">
        <v>3</v>
      </c>
      <c r="AW49" s="4">
        <v>4235.1499999999996</v>
      </c>
      <c r="AX49">
        <v>0</v>
      </c>
      <c r="AY49">
        <v>3</v>
      </c>
      <c r="BA49" s="1">
        <v>43761</v>
      </c>
      <c r="BB49">
        <v>9</v>
      </c>
      <c r="BC49">
        <v>9</v>
      </c>
      <c r="BD49">
        <v>0</v>
      </c>
      <c r="BE49">
        <v>48</v>
      </c>
      <c r="BF49">
        <v>1</v>
      </c>
      <c r="BG49">
        <v>0</v>
      </c>
      <c r="BH49">
        <v>48</v>
      </c>
      <c r="BI49" s="1">
        <v>43369</v>
      </c>
      <c r="BJ49">
        <v>9</v>
      </c>
      <c r="BK49">
        <v>9</v>
      </c>
      <c r="BL49">
        <v>0</v>
      </c>
      <c r="BM49">
        <v>44</v>
      </c>
      <c r="BN49">
        <v>1</v>
      </c>
      <c r="BO49">
        <v>0</v>
      </c>
      <c r="BP49">
        <v>44</v>
      </c>
      <c r="BQ49" s="1">
        <v>42913</v>
      </c>
      <c r="BR49">
        <v>8</v>
      </c>
      <c r="BS49">
        <v>8</v>
      </c>
      <c r="BT49">
        <v>0</v>
      </c>
      <c r="BU49">
        <v>36</v>
      </c>
      <c r="BV49">
        <v>1</v>
      </c>
      <c r="BW49">
        <v>0</v>
      </c>
      <c r="BX49">
        <v>36</v>
      </c>
      <c r="BY49">
        <v>44.667000000000002</v>
      </c>
      <c r="CA49" t="s">
        <v>211</v>
      </c>
      <c r="CB49" t="s">
        <v>481</v>
      </c>
      <c r="CC49">
        <v>84622</v>
      </c>
      <c r="CD49">
        <v>190</v>
      </c>
      <c r="CE49">
        <v>4355282800</v>
      </c>
      <c r="CF49" t="s">
        <v>98</v>
      </c>
      <c r="CG49" t="s">
        <v>99</v>
      </c>
      <c r="CH49" s="1">
        <v>40532</v>
      </c>
      <c r="CI49" t="s">
        <v>99</v>
      </c>
      <c r="CJ49" t="s">
        <v>100</v>
      </c>
      <c r="CK49" t="s">
        <v>99</v>
      </c>
      <c r="CL49" t="s">
        <v>102</v>
      </c>
      <c r="CM49" t="s">
        <v>478</v>
      </c>
      <c r="CN49">
        <v>46</v>
      </c>
      <c r="CO49" s="1">
        <v>44621</v>
      </c>
      <c r="CP49" s="1"/>
      <c r="CV49"/>
    </row>
    <row r="50" spans="1:104" x14ac:dyDescent="0.25">
      <c r="A50" t="s">
        <v>196</v>
      </c>
      <c r="B50" s="18" t="s">
        <v>580</v>
      </c>
      <c r="C50" s="18">
        <v>465165</v>
      </c>
      <c r="D50" t="s">
        <v>438</v>
      </c>
      <c r="E50" t="s">
        <v>440</v>
      </c>
      <c r="F50" t="s">
        <v>210</v>
      </c>
      <c r="G50" t="s">
        <v>595</v>
      </c>
      <c r="H50">
        <v>33.799999999999997</v>
      </c>
      <c r="I50" t="s">
        <v>112</v>
      </c>
      <c r="K50" t="s">
        <v>99</v>
      </c>
      <c r="L50" t="s">
        <v>104</v>
      </c>
      <c r="M50">
        <v>5</v>
      </c>
      <c r="N50">
        <v>4</v>
      </c>
      <c r="O50">
        <v>3</v>
      </c>
      <c r="P50">
        <v>5</v>
      </c>
      <c r="Q50">
        <v>5</v>
      </c>
      <c r="R50">
        <v>5</v>
      </c>
      <c r="S50">
        <v>5</v>
      </c>
      <c r="U50" s="8">
        <v>4.0468700000000002</v>
      </c>
      <c r="V50" s="8">
        <v>1.0847199999999999</v>
      </c>
      <c r="W50">
        <v>51</v>
      </c>
      <c r="X50">
        <v>0.58248999999999995</v>
      </c>
      <c r="Y50">
        <v>1.6672100000000001</v>
      </c>
      <c r="Z50">
        <v>3.4664600000000001</v>
      </c>
      <c r="AA50">
        <v>0.83016999999999996</v>
      </c>
      <c r="AB50">
        <v>0.19306000000000001</v>
      </c>
      <c r="AD50">
        <v>2.3796599999999999</v>
      </c>
      <c r="AE50">
        <v>33.299999999999997</v>
      </c>
      <c r="AG50">
        <v>0</v>
      </c>
      <c r="AJ50">
        <v>2.1682399999999999</v>
      </c>
      <c r="AK50">
        <v>0.76732999999999996</v>
      </c>
      <c r="AL50">
        <v>0.36763000000000001</v>
      </c>
      <c r="AM50">
        <v>3.3031999999999999</v>
      </c>
      <c r="AN50">
        <v>2.2468499999999998</v>
      </c>
      <c r="AO50">
        <v>0.55837999999999999</v>
      </c>
      <c r="AP50">
        <v>1.10501</v>
      </c>
      <c r="AQ50">
        <v>3.8681299999999998</v>
      </c>
      <c r="AS50">
        <v>0</v>
      </c>
      <c r="AT50">
        <v>5</v>
      </c>
      <c r="AU50">
        <v>0</v>
      </c>
      <c r="AV50">
        <v>2</v>
      </c>
      <c r="AW50" s="4">
        <v>21430</v>
      </c>
      <c r="AX50">
        <v>0</v>
      </c>
      <c r="AY50">
        <v>2</v>
      </c>
      <c r="BA50" s="1">
        <v>43857</v>
      </c>
      <c r="BB50">
        <v>7</v>
      </c>
      <c r="BC50">
        <v>6</v>
      </c>
      <c r="BD50">
        <v>1</v>
      </c>
      <c r="BE50">
        <v>48</v>
      </c>
      <c r="BF50">
        <v>1</v>
      </c>
      <c r="BG50">
        <v>0</v>
      </c>
      <c r="BH50">
        <v>48</v>
      </c>
      <c r="BI50" s="1">
        <v>43474</v>
      </c>
      <c r="BJ50">
        <v>5</v>
      </c>
      <c r="BK50">
        <v>4</v>
      </c>
      <c r="BL50">
        <v>1</v>
      </c>
      <c r="BM50">
        <v>40</v>
      </c>
      <c r="BN50">
        <v>1</v>
      </c>
      <c r="BO50">
        <v>0</v>
      </c>
      <c r="BP50">
        <v>40</v>
      </c>
      <c r="BQ50" s="1">
        <v>43034</v>
      </c>
      <c r="BR50">
        <v>18</v>
      </c>
      <c r="BS50">
        <v>17</v>
      </c>
      <c r="BT50">
        <v>1</v>
      </c>
      <c r="BU50">
        <v>104</v>
      </c>
      <c r="BV50">
        <v>1</v>
      </c>
      <c r="BW50">
        <v>0</v>
      </c>
      <c r="BX50">
        <v>104</v>
      </c>
      <c r="BY50">
        <v>54.667000000000002</v>
      </c>
      <c r="CA50" t="s">
        <v>211</v>
      </c>
      <c r="CB50" t="s">
        <v>441</v>
      </c>
      <c r="CC50">
        <v>84302</v>
      </c>
      <c r="CD50">
        <v>10</v>
      </c>
      <c r="CE50">
        <v>4353105800</v>
      </c>
      <c r="CF50" t="s">
        <v>98</v>
      </c>
      <c r="CG50" t="s">
        <v>99</v>
      </c>
      <c r="CH50" s="1">
        <v>39475</v>
      </c>
      <c r="CI50" t="s">
        <v>99</v>
      </c>
      <c r="CJ50" t="s">
        <v>100</v>
      </c>
      <c r="CK50" t="s">
        <v>99</v>
      </c>
      <c r="CL50" t="s">
        <v>102</v>
      </c>
      <c r="CM50" t="s">
        <v>439</v>
      </c>
      <c r="CN50">
        <v>41</v>
      </c>
      <c r="CO50" s="1">
        <v>44621</v>
      </c>
      <c r="CP50" s="1"/>
      <c r="CV50"/>
    </row>
    <row r="51" spans="1:104" x14ac:dyDescent="0.25">
      <c r="A51" t="s">
        <v>196</v>
      </c>
      <c r="B51" s="18" t="s">
        <v>580</v>
      </c>
      <c r="C51" s="18">
        <v>465086</v>
      </c>
      <c r="D51" t="s">
        <v>269</v>
      </c>
      <c r="E51" t="s">
        <v>150</v>
      </c>
      <c r="F51" t="s">
        <v>197</v>
      </c>
      <c r="G51" t="s">
        <v>594</v>
      </c>
      <c r="H51">
        <v>46</v>
      </c>
      <c r="I51" t="s">
        <v>97</v>
      </c>
      <c r="J51" t="s">
        <v>107</v>
      </c>
      <c r="K51" t="s">
        <v>99</v>
      </c>
      <c r="L51" t="s">
        <v>104</v>
      </c>
      <c r="M51">
        <v>2</v>
      </c>
      <c r="N51">
        <v>3</v>
      </c>
      <c r="O51">
        <v>1</v>
      </c>
      <c r="P51">
        <v>5</v>
      </c>
      <c r="Q51">
        <v>5</v>
      </c>
      <c r="S51">
        <v>4</v>
      </c>
      <c r="U51" s="8">
        <v>2.30261</v>
      </c>
      <c r="V51" s="8">
        <v>0.67540999999999995</v>
      </c>
      <c r="W51">
        <v>57.5</v>
      </c>
      <c r="X51">
        <v>0.15669</v>
      </c>
      <c r="Y51">
        <v>0.83209</v>
      </c>
      <c r="Z51">
        <v>2.2252800000000001</v>
      </c>
      <c r="AA51">
        <v>0.61672000000000005</v>
      </c>
      <c r="AB51">
        <v>0</v>
      </c>
      <c r="AD51">
        <v>1.47052</v>
      </c>
      <c r="AE51">
        <v>22.2</v>
      </c>
      <c r="AH51">
        <v>6</v>
      </c>
      <c r="AJ51">
        <v>1.82403</v>
      </c>
      <c r="AK51">
        <v>0.65503999999999996</v>
      </c>
      <c r="AL51">
        <v>0.30723</v>
      </c>
      <c r="AM51">
        <v>2.7863099999999998</v>
      </c>
      <c r="AN51">
        <v>1.65045</v>
      </c>
      <c r="AO51">
        <v>0.17595</v>
      </c>
      <c r="AP51">
        <v>0.82330000000000003</v>
      </c>
      <c r="AQ51">
        <v>2.6092</v>
      </c>
      <c r="AS51">
        <v>0</v>
      </c>
      <c r="AT51">
        <v>9</v>
      </c>
      <c r="AU51">
        <v>2</v>
      </c>
      <c r="AV51">
        <v>11</v>
      </c>
      <c r="AW51" s="4">
        <v>80493.19</v>
      </c>
      <c r="AX51">
        <v>0</v>
      </c>
      <c r="AY51">
        <v>11</v>
      </c>
      <c r="BA51" s="1">
        <v>44440</v>
      </c>
      <c r="BB51">
        <v>34</v>
      </c>
      <c r="BC51">
        <v>30</v>
      </c>
      <c r="BD51">
        <v>4</v>
      </c>
      <c r="BE51">
        <v>260</v>
      </c>
      <c r="BF51">
        <v>1</v>
      </c>
      <c r="BG51">
        <v>0</v>
      </c>
      <c r="BH51">
        <v>260</v>
      </c>
      <c r="BI51" s="1">
        <v>43640</v>
      </c>
      <c r="BJ51">
        <v>32</v>
      </c>
      <c r="BK51">
        <v>30</v>
      </c>
      <c r="BL51">
        <v>30</v>
      </c>
      <c r="BM51">
        <v>200</v>
      </c>
      <c r="BN51">
        <v>1</v>
      </c>
      <c r="BO51">
        <v>0</v>
      </c>
      <c r="BP51">
        <v>200</v>
      </c>
      <c r="BQ51" s="1">
        <v>43221</v>
      </c>
      <c r="BR51">
        <v>30</v>
      </c>
      <c r="BS51">
        <v>28</v>
      </c>
      <c r="BT51">
        <v>2</v>
      </c>
      <c r="BU51">
        <v>236</v>
      </c>
      <c r="BV51">
        <v>1</v>
      </c>
      <c r="BW51">
        <v>0</v>
      </c>
      <c r="BX51">
        <v>236</v>
      </c>
      <c r="BY51">
        <v>236</v>
      </c>
      <c r="CA51" t="s">
        <v>271</v>
      </c>
      <c r="CB51" t="s">
        <v>272</v>
      </c>
      <c r="CC51">
        <v>84403</v>
      </c>
      <c r="CD51">
        <v>280</v>
      </c>
      <c r="CE51">
        <v>8014798480</v>
      </c>
      <c r="CF51" t="s">
        <v>98</v>
      </c>
      <c r="CG51" t="s">
        <v>99</v>
      </c>
      <c r="CH51" s="1">
        <v>29894</v>
      </c>
      <c r="CI51" t="s">
        <v>99</v>
      </c>
      <c r="CJ51" t="s">
        <v>99</v>
      </c>
      <c r="CK51" t="s">
        <v>99</v>
      </c>
      <c r="CL51" t="s">
        <v>102</v>
      </c>
      <c r="CM51" t="s">
        <v>270</v>
      </c>
      <c r="CN51">
        <v>155</v>
      </c>
      <c r="CO51" s="1">
        <v>44621</v>
      </c>
      <c r="CP51" s="1"/>
      <c r="CV51"/>
      <c r="CW51">
        <v>2</v>
      </c>
    </row>
    <row r="52" spans="1:104" x14ac:dyDescent="0.25">
      <c r="A52" t="s">
        <v>196</v>
      </c>
      <c r="B52" s="18" t="s">
        <v>580</v>
      </c>
      <c r="C52" s="18">
        <v>465069</v>
      </c>
      <c r="D52" t="s">
        <v>233</v>
      </c>
      <c r="E52" t="s">
        <v>235</v>
      </c>
      <c r="F52" t="s">
        <v>197</v>
      </c>
      <c r="G52" t="s">
        <v>594</v>
      </c>
      <c r="H52">
        <v>55.1</v>
      </c>
      <c r="I52" t="s">
        <v>106</v>
      </c>
      <c r="K52" t="s">
        <v>99</v>
      </c>
      <c r="L52" t="s">
        <v>104</v>
      </c>
      <c r="M52">
        <v>4</v>
      </c>
      <c r="N52">
        <v>3</v>
      </c>
      <c r="O52">
        <v>3</v>
      </c>
      <c r="P52">
        <v>5</v>
      </c>
      <c r="Q52">
        <v>4</v>
      </c>
      <c r="R52">
        <v>5</v>
      </c>
      <c r="S52">
        <v>3</v>
      </c>
      <c r="U52" s="8">
        <v>3.7725599999999999</v>
      </c>
      <c r="V52" s="8">
        <v>0.62672000000000005</v>
      </c>
      <c r="W52">
        <v>64</v>
      </c>
      <c r="X52">
        <v>0.90807000000000004</v>
      </c>
      <c r="Y52">
        <v>1.53478</v>
      </c>
      <c r="Z52">
        <v>3.14188</v>
      </c>
      <c r="AA52">
        <v>0.40599000000000002</v>
      </c>
      <c r="AB52">
        <v>0.22275</v>
      </c>
      <c r="AD52">
        <v>2.2377799999999999</v>
      </c>
      <c r="AE52">
        <v>70.599999999999994</v>
      </c>
      <c r="AG52">
        <v>1</v>
      </c>
      <c r="AJ52">
        <v>2.0965500000000001</v>
      </c>
      <c r="AK52">
        <v>0.80923</v>
      </c>
      <c r="AL52">
        <v>0.39500000000000002</v>
      </c>
      <c r="AM52">
        <v>3.30078</v>
      </c>
      <c r="AN52">
        <v>2.18513</v>
      </c>
      <c r="AO52">
        <v>0.82540999999999998</v>
      </c>
      <c r="AP52">
        <v>0.59419999999999995</v>
      </c>
      <c r="AQ52">
        <v>3.6085699999999998</v>
      </c>
      <c r="AS52">
        <v>0</v>
      </c>
      <c r="AT52">
        <v>1</v>
      </c>
      <c r="AU52">
        <v>4</v>
      </c>
      <c r="AV52">
        <v>1</v>
      </c>
      <c r="AW52" s="4">
        <v>18999.5</v>
      </c>
      <c r="AX52">
        <v>0</v>
      </c>
      <c r="AY52">
        <v>1</v>
      </c>
      <c r="BA52" s="1">
        <v>44427</v>
      </c>
      <c r="BB52">
        <v>7</v>
      </c>
      <c r="BC52">
        <v>5</v>
      </c>
      <c r="BD52">
        <v>0</v>
      </c>
      <c r="BE52">
        <v>28</v>
      </c>
      <c r="BF52">
        <v>1</v>
      </c>
      <c r="BG52">
        <v>0</v>
      </c>
      <c r="BH52">
        <v>28</v>
      </c>
      <c r="BI52" s="1">
        <v>43635</v>
      </c>
      <c r="BJ52">
        <v>4</v>
      </c>
      <c r="BK52">
        <v>2</v>
      </c>
      <c r="BL52">
        <v>2</v>
      </c>
      <c r="BM52">
        <v>108</v>
      </c>
      <c r="BN52">
        <v>1</v>
      </c>
      <c r="BO52">
        <v>0</v>
      </c>
      <c r="BP52">
        <v>108</v>
      </c>
      <c r="BQ52" s="1">
        <v>43257</v>
      </c>
      <c r="BR52">
        <v>2</v>
      </c>
      <c r="BS52">
        <v>2</v>
      </c>
      <c r="BT52">
        <v>0</v>
      </c>
      <c r="BU52">
        <v>12</v>
      </c>
      <c r="BV52">
        <v>1</v>
      </c>
      <c r="BW52">
        <v>0</v>
      </c>
      <c r="BX52">
        <v>12</v>
      </c>
      <c r="BY52">
        <v>52</v>
      </c>
      <c r="CA52" t="s">
        <v>198</v>
      </c>
      <c r="CB52" t="s">
        <v>236</v>
      </c>
      <c r="CC52">
        <v>84405</v>
      </c>
      <c r="CD52">
        <v>280</v>
      </c>
      <c r="CE52">
        <v>8014795700</v>
      </c>
      <c r="CF52" t="s">
        <v>98</v>
      </c>
      <c r="CG52" t="s">
        <v>100</v>
      </c>
      <c r="CH52" s="1">
        <v>28550</v>
      </c>
      <c r="CI52" t="s">
        <v>99</v>
      </c>
      <c r="CJ52" t="s">
        <v>99</v>
      </c>
      <c r="CK52" t="s">
        <v>99</v>
      </c>
      <c r="CL52" t="s">
        <v>102</v>
      </c>
      <c r="CM52" t="s">
        <v>234</v>
      </c>
      <c r="CN52">
        <v>108</v>
      </c>
      <c r="CO52" s="1">
        <v>44621</v>
      </c>
      <c r="CP52" s="1"/>
      <c r="CV52"/>
    </row>
    <row r="53" spans="1:104" x14ac:dyDescent="0.25">
      <c r="A53" t="s">
        <v>196</v>
      </c>
      <c r="B53" s="18" t="s">
        <v>580</v>
      </c>
      <c r="C53" s="18">
        <v>465006</v>
      </c>
      <c r="D53" t="s">
        <v>200</v>
      </c>
      <c r="E53" t="s">
        <v>202</v>
      </c>
      <c r="F53" t="s">
        <v>203</v>
      </c>
      <c r="G53" t="s">
        <v>596</v>
      </c>
      <c r="H53">
        <v>73.599999999999994</v>
      </c>
      <c r="I53" t="s">
        <v>103</v>
      </c>
      <c r="K53" t="s">
        <v>99</v>
      </c>
      <c r="L53" t="s">
        <v>101</v>
      </c>
      <c r="M53">
        <v>2</v>
      </c>
      <c r="N53">
        <v>3</v>
      </c>
      <c r="O53">
        <v>1</v>
      </c>
      <c r="P53">
        <v>5</v>
      </c>
      <c r="Q53">
        <v>3</v>
      </c>
      <c r="R53">
        <v>5</v>
      </c>
      <c r="S53">
        <v>3</v>
      </c>
      <c r="U53" s="8">
        <v>3.2566600000000001</v>
      </c>
      <c r="V53" s="8">
        <v>0.71184000000000003</v>
      </c>
      <c r="W53">
        <v>60</v>
      </c>
      <c r="X53">
        <v>0.75870000000000004</v>
      </c>
      <c r="Y53">
        <v>1.47054</v>
      </c>
      <c r="Z53">
        <v>2.2447499999999998</v>
      </c>
      <c r="AA53">
        <v>0.52515000000000001</v>
      </c>
      <c r="AB53">
        <v>2.4049999999999998E-2</v>
      </c>
      <c r="AD53">
        <v>1.7861199999999999</v>
      </c>
      <c r="AE53">
        <v>68.8</v>
      </c>
      <c r="AG53">
        <v>1</v>
      </c>
      <c r="AJ53">
        <v>1.9956100000000001</v>
      </c>
      <c r="AK53">
        <v>0.80279</v>
      </c>
      <c r="AL53">
        <v>0.43863000000000002</v>
      </c>
      <c r="AM53">
        <v>3.2370299999999999</v>
      </c>
      <c r="AN53">
        <v>1.8323199999999999</v>
      </c>
      <c r="AO53">
        <v>0.69516999999999995</v>
      </c>
      <c r="AP53">
        <v>0.60777000000000003</v>
      </c>
      <c r="AQ53">
        <v>3.17645</v>
      </c>
      <c r="AS53">
        <v>0</v>
      </c>
      <c r="AT53">
        <v>1</v>
      </c>
      <c r="AU53">
        <v>3</v>
      </c>
      <c r="AV53">
        <v>3</v>
      </c>
      <c r="AW53" s="4">
        <v>11375</v>
      </c>
      <c r="AX53">
        <v>0</v>
      </c>
      <c r="AY53">
        <v>3</v>
      </c>
      <c r="BA53" s="1">
        <v>44392</v>
      </c>
      <c r="BB53">
        <v>26</v>
      </c>
      <c r="BC53">
        <v>24</v>
      </c>
      <c r="BD53">
        <v>0</v>
      </c>
      <c r="BE53">
        <v>152</v>
      </c>
      <c r="BF53">
        <v>1</v>
      </c>
      <c r="BG53">
        <v>0</v>
      </c>
      <c r="BH53">
        <v>152</v>
      </c>
      <c r="BI53" s="1">
        <v>43608</v>
      </c>
      <c r="BJ53">
        <v>13</v>
      </c>
      <c r="BK53">
        <v>12</v>
      </c>
      <c r="BL53">
        <v>2</v>
      </c>
      <c r="BM53">
        <v>60</v>
      </c>
      <c r="BN53">
        <v>1</v>
      </c>
      <c r="BO53">
        <v>0</v>
      </c>
      <c r="BP53">
        <v>60</v>
      </c>
      <c r="BQ53" s="1">
        <v>43220</v>
      </c>
      <c r="BR53">
        <v>15</v>
      </c>
      <c r="BS53">
        <v>15</v>
      </c>
      <c r="BT53">
        <v>0</v>
      </c>
      <c r="BU53">
        <v>108</v>
      </c>
      <c r="BV53">
        <v>1</v>
      </c>
      <c r="BW53">
        <v>0</v>
      </c>
      <c r="BX53">
        <v>108</v>
      </c>
      <c r="BY53">
        <v>114</v>
      </c>
      <c r="CA53" t="s">
        <v>198</v>
      </c>
      <c r="CB53" t="s">
        <v>204</v>
      </c>
      <c r="CC53">
        <v>84109</v>
      </c>
      <c r="CD53">
        <v>170</v>
      </c>
      <c r="CE53">
        <v>8014862096</v>
      </c>
      <c r="CF53" t="s">
        <v>98</v>
      </c>
      <c r="CG53" t="s">
        <v>100</v>
      </c>
      <c r="CH53" s="1">
        <v>28399</v>
      </c>
      <c r="CI53" t="s">
        <v>99</v>
      </c>
      <c r="CJ53" t="s">
        <v>99</v>
      </c>
      <c r="CK53" t="s">
        <v>99</v>
      </c>
      <c r="CL53" t="s">
        <v>102</v>
      </c>
      <c r="CM53" t="s">
        <v>201</v>
      </c>
      <c r="CN53">
        <v>107</v>
      </c>
      <c r="CO53" s="1">
        <v>44621</v>
      </c>
      <c r="CP53" s="1"/>
      <c r="CV53"/>
    </row>
    <row r="54" spans="1:104" x14ac:dyDescent="0.25">
      <c r="A54" t="s">
        <v>196</v>
      </c>
      <c r="B54" s="18" t="s">
        <v>580</v>
      </c>
      <c r="C54" s="18">
        <v>465179</v>
      </c>
      <c r="D54" t="s">
        <v>490</v>
      </c>
      <c r="E54" t="s">
        <v>172</v>
      </c>
      <c r="F54" t="s">
        <v>203</v>
      </c>
      <c r="G54" t="s">
        <v>594</v>
      </c>
      <c r="I54" t="s">
        <v>97</v>
      </c>
      <c r="K54" t="s">
        <v>99</v>
      </c>
      <c r="L54" t="s">
        <v>113</v>
      </c>
      <c r="M54">
        <v>4</v>
      </c>
      <c r="O54">
        <v>4</v>
      </c>
      <c r="P54">
        <v>3</v>
      </c>
      <c r="Q54">
        <v>3</v>
      </c>
      <c r="AC54">
        <v>6</v>
      </c>
      <c r="AF54">
        <v>6</v>
      </c>
      <c r="AH54">
        <v>6</v>
      </c>
      <c r="AS54">
        <v>0</v>
      </c>
      <c r="AT54">
        <v>1</v>
      </c>
      <c r="AU54">
        <v>0</v>
      </c>
      <c r="AV54">
        <v>9</v>
      </c>
      <c r="AW54" s="4">
        <v>17994.91</v>
      </c>
      <c r="AX54">
        <v>0</v>
      </c>
      <c r="AY54">
        <v>9</v>
      </c>
      <c r="BA54" s="1">
        <v>44455</v>
      </c>
      <c r="BB54">
        <v>2</v>
      </c>
      <c r="BC54">
        <v>2</v>
      </c>
      <c r="BD54">
        <v>2</v>
      </c>
      <c r="BE54">
        <v>16</v>
      </c>
      <c r="BF54">
        <v>1</v>
      </c>
      <c r="BG54">
        <v>0</v>
      </c>
      <c r="BH54">
        <v>16</v>
      </c>
      <c r="BI54" s="1">
        <v>43649</v>
      </c>
      <c r="BJ54">
        <v>3</v>
      </c>
      <c r="BK54">
        <v>3</v>
      </c>
      <c r="BL54">
        <v>0</v>
      </c>
      <c r="BM54">
        <v>12</v>
      </c>
      <c r="BN54">
        <v>1</v>
      </c>
      <c r="BO54">
        <v>0</v>
      </c>
      <c r="BP54">
        <v>12</v>
      </c>
      <c r="BQ54" s="1">
        <v>43286</v>
      </c>
      <c r="BR54">
        <v>2</v>
      </c>
      <c r="BS54">
        <v>2</v>
      </c>
      <c r="BT54">
        <v>0</v>
      </c>
      <c r="BU54">
        <v>8</v>
      </c>
      <c r="BV54">
        <v>1</v>
      </c>
      <c r="BW54">
        <v>0</v>
      </c>
      <c r="BX54">
        <v>8</v>
      </c>
      <c r="BY54">
        <v>13.333</v>
      </c>
      <c r="CA54" t="s">
        <v>136</v>
      </c>
      <c r="CB54" t="s">
        <v>492</v>
      </c>
      <c r="CC54">
        <v>84065</v>
      </c>
      <c r="CD54">
        <v>170</v>
      </c>
      <c r="CE54">
        <v>8014179400</v>
      </c>
      <c r="CF54" t="s">
        <v>98</v>
      </c>
      <c r="CG54" t="s">
        <v>99</v>
      </c>
      <c r="CH54" s="1">
        <v>41358</v>
      </c>
      <c r="CI54" t="s">
        <v>99</v>
      </c>
      <c r="CJ54" t="s">
        <v>99</v>
      </c>
      <c r="CK54" t="s">
        <v>99</v>
      </c>
      <c r="CL54" t="s">
        <v>102</v>
      </c>
      <c r="CM54" t="s">
        <v>491</v>
      </c>
      <c r="CN54">
        <v>40</v>
      </c>
      <c r="CO54" s="1">
        <v>44621</v>
      </c>
      <c r="CP54" s="1"/>
      <c r="CQ54">
        <v>10</v>
      </c>
      <c r="CS54">
        <v>2</v>
      </c>
      <c r="CV54"/>
      <c r="CW54">
        <v>2</v>
      </c>
      <c r="CX54">
        <v>2</v>
      </c>
      <c r="CY54">
        <v>6</v>
      </c>
      <c r="CZ54">
        <v>6</v>
      </c>
    </row>
    <row r="55" spans="1:104" x14ac:dyDescent="0.25">
      <c r="A55" t="s">
        <v>196</v>
      </c>
      <c r="B55" s="18" t="s">
        <v>580</v>
      </c>
      <c r="C55" s="18">
        <v>465163</v>
      </c>
      <c r="D55" t="s">
        <v>435</v>
      </c>
      <c r="E55" t="s">
        <v>345</v>
      </c>
      <c r="F55" t="s">
        <v>148</v>
      </c>
      <c r="G55" t="s">
        <v>594</v>
      </c>
      <c r="H55">
        <v>50.2</v>
      </c>
      <c r="I55" t="s">
        <v>97</v>
      </c>
      <c r="K55" t="s">
        <v>99</v>
      </c>
      <c r="L55" t="s">
        <v>104</v>
      </c>
      <c r="M55">
        <v>5</v>
      </c>
      <c r="N55">
        <v>4</v>
      </c>
      <c r="O55">
        <v>3</v>
      </c>
      <c r="P55">
        <v>5</v>
      </c>
      <c r="Q55">
        <v>5</v>
      </c>
      <c r="R55">
        <v>5</v>
      </c>
      <c r="S55">
        <v>5</v>
      </c>
      <c r="U55" s="8">
        <v>3.7787899999999999</v>
      </c>
      <c r="V55" s="8">
        <v>1.17106</v>
      </c>
      <c r="W55">
        <v>54.2</v>
      </c>
      <c r="X55">
        <v>0.47088000000000002</v>
      </c>
      <c r="Y55">
        <v>1.64194</v>
      </c>
      <c r="Z55">
        <v>3.1585299999999998</v>
      </c>
      <c r="AA55">
        <v>0.84133999999999998</v>
      </c>
      <c r="AB55">
        <v>0.1203</v>
      </c>
      <c r="AD55">
        <v>2.1368499999999999</v>
      </c>
      <c r="AE55">
        <v>23.1</v>
      </c>
      <c r="AG55">
        <v>3</v>
      </c>
      <c r="AJ55">
        <v>2.0519500000000002</v>
      </c>
      <c r="AK55">
        <v>0.7651</v>
      </c>
      <c r="AL55">
        <v>0.34299000000000002</v>
      </c>
      <c r="AM55">
        <v>3.16004</v>
      </c>
      <c r="AN55">
        <v>2.1319300000000001</v>
      </c>
      <c r="AO55">
        <v>0.45271</v>
      </c>
      <c r="AP55">
        <v>1.27867</v>
      </c>
      <c r="AQ55">
        <v>3.7755200000000002</v>
      </c>
      <c r="AS55">
        <v>0</v>
      </c>
      <c r="AT55">
        <v>1</v>
      </c>
      <c r="AU55">
        <v>0</v>
      </c>
      <c r="AV55">
        <v>1</v>
      </c>
      <c r="AW55" s="4">
        <v>650</v>
      </c>
      <c r="AX55">
        <v>0</v>
      </c>
      <c r="AY55">
        <v>1</v>
      </c>
      <c r="BA55" s="1">
        <v>43776</v>
      </c>
      <c r="BB55">
        <v>9</v>
      </c>
      <c r="BC55">
        <v>9</v>
      </c>
      <c r="BD55">
        <v>2</v>
      </c>
      <c r="BE55">
        <v>40</v>
      </c>
      <c r="BF55">
        <v>1</v>
      </c>
      <c r="BG55">
        <v>0</v>
      </c>
      <c r="BH55">
        <v>40</v>
      </c>
      <c r="BI55" s="1">
        <v>43342</v>
      </c>
      <c r="BJ55">
        <v>14</v>
      </c>
      <c r="BK55">
        <v>14</v>
      </c>
      <c r="BL55">
        <v>0</v>
      </c>
      <c r="BM55">
        <v>88</v>
      </c>
      <c r="BN55">
        <v>1</v>
      </c>
      <c r="BO55">
        <v>0</v>
      </c>
      <c r="BP55">
        <v>88</v>
      </c>
      <c r="BQ55" s="1">
        <v>42894</v>
      </c>
      <c r="BR55">
        <v>7</v>
      </c>
      <c r="BS55">
        <v>7</v>
      </c>
      <c r="BT55">
        <v>0</v>
      </c>
      <c r="BU55">
        <v>32</v>
      </c>
      <c r="BV55">
        <v>1</v>
      </c>
      <c r="BW55">
        <v>0</v>
      </c>
      <c r="BX55">
        <v>32</v>
      </c>
      <c r="BY55">
        <v>54.667000000000002</v>
      </c>
      <c r="CA55" t="s">
        <v>211</v>
      </c>
      <c r="CB55" t="s">
        <v>437</v>
      </c>
      <c r="CC55">
        <v>84010</v>
      </c>
      <c r="CD55">
        <v>50</v>
      </c>
      <c r="CE55">
        <v>3853997800</v>
      </c>
      <c r="CF55" t="s">
        <v>98</v>
      </c>
      <c r="CG55" t="s">
        <v>99</v>
      </c>
      <c r="CH55" s="1">
        <v>39037</v>
      </c>
      <c r="CI55" t="s">
        <v>99</v>
      </c>
      <c r="CJ55" t="s">
        <v>100</v>
      </c>
      <c r="CK55" t="s">
        <v>99</v>
      </c>
      <c r="CL55" t="s">
        <v>102</v>
      </c>
      <c r="CM55" t="s">
        <v>436</v>
      </c>
      <c r="CN55">
        <v>102</v>
      </c>
      <c r="CO55" s="1">
        <v>44621</v>
      </c>
      <c r="CP55" s="1"/>
      <c r="CV55"/>
    </row>
    <row r="56" spans="1:104" x14ac:dyDescent="0.25">
      <c r="A56" t="s">
        <v>196</v>
      </c>
      <c r="B56" s="18" t="s">
        <v>580</v>
      </c>
      <c r="C56" s="18">
        <v>465104</v>
      </c>
      <c r="D56" t="s">
        <v>324</v>
      </c>
      <c r="E56" t="s">
        <v>284</v>
      </c>
      <c r="F56" t="s">
        <v>275</v>
      </c>
      <c r="G56" t="s">
        <v>594</v>
      </c>
      <c r="H56">
        <v>62.5</v>
      </c>
      <c r="I56" t="s">
        <v>97</v>
      </c>
      <c r="K56" t="s">
        <v>99</v>
      </c>
      <c r="L56" t="s">
        <v>104</v>
      </c>
      <c r="M56">
        <v>2</v>
      </c>
      <c r="N56">
        <v>3</v>
      </c>
      <c r="O56">
        <v>1</v>
      </c>
      <c r="P56">
        <v>5</v>
      </c>
      <c r="Q56">
        <v>5</v>
      </c>
      <c r="R56">
        <v>5</v>
      </c>
      <c r="S56">
        <v>4</v>
      </c>
      <c r="U56" s="8">
        <v>3.30335</v>
      </c>
      <c r="V56" s="8">
        <v>0.86604999999999999</v>
      </c>
      <c r="W56">
        <v>65.900000000000006</v>
      </c>
      <c r="X56">
        <v>0.65446000000000004</v>
      </c>
      <c r="Y56">
        <v>1.52051</v>
      </c>
      <c r="Z56">
        <v>2.758</v>
      </c>
      <c r="AA56">
        <v>0.61975999999999998</v>
      </c>
      <c r="AB56">
        <v>0.17507</v>
      </c>
      <c r="AD56">
        <v>1.78284</v>
      </c>
      <c r="AE56">
        <v>61.5</v>
      </c>
      <c r="AG56">
        <v>0</v>
      </c>
      <c r="AJ56">
        <v>1.91168</v>
      </c>
      <c r="AK56">
        <v>0.74946999999999997</v>
      </c>
      <c r="AL56">
        <v>0.37495000000000001</v>
      </c>
      <c r="AM56">
        <v>3.0360999999999998</v>
      </c>
      <c r="AN56">
        <v>1.90926</v>
      </c>
      <c r="AO56">
        <v>0.64232</v>
      </c>
      <c r="AP56">
        <v>0.86502000000000001</v>
      </c>
      <c r="AQ56">
        <v>3.4352200000000002</v>
      </c>
      <c r="AS56">
        <v>0</v>
      </c>
      <c r="AT56">
        <v>10</v>
      </c>
      <c r="AU56">
        <v>5</v>
      </c>
      <c r="AV56">
        <v>1</v>
      </c>
      <c r="AW56" s="4">
        <v>46267</v>
      </c>
      <c r="AX56">
        <v>0</v>
      </c>
      <c r="AY56">
        <v>1</v>
      </c>
      <c r="BA56" s="1">
        <v>43790</v>
      </c>
      <c r="BB56">
        <v>16</v>
      </c>
      <c r="BC56">
        <v>6</v>
      </c>
      <c r="BD56">
        <v>8</v>
      </c>
      <c r="BE56">
        <v>212</v>
      </c>
      <c r="BF56">
        <v>1</v>
      </c>
      <c r="BG56">
        <v>0</v>
      </c>
      <c r="BH56">
        <v>212</v>
      </c>
      <c r="BI56" s="1">
        <v>43398</v>
      </c>
      <c r="BJ56">
        <v>7</v>
      </c>
      <c r="BK56">
        <v>3</v>
      </c>
      <c r="BL56">
        <v>4</v>
      </c>
      <c r="BM56">
        <v>48</v>
      </c>
      <c r="BN56">
        <v>1</v>
      </c>
      <c r="BO56">
        <v>0</v>
      </c>
      <c r="BP56">
        <v>48</v>
      </c>
      <c r="BQ56" s="1">
        <v>42929</v>
      </c>
      <c r="BR56">
        <v>12</v>
      </c>
      <c r="BS56">
        <v>11</v>
      </c>
      <c r="BT56">
        <v>1</v>
      </c>
      <c r="BU56">
        <v>72</v>
      </c>
      <c r="BV56">
        <v>1</v>
      </c>
      <c r="BW56">
        <v>0</v>
      </c>
      <c r="BX56">
        <v>72</v>
      </c>
      <c r="BY56">
        <v>134</v>
      </c>
      <c r="CA56" t="s">
        <v>198</v>
      </c>
      <c r="CB56" t="s">
        <v>326</v>
      </c>
      <c r="CC56">
        <v>84097</v>
      </c>
      <c r="CD56">
        <v>240</v>
      </c>
      <c r="CE56">
        <v>8012254741</v>
      </c>
      <c r="CF56" t="s">
        <v>98</v>
      </c>
      <c r="CG56" t="s">
        <v>99</v>
      </c>
      <c r="CH56" s="1">
        <v>31659</v>
      </c>
      <c r="CI56" t="s">
        <v>99</v>
      </c>
      <c r="CJ56" t="s">
        <v>100</v>
      </c>
      <c r="CK56" t="s">
        <v>99</v>
      </c>
      <c r="CL56" t="s">
        <v>102</v>
      </c>
      <c r="CM56" t="s">
        <v>325</v>
      </c>
      <c r="CN56">
        <v>120</v>
      </c>
      <c r="CO56" s="1">
        <v>44621</v>
      </c>
      <c r="CP56" s="1"/>
      <c r="CV56"/>
    </row>
    <row r="57" spans="1:104" x14ac:dyDescent="0.25">
      <c r="A57" t="s">
        <v>196</v>
      </c>
      <c r="B57" s="18" t="s">
        <v>580</v>
      </c>
      <c r="C57" s="18">
        <v>465100</v>
      </c>
      <c r="D57" t="s">
        <v>314</v>
      </c>
      <c r="E57" t="s">
        <v>202</v>
      </c>
      <c r="F57" t="s">
        <v>203</v>
      </c>
      <c r="G57" t="s">
        <v>596</v>
      </c>
      <c r="H57">
        <v>53.3</v>
      </c>
      <c r="I57" t="s">
        <v>131</v>
      </c>
      <c r="K57" t="s">
        <v>99</v>
      </c>
      <c r="L57" t="s">
        <v>104</v>
      </c>
      <c r="M57">
        <v>5</v>
      </c>
      <c r="N57">
        <v>3</v>
      </c>
      <c r="O57">
        <v>4</v>
      </c>
      <c r="P57">
        <v>5</v>
      </c>
      <c r="Q57">
        <v>5</v>
      </c>
      <c r="R57">
        <v>5</v>
      </c>
      <c r="S57">
        <v>3</v>
      </c>
      <c r="U57" s="8">
        <v>3.5009000000000001</v>
      </c>
      <c r="V57" s="8">
        <v>0.78069999999999995</v>
      </c>
      <c r="W57">
        <v>44.8</v>
      </c>
      <c r="X57">
        <v>0.55052999999999996</v>
      </c>
      <c r="Y57">
        <v>1.3312299999999999</v>
      </c>
      <c r="Z57">
        <v>3.0991300000000002</v>
      </c>
      <c r="AA57">
        <v>0.57952999999999999</v>
      </c>
      <c r="AB57">
        <v>0.15704000000000001</v>
      </c>
      <c r="AD57">
        <v>2.1696599999999999</v>
      </c>
      <c r="AE57">
        <v>22.2</v>
      </c>
      <c r="AG57">
        <v>1</v>
      </c>
      <c r="AJ57">
        <v>2.08595</v>
      </c>
      <c r="AK57">
        <v>0.87853999999999999</v>
      </c>
      <c r="AL57">
        <v>0.49739</v>
      </c>
      <c r="AM57">
        <v>3.4618799999999998</v>
      </c>
      <c r="AN57">
        <v>2.1293799999999998</v>
      </c>
      <c r="AO57">
        <v>0.46094000000000002</v>
      </c>
      <c r="AP57">
        <v>0.58782000000000001</v>
      </c>
      <c r="AQ57">
        <v>3.1928899999999998</v>
      </c>
      <c r="AS57">
        <v>0</v>
      </c>
      <c r="AT57">
        <v>0</v>
      </c>
      <c r="AU57">
        <v>0</v>
      </c>
      <c r="AV57">
        <v>0</v>
      </c>
      <c r="AW57" s="4">
        <v>0</v>
      </c>
      <c r="AX57">
        <v>0</v>
      </c>
      <c r="AY57">
        <v>0</v>
      </c>
      <c r="BA57" s="1">
        <v>44378</v>
      </c>
      <c r="BB57">
        <v>6</v>
      </c>
      <c r="BC57">
        <v>6</v>
      </c>
      <c r="BD57">
        <v>0</v>
      </c>
      <c r="BE57">
        <v>28</v>
      </c>
      <c r="BF57">
        <v>1</v>
      </c>
      <c r="BG57">
        <v>0</v>
      </c>
      <c r="BH57">
        <v>28</v>
      </c>
      <c r="BI57" s="1">
        <v>43621</v>
      </c>
      <c r="BJ57">
        <v>6</v>
      </c>
      <c r="BK57">
        <v>6</v>
      </c>
      <c r="BL57">
        <v>0</v>
      </c>
      <c r="BM57">
        <v>32</v>
      </c>
      <c r="BN57">
        <v>1</v>
      </c>
      <c r="BO57">
        <v>0</v>
      </c>
      <c r="BP57">
        <v>32</v>
      </c>
      <c r="BQ57" s="1">
        <v>43230</v>
      </c>
      <c r="BR57">
        <v>11</v>
      </c>
      <c r="BS57">
        <v>11</v>
      </c>
      <c r="BT57">
        <v>0</v>
      </c>
      <c r="BU57">
        <v>48</v>
      </c>
      <c r="BV57">
        <v>1</v>
      </c>
      <c r="BW57">
        <v>0</v>
      </c>
      <c r="BX57">
        <v>48</v>
      </c>
      <c r="BY57">
        <v>32.667000000000002</v>
      </c>
      <c r="CA57" t="s">
        <v>198</v>
      </c>
      <c r="CB57" t="s">
        <v>316</v>
      </c>
      <c r="CC57">
        <v>84107</v>
      </c>
      <c r="CD57">
        <v>170</v>
      </c>
      <c r="CE57">
        <v>8012629181</v>
      </c>
      <c r="CF57" t="s">
        <v>98</v>
      </c>
      <c r="CG57" t="s">
        <v>99</v>
      </c>
      <c r="CH57" s="1">
        <v>31260</v>
      </c>
      <c r="CI57" t="s">
        <v>99</v>
      </c>
      <c r="CJ57" t="s">
        <v>99</v>
      </c>
      <c r="CK57" t="s">
        <v>99</v>
      </c>
      <c r="CL57" t="s">
        <v>102</v>
      </c>
      <c r="CM57" t="s">
        <v>315</v>
      </c>
      <c r="CN57">
        <v>99</v>
      </c>
      <c r="CO57" s="1">
        <v>44621</v>
      </c>
      <c r="CP57" s="1"/>
      <c r="CV57"/>
    </row>
    <row r="58" spans="1:104" x14ac:dyDescent="0.25">
      <c r="A58" t="s">
        <v>196</v>
      </c>
      <c r="B58" s="18" t="s">
        <v>580</v>
      </c>
      <c r="C58" s="18">
        <v>465102</v>
      </c>
      <c r="D58" t="s">
        <v>321</v>
      </c>
      <c r="E58" t="s">
        <v>312</v>
      </c>
      <c r="F58" t="s">
        <v>167</v>
      </c>
      <c r="G58" t="s">
        <v>594</v>
      </c>
      <c r="H58">
        <v>27.7</v>
      </c>
      <c r="I58" t="s">
        <v>106</v>
      </c>
      <c r="K58" t="s">
        <v>99</v>
      </c>
      <c r="L58" t="s">
        <v>104</v>
      </c>
      <c r="M58">
        <v>4</v>
      </c>
      <c r="N58">
        <v>4</v>
      </c>
      <c r="O58">
        <v>2</v>
      </c>
      <c r="P58">
        <v>5</v>
      </c>
      <c r="Q58">
        <v>5</v>
      </c>
      <c r="R58">
        <v>4</v>
      </c>
      <c r="S58">
        <v>5</v>
      </c>
      <c r="U58" s="8">
        <v>3.5749499999999999</v>
      </c>
      <c r="V58" s="8">
        <v>1.1953800000000001</v>
      </c>
      <c r="W58">
        <v>59.5</v>
      </c>
      <c r="X58">
        <v>0.48766999999999999</v>
      </c>
      <c r="Y58">
        <v>1.6830499999999999</v>
      </c>
      <c r="Z58">
        <v>3.1621700000000001</v>
      </c>
      <c r="AA58">
        <v>0.74389000000000005</v>
      </c>
      <c r="AB58">
        <v>4.5900000000000003E-3</v>
      </c>
      <c r="AD58">
        <v>1.8918999999999999</v>
      </c>
      <c r="AE58">
        <v>42.9</v>
      </c>
      <c r="AG58">
        <v>1</v>
      </c>
      <c r="AJ58">
        <v>2.11355</v>
      </c>
      <c r="AK58">
        <v>0.74263000000000001</v>
      </c>
      <c r="AL58">
        <v>0.34714</v>
      </c>
      <c r="AM58">
        <v>3.2033200000000002</v>
      </c>
      <c r="AN58">
        <v>1.83253</v>
      </c>
      <c r="AO58">
        <v>0.48304000000000002</v>
      </c>
      <c r="AP58">
        <v>1.28959</v>
      </c>
      <c r="AQ58">
        <v>3.52359</v>
      </c>
      <c r="AS58">
        <v>0</v>
      </c>
      <c r="AT58">
        <v>0</v>
      </c>
      <c r="AU58">
        <v>1</v>
      </c>
      <c r="AV58">
        <v>1</v>
      </c>
      <c r="AW58" s="4">
        <v>8037.25</v>
      </c>
      <c r="AX58">
        <v>0</v>
      </c>
      <c r="AY58">
        <v>1</v>
      </c>
      <c r="BA58" s="1">
        <v>44336</v>
      </c>
      <c r="BB58">
        <v>5</v>
      </c>
      <c r="BC58">
        <v>5</v>
      </c>
      <c r="BD58">
        <v>0</v>
      </c>
      <c r="BE58">
        <v>48</v>
      </c>
      <c r="BF58">
        <v>1</v>
      </c>
      <c r="BG58">
        <v>0</v>
      </c>
      <c r="BH58">
        <v>48</v>
      </c>
      <c r="BI58" s="1">
        <v>43531</v>
      </c>
      <c r="BJ58">
        <v>18</v>
      </c>
      <c r="BK58">
        <v>17</v>
      </c>
      <c r="BL58">
        <v>1</v>
      </c>
      <c r="BM58">
        <v>164</v>
      </c>
      <c r="BN58">
        <v>1</v>
      </c>
      <c r="BO58">
        <v>0</v>
      </c>
      <c r="BP58">
        <v>164</v>
      </c>
      <c r="BQ58" s="1">
        <v>43139</v>
      </c>
      <c r="BR58">
        <v>5</v>
      </c>
      <c r="BS58">
        <v>5</v>
      </c>
      <c r="BT58">
        <v>0</v>
      </c>
      <c r="BU58">
        <v>20</v>
      </c>
      <c r="BV58">
        <v>1</v>
      </c>
      <c r="BW58">
        <v>0</v>
      </c>
      <c r="BX58">
        <v>20</v>
      </c>
      <c r="BY58">
        <v>82</v>
      </c>
      <c r="CA58" t="s">
        <v>198</v>
      </c>
      <c r="CB58" t="s">
        <v>323</v>
      </c>
      <c r="CC58">
        <v>84501</v>
      </c>
      <c r="CD58">
        <v>30</v>
      </c>
      <c r="CE58">
        <v>4356372621</v>
      </c>
      <c r="CF58" t="s">
        <v>98</v>
      </c>
      <c r="CG58" t="s">
        <v>99</v>
      </c>
      <c r="CH58" s="1">
        <v>31352</v>
      </c>
      <c r="CI58" t="s">
        <v>99</v>
      </c>
      <c r="CJ58" t="s">
        <v>99</v>
      </c>
      <c r="CK58" t="s">
        <v>99</v>
      </c>
      <c r="CL58" t="s">
        <v>102</v>
      </c>
      <c r="CM58" t="s">
        <v>322</v>
      </c>
      <c r="CN58">
        <v>58</v>
      </c>
      <c r="CO58" s="1">
        <v>44621</v>
      </c>
      <c r="CP58" s="1"/>
      <c r="CV58"/>
    </row>
    <row r="59" spans="1:104" x14ac:dyDescent="0.25">
      <c r="A59" t="s">
        <v>196</v>
      </c>
      <c r="B59" s="18" t="s">
        <v>580</v>
      </c>
      <c r="C59" s="18">
        <v>465129</v>
      </c>
      <c r="D59" t="s">
        <v>372</v>
      </c>
      <c r="E59" t="s">
        <v>124</v>
      </c>
      <c r="F59" t="s">
        <v>275</v>
      </c>
      <c r="G59" t="s">
        <v>594</v>
      </c>
      <c r="H59">
        <v>36.6</v>
      </c>
      <c r="I59" t="s">
        <v>97</v>
      </c>
      <c r="J59" t="s">
        <v>107</v>
      </c>
      <c r="K59" t="s">
        <v>99</v>
      </c>
      <c r="L59" t="s">
        <v>104</v>
      </c>
      <c r="M59">
        <v>1</v>
      </c>
      <c r="N59">
        <v>2</v>
      </c>
      <c r="O59">
        <v>1</v>
      </c>
      <c r="P59">
        <v>3</v>
      </c>
      <c r="Q59">
        <v>3</v>
      </c>
      <c r="S59">
        <v>3</v>
      </c>
      <c r="U59" s="8">
        <v>2.9485299999999999</v>
      </c>
      <c r="V59" s="8">
        <v>0.69096000000000002</v>
      </c>
      <c r="X59">
        <v>0.14005000000000001</v>
      </c>
      <c r="Y59">
        <v>0.83101000000000003</v>
      </c>
      <c r="Z59">
        <v>2.5314700000000001</v>
      </c>
      <c r="AA59">
        <v>0.50475000000000003</v>
      </c>
      <c r="AB59">
        <v>9.1730000000000006E-2</v>
      </c>
      <c r="AC59">
        <v>6</v>
      </c>
      <c r="AD59">
        <v>2.1175199999999998</v>
      </c>
      <c r="AF59">
        <v>6</v>
      </c>
      <c r="AH59">
        <v>6</v>
      </c>
      <c r="AJ59">
        <v>2.0921699999999999</v>
      </c>
      <c r="AK59">
        <v>0.83242000000000005</v>
      </c>
      <c r="AL59">
        <v>0.49508999999999997</v>
      </c>
      <c r="AM59">
        <v>3.4196900000000001</v>
      </c>
      <c r="AN59">
        <v>2.0720299999999998</v>
      </c>
      <c r="AO59">
        <v>0.12376</v>
      </c>
      <c r="AP59">
        <v>0.52266000000000001</v>
      </c>
      <c r="AQ59">
        <v>2.7222900000000001</v>
      </c>
      <c r="AS59">
        <v>0</v>
      </c>
      <c r="AT59">
        <v>7</v>
      </c>
      <c r="AU59">
        <v>0</v>
      </c>
      <c r="AV59">
        <v>15</v>
      </c>
      <c r="AW59" s="4">
        <v>111695.99</v>
      </c>
      <c r="AX59">
        <v>1</v>
      </c>
      <c r="AY59">
        <v>16</v>
      </c>
      <c r="BA59" s="1">
        <v>44398</v>
      </c>
      <c r="BB59">
        <v>33</v>
      </c>
      <c r="BC59">
        <v>33</v>
      </c>
      <c r="BD59">
        <v>33</v>
      </c>
      <c r="BE59">
        <v>386</v>
      </c>
      <c r="BF59">
        <v>1</v>
      </c>
      <c r="BG59">
        <v>0</v>
      </c>
      <c r="BH59">
        <v>386</v>
      </c>
      <c r="BI59" s="1">
        <v>43559</v>
      </c>
      <c r="BJ59">
        <v>22</v>
      </c>
      <c r="BK59">
        <v>22</v>
      </c>
      <c r="BL59">
        <v>22</v>
      </c>
      <c r="BM59">
        <v>136</v>
      </c>
      <c r="BN59">
        <v>1</v>
      </c>
      <c r="BO59">
        <v>0</v>
      </c>
      <c r="BP59">
        <v>136</v>
      </c>
      <c r="BQ59" s="1">
        <v>43158</v>
      </c>
      <c r="BR59">
        <v>19</v>
      </c>
      <c r="BS59">
        <v>19</v>
      </c>
      <c r="BT59">
        <v>0</v>
      </c>
      <c r="BU59">
        <v>112</v>
      </c>
      <c r="BV59">
        <v>1</v>
      </c>
      <c r="BW59">
        <v>0</v>
      </c>
      <c r="BX59">
        <v>112</v>
      </c>
      <c r="BY59">
        <v>257</v>
      </c>
      <c r="CA59" t="s">
        <v>374</v>
      </c>
      <c r="CB59" t="s">
        <v>375</v>
      </c>
      <c r="CC59">
        <v>84651</v>
      </c>
      <c r="CD59">
        <v>240</v>
      </c>
      <c r="CE59">
        <v>8014659211</v>
      </c>
      <c r="CF59" t="s">
        <v>98</v>
      </c>
      <c r="CG59" t="s">
        <v>99</v>
      </c>
      <c r="CH59" s="1">
        <v>33689</v>
      </c>
      <c r="CI59" t="s">
        <v>99</v>
      </c>
      <c r="CJ59" t="s">
        <v>99</v>
      </c>
      <c r="CK59" t="s">
        <v>99</v>
      </c>
      <c r="CL59" t="s">
        <v>102</v>
      </c>
      <c r="CM59" t="s">
        <v>373</v>
      </c>
      <c r="CN59">
        <v>52</v>
      </c>
      <c r="CO59" s="1">
        <v>44621</v>
      </c>
      <c r="CP59" s="1"/>
      <c r="CV59"/>
      <c r="CW59">
        <v>2</v>
      </c>
    </row>
    <row r="60" spans="1:104" x14ac:dyDescent="0.25">
      <c r="A60" t="s">
        <v>196</v>
      </c>
      <c r="B60" s="18" t="s">
        <v>580</v>
      </c>
      <c r="C60" s="18" t="s">
        <v>548</v>
      </c>
      <c r="D60" t="s">
        <v>549</v>
      </c>
      <c r="E60" t="s">
        <v>202</v>
      </c>
      <c r="F60" t="s">
        <v>203</v>
      </c>
      <c r="G60" t="s">
        <v>594</v>
      </c>
      <c r="H60">
        <v>30.5</v>
      </c>
      <c r="I60" t="s">
        <v>97</v>
      </c>
      <c r="K60" t="s">
        <v>99</v>
      </c>
      <c r="L60" t="s">
        <v>113</v>
      </c>
      <c r="M60">
        <v>1</v>
      </c>
      <c r="N60">
        <v>1</v>
      </c>
      <c r="O60">
        <v>2</v>
      </c>
      <c r="P60">
        <v>4</v>
      </c>
      <c r="Q60">
        <v>4</v>
      </c>
      <c r="S60">
        <v>1</v>
      </c>
      <c r="U60" s="8">
        <v>2.6914699999999998</v>
      </c>
      <c r="V60" s="8">
        <v>0.69784999999999997</v>
      </c>
      <c r="W60">
        <v>72</v>
      </c>
      <c r="X60">
        <v>0.2487</v>
      </c>
      <c r="Y60">
        <v>0.94655</v>
      </c>
      <c r="Z60">
        <v>2.4899100000000001</v>
      </c>
      <c r="AA60">
        <v>0.3856</v>
      </c>
      <c r="AB60">
        <v>8.5999999999999998E-4</v>
      </c>
      <c r="AD60">
        <v>1.74492</v>
      </c>
      <c r="AE60">
        <v>83.3</v>
      </c>
      <c r="AG60">
        <v>0</v>
      </c>
      <c r="AJ60">
        <v>2.0832600000000001</v>
      </c>
      <c r="AK60">
        <v>0.87716000000000005</v>
      </c>
      <c r="AL60">
        <v>0.48320000000000002</v>
      </c>
      <c r="AM60">
        <v>3.4436200000000001</v>
      </c>
      <c r="AN60">
        <v>1.7147300000000001</v>
      </c>
      <c r="AO60">
        <v>0.20856</v>
      </c>
      <c r="AP60">
        <v>0.54086999999999996</v>
      </c>
      <c r="AQ60">
        <v>2.4676900000000002</v>
      </c>
      <c r="AS60">
        <v>0</v>
      </c>
      <c r="AT60">
        <v>1</v>
      </c>
      <c r="AU60">
        <v>4</v>
      </c>
      <c r="AV60">
        <v>8</v>
      </c>
      <c r="AW60" s="4">
        <v>94373</v>
      </c>
      <c r="AX60">
        <v>0</v>
      </c>
      <c r="AY60">
        <v>8</v>
      </c>
      <c r="BA60" s="1">
        <v>44426</v>
      </c>
      <c r="BB60">
        <v>5</v>
      </c>
      <c r="BC60">
        <v>5</v>
      </c>
      <c r="BD60">
        <v>0</v>
      </c>
      <c r="BE60">
        <v>36</v>
      </c>
      <c r="BF60">
        <v>1</v>
      </c>
      <c r="BG60">
        <v>0</v>
      </c>
      <c r="BH60">
        <v>36</v>
      </c>
      <c r="BI60" s="1">
        <v>43648</v>
      </c>
      <c r="BJ60">
        <v>21</v>
      </c>
      <c r="BK60">
        <v>17</v>
      </c>
      <c r="BL60">
        <v>3</v>
      </c>
      <c r="BM60">
        <v>140</v>
      </c>
      <c r="BN60">
        <v>1</v>
      </c>
      <c r="BO60">
        <v>0</v>
      </c>
      <c r="BP60">
        <v>140</v>
      </c>
      <c r="BQ60" s="1">
        <v>43263</v>
      </c>
      <c r="BR60">
        <v>7</v>
      </c>
      <c r="BS60">
        <v>7</v>
      </c>
      <c r="BT60">
        <v>0</v>
      </c>
      <c r="BU60">
        <v>32</v>
      </c>
      <c r="BV60">
        <v>1</v>
      </c>
      <c r="BW60">
        <v>0</v>
      </c>
      <c r="BX60">
        <v>32</v>
      </c>
      <c r="BY60">
        <v>70</v>
      </c>
      <c r="CA60" t="s">
        <v>118</v>
      </c>
      <c r="CB60" t="s">
        <v>551</v>
      </c>
      <c r="CC60">
        <v>84104</v>
      </c>
      <c r="CD60">
        <v>170</v>
      </c>
      <c r="CE60">
        <v>8013559649</v>
      </c>
      <c r="CF60" t="s">
        <v>120</v>
      </c>
      <c r="CG60" t="s">
        <v>99</v>
      </c>
      <c r="CH60" s="1">
        <v>33573</v>
      </c>
      <c r="CI60" t="s">
        <v>99</v>
      </c>
      <c r="CJ60" t="s">
        <v>99</v>
      </c>
      <c r="CK60" t="s">
        <v>99</v>
      </c>
      <c r="CL60" t="s">
        <v>102</v>
      </c>
      <c r="CM60" t="s">
        <v>550</v>
      </c>
      <c r="CN60">
        <v>34</v>
      </c>
      <c r="CO60" s="1">
        <v>44621</v>
      </c>
      <c r="CP60" s="1"/>
      <c r="CS60">
        <v>12</v>
      </c>
      <c r="CV60"/>
      <c r="CW60">
        <v>2</v>
      </c>
      <c r="CX60">
        <v>12</v>
      </c>
    </row>
    <row r="61" spans="1:104" x14ac:dyDescent="0.25">
      <c r="A61" t="s">
        <v>196</v>
      </c>
      <c r="B61" s="18" t="s">
        <v>580</v>
      </c>
      <c r="C61" s="18">
        <v>465155</v>
      </c>
      <c r="D61" t="s">
        <v>412</v>
      </c>
      <c r="E61" t="s">
        <v>150</v>
      </c>
      <c r="F61" t="s">
        <v>197</v>
      </c>
      <c r="G61" t="s">
        <v>594</v>
      </c>
      <c r="H61">
        <v>25.7</v>
      </c>
      <c r="I61" t="s">
        <v>97</v>
      </c>
      <c r="K61" t="s">
        <v>99</v>
      </c>
      <c r="L61" t="s">
        <v>113</v>
      </c>
      <c r="M61">
        <v>5</v>
      </c>
      <c r="N61">
        <v>5</v>
      </c>
      <c r="O61">
        <v>4</v>
      </c>
      <c r="P61">
        <v>5</v>
      </c>
      <c r="R61">
        <v>5</v>
      </c>
      <c r="S61">
        <v>5</v>
      </c>
      <c r="U61" s="8">
        <v>6.2601599999999999</v>
      </c>
      <c r="V61" s="8">
        <v>2.20479</v>
      </c>
      <c r="W61">
        <v>41.2</v>
      </c>
      <c r="X61">
        <v>0.38551999999999997</v>
      </c>
      <c r="Y61">
        <v>2.5903100000000001</v>
      </c>
      <c r="Z61">
        <v>4.7933199999999996</v>
      </c>
      <c r="AA61">
        <v>1.18635</v>
      </c>
      <c r="AB61">
        <v>0.45434000000000002</v>
      </c>
      <c r="AD61">
        <v>3.6698400000000002</v>
      </c>
      <c r="AE61">
        <v>21.4</v>
      </c>
      <c r="AG61">
        <v>0</v>
      </c>
      <c r="AJ61">
        <v>2.29358</v>
      </c>
      <c r="AK61">
        <v>0.83348999999999995</v>
      </c>
      <c r="AL61">
        <v>0.47621999999999998</v>
      </c>
      <c r="AM61">
        <v>3.6032899999999999</v>
      </c>
      <c r="AN61">
        <v>3.2756699999999999</v>
      </c>
      <c r="AO61">
        <v>0.34022999999999998</v>
      </c>
      <c r="AP61">
        <v>1.73386</v>
      </c>
      <c r="AQ61">
        <v>5.4853199999999998</v>
      </c>
      <c r="AS61">
        <v>0</v>
      </c>
      <c r="AT61">
        <v>1</v>
      </c>
      <c r="AU61">
        <v>0</v>
      </c>
      <c r="AV61">
        <v>4</v>
      </c>
      <c r="AW61" s="4">
        <v>4567.99</v>
      </c>
      <c r="AX61">
        <v>0</v>
      </c>
      <c r="AY61">
        <v>4</v>
      </c>
      <c r="BA61" s="1">
        <v>44546</v>
      </c>
      <c r="BB61">
        <v>3</v>
      </c>
      <c r="BC61">
        <v>1</v>
      </c>
      <c r="BD61">
        <v>2</v>
      </c>
      <c r="BE61">
        <v>28</v>
      </c>
      <c r="BF61">
        <v>1</v>
      </c>
      <c r="BG61">
        <v>0</v>
      </c>
      <c r="BH61">
        <v>28</v>
      </c>
      <c r="BI61" s="1">
        <v>43761</v>
      </c>
      <c r="BJ61">
        <v>0</v>
      </c>
      <c r="BK61">
        <v>0</v>
      </c>
      <c r="BL61">
        <v>0</v>
      </c>
      <c r="BM61">
        <v>0</v>
      </c>
      <c r="BN61">
        <v>0</v>
      </c>
      <c r="BO61">
        <v>0</v>
      </c>
      <c r="BP61">
        <v>0</v>
      </c>
      <c r="BQ61" s="1">
        <v>43389</v>
      </c>
      <c r="BR61">
        <v>0</v>
      </c>
      <c r="BS61">
        <v>0</v>
      </c>
      <c r="BT61">
        <v>0</v>
      </c>
      <c r="BU61">
        <v>0</v>
      </c>
      <c r="BV61">
        <v>0</v>
      </c>
      <c r="BW61">
        <v>0</v>
      </c>
      <c r="BX61">
        <v>0</v>
      </c>
      <c r="BY61">
        <v>14</v>
      </c>
      <c r="CA61" t="s">
        <v>414</v>
      </c>
      <c r="CB61" t="s">
        <v>415</v>
      </c>
      <c r="CC61">
        <v>84405</v>
      </c>
      <c r="CD61">
        <v>280</v>
      </c>
      <c r="CE61">
        <v>8016891600</v>
      </c>
      <c r="CF61" t="s">
        <v>117</v>
      </c>
      <c r="CG61" t="s">
        <v>99</v>
      </c>
      <c r="CH61" s="1">
        <v>38054</v>
      </c>
      <c r="CI61" t="s">
        <v>99</v>
      </c>
      <c r="CJ61" t="s">
        <v>99</v>
      </c>
      <c r="CK61" t="s">
        <v>99</v>
      </c>
      <c r="CL61" t="s">
        <v>102</v>
      </c>
      <c r="CM61" t="s">
        <v>413</v>
      </c>
      <c r="CN61">
        <v>30</v>
      </c>
      <c r="CO61" s="1">
        <v>44621</v>
      </c>
      <c r="CP61" s="1"/>
      <c r="CV61">
        <v>2</v>
      </c>
    </row>
    <row r="62" spans="1:104" x14ac:dyDescent="0.25">
      <c r="A62" t="s">
        <v>196</v>
      </c>
      <c r="B62" s="18" t="s">
        <v>580</v>
      </c>
      <c r="C62" s="18">
        <v>465098</v>
      </c>
      <c r="D62" t="s">
        <v>310</v>
      </c>
      <c r="E62" t="s">
        <v>312</v>
      </c>
      <c r="F62" t="s">
        <v>167</v>
      </c>
      <c r="G62" t="s">
        <v>594</v>
      </c>
      <c r="H62">
        <v>54.7</v>
      </c>
      <c r="I62" t="s">
        <v>97</v>
      </c>
      <c r="K62" t="s">
        <v>99</v>
      </c>
      <c r="L62" t="s">
        <v>104</v>
      </c>
      <c r="M62">
        <v>5</v>
      </c>
      <c r="N62">
        <v>3</v>
      </c>
      <c r="O62">
        <v>4</v>
      </c>
      <c r="P62">
        <v>5</v>
      </c>
      <c r="Q62">
        <v>5</v>
      </c>
      <c r="R62">
        <v>5</v>
      </c>
      <c r="S62">
        <v>4</v>
      </c>
      <c r="U62" s="8">
        <v>3.0707100000000001</v>
      </c>
      <c r="V62" s="8">
        <v>1.1306400000000001</v>
      </c>
      <c r="W62">
        <v>37.200000000000003</v>
      </c>
      <c r="X62">
        <v>7.6929999999999998E-2</v>
      </c>
      <c r="Y62">
        <v>1.2075800000000001</v>
      </c>
      <c r="Z62">
        <v>2.6956699999999998</v>
      </c>
      <c r="AA62">
        <v>0.75660000000000005</v>
      </c>
      <c r="AB62">
        <v>0.17337</v>
      </c>
      <c r="AD62">
        <v>1.86313</v>
      </c>
      <c r="AE62">
        <v>20</v>
      </c>
      <c r="AG62">
        <v>0</v>
      </c>
      <c r="AJ62">
        <v>2.0584099999999999</v>
      </c>
      <c r="AK62">
        <v>0.81342000000000003</v>
      </c>
      <c r="AL62">
        <v>0.44706000000000001</v>
      </c>
      <c r="AM62">
        <v>3.3189000000000002</v>
      </c>
      <c r="AN62">
        <v>1.853</v>
      </c>
      <c r="AO62">
        <v>6.9570000000000007E-2</v>
      </c>
      <c r="AP62">
        <v>0.94713000000000003</v>
      </c>
      <c r="AQ62">
        <v>2.9211900000000002</v>
      </c>
      <c r="AS62">
        <v>0</v>
      </c>
      <c r="AT62">
        <v>0</v>
      </c>
      <c r="AU62">
        <v>0</v>
      </c>
      <c r="AV62">
        <v>0</v>
      </c>
      <c r="AW62" s="4">
        <v>0</v>
      </c>
      <c r="AX62">
        <v>0</v>
      </c>
      <c r="AY62">
        <v>0</v>
      </c>
      <c r="BA62" s="1">
        <v>43775</v>
      </c>
      <c r="BB62">
        <v>2</v>
      </c>
      <c r="BC62">
        <v>2</v>
      </c>
      <c r="BD62">
        <v>0</v>
      </c>
      <c r="BE62">
        <v>8</v>
      </c>
      <c r="BF62">
        <v>1</v>
      </c>
      <c r="BG62">
        <v>0</v>
      </c>
      <c r="BH62">
        <v>8</v>
      </c>
      <c r="BI62" s="1">
        <v>43398</v>
      </c>
      <c r="BJ62">
        <v>6</v>
      </c>
      <c r="BK62">
        <v>6</v>
      </c>
      <c r="BL62">
        <v>0</v>
      </c>
      <c r="BM62">
        <v>40</v>
      </c>
      <c r="BN62">
        <v>1</v>
      </c>
      <c r="BO62">
        <v>0</v>
      </c>
      <c r="BP62">
        <v>40</v>
      </c>
      <c r="BQ62" s="1">
        <v>42943</v>
      </c>
      <c r="BR62">
        <v>8</v>
      </c>
      <c r="BS62">
        <v>8</v>
      </c>
      <c r="BT62">
        <v>0</v>
      </c>
      <c r="BU62">
        <v>40</v>
      </c>
      <c r="BV62">
        <v>1</v>
      </c>
      <c r="BW62">
        <v>0</v>
      </c>
      <c r="BX62">
        <v>40</v>
      </c>
      <c r="BY62">
        <v>24</v>
      </c>
      <c r="CA62" t="s">
        <v>198</v>
      </c>
      <c r="CB62" t="s">
        <v>313</v>
      </c>
      <c r="CC62">
        <v>84501</v>
      </c>
      <c r="CD62">
        <v>30</v>
      </c>
      <c r="CE62">
        <v>4356379213</v>
      </c>
      <c r="CF62" t="s">
        <v>98</v>
      </c>
      <c r="CG62" t="s">
        <v>99</v>
      </c>
      <c r="CH62" s="1">
        <v>30987</v>
      </c>
      <c r="CI62" t="s">
        <v>99</v>
      </c>
      <c r="CJ62" t="s">
        <v>100</v>
      </c>
      <c r="CK62" t="s">
        <v>99</v>
      </c>
      <c r="CL62" t="s">
        <v>102</v>
      </c>
      <c r="CM62" t="s">
        <v>311</v>
      </c>
      <c r="CN62">
        <v>100</v>
      </c>
      <c r="CO62" s="1">
        <v>44621</v>
      </c>
      <c r="CP62" s="1"/>
      <c r="CV62"/>
    </row>
    <row r="63" spans="1:104" x14ac:dyDescent="0.25">
      <c r="A63" t="s">
        <v>196</v>
      </c>
      <c r="B63" s="18" t="s">
        <v>580</v>
      </c>
      <c r="C63" s="18">
        <v>465020</v>
      </c>
      <c r="D63" t="s">
        <v>162</v>
      </c>
      <c r="E63" t="s">
        <v>209</v>
      </c>
      <c r="F63" t="s">
        <v>210</v>
      </c>
      <c r="G63" t="s">
        <v>596</v>
      </c>
      <c r="H63">
        <v>39.6</v>
      </c>
      <c r="I63" t="s">
        <v>131</v>
      </c>
      <c r="K63" t="s">
        <v>99</v>
      </c>
      <c r="L63" t="s">
        <v>104</v>
      </c>
      <c r="M63">
        <v>5</v>
      </c>
      <c r="N63">
        <v>4</v>
      </c>
      <c r="O63">
        <v>4</v>
      </c>
      <c r="P63">
        <v>5</v>
      </c>
      <c r="Q63">
        <v>5</v>
      </c>
      <c r="R63">
        <v>5</v>
      </c>
      <c r="S63">
        <v>5</v>
      </c>
      <c r="U63" s="8">
        <v>3.7686099999999998</v>
      </c>
      <c r="V63" s="8">
        <v>1.05972</v>
      </c>
      <c r="W63">
        <v>76.400000000000006</v>
      </c>
      <c r="X63">
        <v>0.50082000000000004</v>
      </c>
      <c r="Y63">
        <v>1.56054</v>
      </c>
      <c r="Z63">
        <v>3.2320000000000002</v>
      </c>
      <c r="AA63">
        <v>0.85750999999999999</v>
      </c>
      <c r="AB63">
        <v>0.14149</v>
      </c>
      <c r="AD63">
        <v>2.2080799999999998</v>
      </c>
      <c r="AE63">
        <v>45.5</v>
      </c>
      <c r="AG63">
        <v>1</v>
      </c>
      <c r="AJ63">
        <v>2.0686499999999999</v>
      </c>
      <c r="AK63">
        <v>0.76209000000000005</v>
      </c>
      <c r="AL63">
        <v>0.37503999999999998</v>
      </c>
      <c r="AM63">
        <v>3.2057799999999999</v>
      </c>
      <c r="AN63">
        <v>2.1852100000000001</v>
      </c>
      <c r="AO63">
        <v>0.48338999999999999</v>
      </c>
      <c r="AP63">
        <v>1.0582</v>
      </c>
      <c r="AQ63">
        <v>3.7116199999999999</v>
      </c>
      <c r="AS63">
        <v>0</v>
      </c>
      <c r="AT63">
        <v>2</v>
      </c>
      <c r="AU63">
        <v>1</v>
      </c>
      <c r="AV63">
        <v>1</v>
      </c>
      <c r="AW63" s="4">
        <v>6227.5</v>
      </c>
      <c r="AX63">
        <v>0</v>
      </c>
      <c r="AY63">
        <v>1</v>
      </c>
      <c r="BA63" s="1">
        <v>44483</v>
      </c>
      <c r="BB63">
        <v>3</v>
      </c>
      <c r="BC63">
        <v>3</v>
      </c>
      <c r="BD63">
        <v>0</v>
      </c>
      <c r="BE63">
        <v>12</v>
      </c>
      <c r="BF63">
        <v>1</v>
      </c>
      <c r="BG63">
        <v>0</v>
      </c>
      <c r="BH63">
        <v>12</v>
      </c>
      <c r="BI63" s="1">
        <v>43649</v>
      </c>
      <c r="BJ63">
        <v>1</v>
      </c>
      <c r="BK63">
        <v>0</v>
      </c>
      <c r="BL63">
        <v>0</v>
      </c>
      <c r="BM63">
        <v>16</v>
      </c>
      <c r="BN63">
        <v>0</v>
      </c>
      <c r="BO63">
        <v>0</v>
      </c>
      <c r="BP63">
        <v>16</v>
      </c>
      <c r="BQ63" s="1">
        <v>43272</v>
      </c>
      <c r="BR63">
        <v>22</v>
      </c>
      <c r="BS63">
        <v>18</v>
      </c>
      <c r="BT63">
        <v>4</v>
      </c>
      <c r="BU63">
        <v>164</v>
      </c>
      <c r="BV63">
        <v>1</v>
      </c>
      <c r="BW63">
        <v>0</v>
      </c>
      <c r="BX63">
        <v>164</v>
      </c>
      <c r="BY63">
        <v>38.667000000000002</v>
      </c>
      <c r="CA63" t="s">
        <v>211</v>
      </c>
      <c r="CB63" t="s">
        <v>212</v>
      </c>
      <c r="CC63">
        <v>84302</v>
      </c>
      <c r="CD63">
        <v>10</v>
      </c>
      <c r="CE63">
        <v>4357235289</v>
      </c>
      <c r="CF63" t="s">
        <v>98</v>
      </c>
      <c r="CG63" t="s">
        <v>99</v>
      </c>
      <c r="CH63" s="1">
        <v>28399</v>
      </c>
      <c r="CI63" t="s">
        <v>99</v>
      </c>
      <c r="CJ63" t="s">
        <v>99</v>
      </c>
      <c r="CK63" t="s">
        <v>99</v>
      </c>
      <c r="CL63" t="s">
        <v>102</v>
      </c>
      <c r="CM63" t="s">
        <v>208</v>
      </c>
      <c r="CN63">
        <v>72</v>
      </c>
      <c r="CO63" s="1">
        <v>44621</v>
      </c>
      <c r="CP63" s="1"/>
      <c r="CV63"/>
    </row>
    <row r="64" spans="1:104" x14ac:dyDescent="0.25">
      <c r="A64" t="s">
        <v>196</v>
      </c>
      <c r="B64" s="18" t="s">
        <v>580</v>
      </c>
      <c r="C64" s="18">
        <v>465188</v>
      </c>
      <c r="D64" t="s">
        <v>525</v>
      </c>
      <c r="E64" t="s">
        <v>527</v>
      </c>
      <c r="F64" t="s">
        <v>275</v>
      </c>
      <c r="G64" t="s">
        <v>594</v>
      </c>
      <c r="H64">
        <v>76.5</v>
      </c>
      <c r="I64" t="s">
        <v>97</v>
      </c>
      <c r="K64" t="s">
        <v>99</v>
      </c>
      <c r="L64" t="s">
        <v>104</v>
      </c>
      <c r="M64">
        <v>5</v>
      </c>
      <c r="N64">
        <v>4</v>
      </c>
      <c r="O64">
        <v>3</v>
      </c>
      <c r="P64">
        <v>5</v>
      </c>
      <c r="Q64">
        <v>4</v>
      </c>
      <c r="R64">
        <v>5</v>
      </c>
      <c r="S64">
        <v>5</v>
      </c>
      <c r="U64" s="8">
        <v>3.92062</v>
      </c>
      <c r="V64" s="8">
        <v>1.2276499999999999</v>
      </c>
      <c r="W64">
        <v>55.7</v>
      </c>
      <c r="X64">
        <v>0.56108000000000002</v>
      </c>
      <c r="Y64">
        <v>1.7887299999999999</v>
      </c>
      <c r="Z64">
        <v>3.2028400000000001</v>
      </c>
      <c r="AA64">
        <v>0.97292000000000001</v>
      </c>
      <c r="AB64">
        <v>0.23376</v>
      </c>
      <c r="AD64">
        <v>2.1318899999999998</v>
      </c>
      <c r="AE64">
        <v>36.700000000000003</v>
      </c>
      <c r="AG64">
        <v>1</v>
      </c>
      <c r="AJ64">
        <v>2.0340099999999999</v>
      </c>
      <c r="AK64">
        <v>0.82806000000000002</v>
      </c>
      <c r="AL64">
        <v>0.41893999999999998</v>
      </c>
      <c r="AM64">
        <v>3.2810100000000002</v>
      </c>
      <c r="AN64">
        <v>2.14574</v>
      </c>
      <c r="AO64">
        <v>0.49841999999999997</v>
      </c>
      <c r="AP64">
        <v>1.09744</v>
      </c>
      <c r="AQ64">
        <v>3.7728000000000002</v>
      </c>
      <c r="AS64">
        <v>0</v>
      </c>
      <c r="AT64">
        <v>7</v>
      </c>
      <c r="AU64">
        <v>0</v>
      </c>
      <c r="AV64">
        <v>0</v>
      </c>
      <c r="AW64" s="4">
        <v>0</v>
      </c>
      <c r="AX64">
        <v>0</v>
      </c>
      <c r="AY64">
        <v>0</v>
      </c>
      <c r="BA64" s="1">
        <v>43818</v>
      </c>
      <c r="BB64">
        <v>11</v>
      </c>
      <c r="BC64">
        <v>7</v>
      </c>
      <c r="BD64">
        <v>4</v>
      </c>
      <c r="BE64">
        <v>56</v>
      </c>
      <c r="BF64">
        <v>1</v>
      </c>
      <c r="BG64">
        <v>0</v>
      </c>
      <c r="BH64">
        <v>56</v>
      </c>
      <c r="BI64" s="1">
        <v>43447</v>
      </c>
      <c r="BJ64">
        <v>9</v>
      </c>
      <c r="BK64">
        <v>9</v>
      </c>
      <c r="BL64">
        <v>0</v>
      </c>
      <c r="BM64">
        <v>44</v>
      </c>
      <c r="BN64">
        <v>1</v>
      </c>
      <c r="BO64">
        <v>0</v>
      </c>
      <c r="BP64">
        <v>44</v>
      </c>
      <c r="BQ64" s="1">
        <v>42963</v>
      </c>
      <c r="BR64">
        <v>0</v>
      </c>
      <c r="BS64">
        <v>0</v>
      </c>
      <c r="BT64">
        <v>0</v>
      </c>
      <c r="BU64">
        <v>0</v>
      </c>
      <c r="BV64">
        <v>0</v>
      </c>
      <c r="BW64">
        <v>0</v>
      </c>
      <c r="BX64">
        <v>0</v>
      </c>
      <c r="BY64">
        <v>42.667000000000002</v>
      </c>
      <c r="CA64" t="s">
        <v>198</v>
      </c>
      <c r="CB64" t="s">
        <v>528</v>
      </c>
      <c r="CC64">
        <v>84043</v>
      </c>
      <c r="CD64">
        <v>240</v>
      </c>
      <c r="CE64">
        <v>3853745600</v>
      </c>
      <c r="CF64" t="s">
        <v>98</v>
      </c>
      <c r="CG64" t="s">
        <v>99</v>
      </c>
      <c r="CH64" s="1">
        <v>43027</v>
      </c>
      <c r="CI64" t="s">
        <v>99</v>
      </c>
      <c r="CJ64" t="s">
        <v>100</v>
      </c>
      <c r="CK64" t="s">
        <v>99</v>
      </c>
      <c r="CL64" t="s">
        <v>102</v>
      </c>
      <c r="CM64" t="s">
        <v>526</v>
      </c>
      <c r="CN64">
        <v>99</v>
      </c>
      <c r="CO64" s="1">
        <v>44621</v>
      </c>
      <c r="CP64" s="1"/>
      <c r="CV64"/>
    </row>
    <row r="65" spans="1:102" x14ac:dyDescent="0.25">
      <c r="A65" t="s">
        <v>196</v>
      </c>
      <c r="B65" s="18" t="s">
        <v>580</v>
      </c>
      <c r="C65" s="18">
        <v>465119</v>
      </c>
      <c r="D65" t="s">
        <v>357</v>
      </c>
      <c r="E65" t="s">
        <v>359</v>
      </c>
      <c r="F65" t="s">
        <v>275</v>
      </c>
      <c r="G65" t="s">
        <v>594</v>
      </c>
      <c r="H65">
        <v>104.1</v>
      </c>
      <c r="I65" t="s">
        <v>106</v>
      </c>
      <c r="J65" t="s">
        <v>107</v>
      </c>
      <c r="K65" t="s">
        <v>100</v>
      </c>
      <c r="L65" t="s">
        <v>104</v>
      </c>
      <c r="M65">
        <v>2</v>
      </c>
      <c r="N65">
        <v>2</v>
      </c>
      <c r="O65">
        <v>1</v>
      </c>
      <c r="P65">
        <v>5</v>
      </c>
      <c r="Q65">
        <v>5</v>
      </c>
      <c r="R65">
        <v>4</v>
      </c>
      <c r="S65">
        <v>2</v>
      </c>
      <c r="U65" s="8">
        <v>3.5756199999999998</v>
      </c>
      <c r="V65" s="8">
        <v>0.67169000000000001</v>
      </c>
      <c r="W65">
        <v>55.6</v>
      </c>
      <c r="X65">
        <v>0.70398000000000005</v>
      </c>
      <c r="Y65">
        <v>1.37568</v>
      </c>
      <c r="Z65">
        <v>2.8643000000000001</v>
      </c>
      <c r="AA65">
        <v>0.43063000000000001</v>
      </c>
      <c r="AB65">
        <v>0.12873000000000001</v>
      </c>
      <c r="AD65">
        <v>2.1999399999999998</v>
      </c>
      <c r="AE65">
        <v>55.6</v>
      </c>
      <c r="AG65">
        <v>1</v>
      </c>
      <c r="AJ65">
        <v>2.0978699999999999</v>
      </c>
      <c r="AK65">
        <v>0.84968999999999995</v>
      </c>
      <c r="AL65">
        <v>0.53654999999999997</v>
      </c>
      <c r="AM65">
        <v>3.4841099999999998</v>
      </c>
      <c r="AN65">
        <v>2.1468400000000001</v>
      </c>
      <c r="AO65">
        <v>0.60943000000000003</v>
      </c>
      <c r="AP65">
        <v>0.46883000000000002</v>
      </c>
      <c r="AQ65">
        <v>3.2402199999999999</v>
      </c>
      <c r="AS65">
        <v>0</v>
      </c>
      <c r="AT65">
        <v>17</v>
      </c>
      <c r="AU65">
        <v>0</v>
      </c>
      <c r="AV65">
        <v>1</v>
      </c>
      <c r="AW65" s="4">
        <v>184860</v>
      </c>
      <c r="AX65">
        <v>1</v>
      </c>
      <c r="AY65">
        <v>2</v>
      </c>
      <c r="BA65" s="1">
        <v>44344</v>
      </c>
      <c r="BB65">
        <v>32</v>
      </c>
      <c r="BC65">
        <v>32</v>
      </c>
      <c r="BD65">
        <v>15</v>
      </c>
      <c r="BE65">
        <v>409</v>
      </c>
      <c r="BF65">
        <v>1</v>
      </c>
      <c r="BG65">
        <v>0</v>
      </c>
      <c r="BH65">
        <v>409</v>
      </c>
      <c r="BI65" s="1">
        <v>43636</v>
      </c>
      <c r="BJ65">
        <v>23</v>
      </c>
      <c r="BK65">
        <v>22</v>
      </c>
      <c r="BL65">
        <v>22</v>
      </c>
      <c r="BM65">
        <v>140</v>
      </c>
      <c r="BN65">
        <v>1</v>
      </c>
      <c r="BO65">
        <v>0</v>
      </c>
      <c r="BP65">
        <v>140</v>
      </c>
      <c r="BQ65" s="1">
        <v>43244</v>
      </c>
      <c r="BR65">
        <v>26</v>
      </c>
      <c r="BS65">
        <v>26</v>
      </c>
      <c r="BT65">
        <v>0</v>
      </c>
      <c r="BU65">
        <v>188</v>
      </c>
      <c r="BV65">
        <v>1</v>
      </c>
      <c r="BW65">
        <v>0</v>
      </c>
      <c r="BX65">
        <v>188</v>
      </c>
      <c r="BY65">
        <v>282.5</v>
      </c>
      <c r="CA65" t="s">
        <v>198</v>
      </c>
      <c r="CB65" t="s">
        <v>360</v>
      </c>
      <c r="CC65">
        <v>84604</v>
      </c>
      <c r="CD65">
        <v>240</v>
      </c>
      <c r="CE65">
        <v>8013779661</v>
      </c>
      <c r="CF65" t="s">
        <v>98</v>
      </c>
      <c r="CG65" t="s">
        <v>99</v>
      </c>
      <c r="CH65" s="1">
        <v>32454</v>
      </c>
      <c r="CI65" t="s">
        <v>99</v>
      </c>
      <c r="CJ65" t="s">
        <v>99</v>
      </c>
      <c r="CK65" t="s">
        <v>99</v>
      </c>
      <c r="CL65" t="s">
        <v>102</v>
      </c>
      <c r="CM65" t="s">
        <v>358</v>
      </c>
      <c r="CN65">
        <v>220</v>
      </c>
      <c r="CO65" s="1">
        <v>44621</v>
      </c>
      <c r="CP65" s="1"/>
      <c r="CV65"/>
    </row>
    <row r="66" spans="1:102" x14ac:dyDescent="0.25">
      <c r="A66" t="s">
        <v>196</v>
      </c>
      <c r="B66" s="18" t="s">
        <v>580</v>
      </c>
      <c r="C66" s="18">
        <v>465137</v>
      </c>
      <c r="D66" t="s">
        <v>380</v>
      </c>
      <c r="E66" t="s">
        <v>225</v>
      </c>
      <c r="F66" t="s">
        <v>111</v>
      </c>
      <c r="G66" t="s">
        <v>594</v>
      </c>
      <c r="H66">
        <v>83.7</v>
      </c>
      <c r="I66" t="s">
        <v>97</v>
      </c>
      <c r="K66" t="s">
        <v>99</v>
      </c>
      <c r="L66" t="s">
        <v>104</v>
      </c>
      <c r="M66">
        <v>2</v>
      </c>
      <c r="N66">
        <v>2</v>
      </c>
      <c r="O66">
        <v>2</v>
      </c>
      <c r="P66">
        <v>3</v>
      </c>
      <c r="Q66">
        <v>3</v>
      </c>
      <c r="R66">
        <v>4</v>
      </c>
      <c r="S66">
        <v>2</v>
      </c>
      <c r="U66" s="8">
        <v>2.87988</v>
      </c>
      <c r="V66" s="8">
        <v>0.53949000000000003</v>
      </c>
      <c r="W66">
        <v>54.3</v>
      </c>
      <c r="X66">
        <v>0.71299000000000001</v>
      </c>
      <c r="Y66">
        <v>1.25248</v>
      </c>
      <c r="Z66">
        <v>2.4842300000000002</v>
      </c>
      <c r="AA66">
        <v>0.39169999999999999</v>
      </c>
      <c r="AB66">
        <v>5.423E-2</v>
      </c>
      <c r="AD66">
        <v>1.6274</v>
      </c>
      <c r="AE66">
        <v>42.9</v>
      </c>
      <c r="AG66">
        <v>1</v>
      </c>
      <c r="AJ66">
        <v>2.07667</v>
      </c>
      <c r="AK66">
        <v>0.80662</v>
      </c>
      <c r="AL66">
        <v>0.42426999999999998</v>
      </c>
      <c r="AM66">
        <v>3.3075600000000001</v>
      </c>
      <c r="AN66">
        <v>1.60432</v>
      </c>
      <c r="AO66">
        <v>0.65019000000000005</v>
      </c>
      <c r="AP66">
        <v>0.47621000000000002</v>
      </c>
      <c r="AQ66">
        <v>2.7490399999999999</v>
      </c>
      <c r="AS66">
        <v>0</v>
      </c>
      <c r="AT66">
        <v>3</v>
      </c>
      <c r="AU66">
        <v>1</v>
      </c>
      <c r="AV66">
        <v>3</v>
      </c>
      <c r="AW66" s="4">
        <v>71623.5</v>
      </c>
      <c r="AX66">
        <v>0</v>
      </c>
      <c r="AY66">
        <v>3</v>
      </c>
      <c r="BA66" s="1">
        <v>43839</v>
      </c>
      <c r="BB66">
        <v>14</v>
      </c>
      <c r="BC66">
        <v>14</v>
      </c>
      <c r="BD66">
        <v>14</v>
      </c>
      <c r="BE66">
        <v>104</v>
      </c>
      <c r="BF66">
        <v>1</v>
      </c>
      <c r="BG66">
        <v>0</v>
      </c>
      <c r="BH66">
        <v>104</v>
      </c>
      <c r="BI66" s="1">
        <v>43503</v>
      </c>
      <c r="BJ66">
        <v>5</v>
      </c>
      <c r="BK66">
        <v>4</v>
      </c>
      <c r="BL66">
        <v>1</v>
      </c>
      <c r="BM66">
        <v>24</v>
      </c>
      <c r="BN66">
        <v>1</v>
      </c>
      <c r="BO66">
        <v>0</v>
      </c>
      <c r="BP66">
        <v>24</v>
      </c>
      <c r="BQ66" s="1">
        <v>43034</v>
      </c>
      <c r="BR66">
        <v>9</v>
      </c>
      <c r="BS66">
        <v>9</v>
      </c>
      <c r="BT66">
        <v>0</v>
      </c>
      <c r="BU66">
        <v>64</v>
      </c>
      <c r="BV66">
        <v>1</v>
      </c>
      <c r="BW66">
        <v>0</v>
      </c>
      <c r="BX66">
        <v>64</v>
      </c>
      <c r="BY66">
        <v>70.667000000000002</v>
      </c>
      <c r="CA66" t="s">
        <v>198</v>
      </c>
      <c r="CB66" t="s">
        <v>382</v>
      </c>
      <c r="CC66">
        <v>84790</v>
      </c>
      <c r="CD66">
        <v>260</v>
      </c>
      <c r="CE66">
        <v>4356287770</v>
      </c>
      <c r="CF66" t="s">
        <v>98</v>
      </c>
      <c r="CG66" t="s">
        <v>99</v>
      </c>
      <c r="CH66" s="1">
        <v>34325</v>
      </c>
      <c r="CI66" t="s">
        <v>99</v>
      </c>
      <c r="CJ66" t="s">
        <v>100</v>
      </c>
      <c r="CK66" t="s">
        <v>99</v>
      </c>
      <c r="CL66" t="s">
        <v>102</v>
      </c>
      <c r="CM66" t="s">
        <v>381</v>
      </c>
      <c r="CN66">
        <v>124</v>
      </c>
      <c r="CO66" s="1">
        <v>44621</v>
      </c>
      <c r="CP66" s="1"/>
      <c r="CV66"/>
    </row>
    <row r="67" spans="1:102" x14ac:dyDescent="0.25">
      <c r="A67" t="s">
        <v>196</v>
      </c>
      <c r="B67" s="18" t="s">
        <v>580</v>
      </c>
      <c r="C67" s="18">
        <v>465059</v>
      </c>
      <c r="D67" t="s">
        <v>220</v>
      </c>
      <c r="E67" t="s">
        <v>163</v>
      </c>
      <c r="F67" t="s">
        <v>128</v>
      </c>
      <c r="G67" t="s">
        <v>594</v>
      </c>
      <c r="H67">
        <v>41.7</v>
      </c>
      <c r="I67" t="s">
        <v>106</v>
      </c>
      <c r="K67" t="s">
        <v>99</v>
      </c>
      <c r="L67" t="s">
        <v>104</v>
      </c>
      <c r="M67">
        <v>4</v>
      </c>
      <c r="N67">
        <v>3</v>
      </c>
      <c r="O67">
        <v>3</v>
      </c>
      <c r="P67">
        <v>5</v>
      </c>
      <c r="Q67">
        <v>5</v>
      </c>
      <c r="R67">
        <v>5</v>
      </c>
      <c r="S67">
        <v>3</v>
      </c>
      <c r="U67" s="8">
        <v>3.8941300000000001</v>
      </c>
      <c r="V67" s="8">
        <v>0.68072999999999995</v>
      </c>
      <c r="W67">
        <v>50</v>
      </c>
      <c r="X67">
        <v>1.1150800000000001</v>
      </c>
      <c r="Y67">
        <v>1.7958099999999999</v>
      </c>
      <c r="Z67">
        <v>3.1848399999999999</v>
      </c>
      <c r="AA67">
        <v>0.25974000000000003</v>
      </c>
      <c r="AB67">
        <v>9.6200000000000001E-3</v>
      </c>
      <c r="AD67">
        <v>2.0983100000000001</v>
      </c>
      <c r="AE67">
        <v>57.1</v>
      </c>
      <c r="AG67">
        <v>2</v>
      </c>
      <c r="AJ67">
        <v>2.0745800000000001</v>
      </c>
      <c r="AK67">
        <v>0.77781999999999996</v>
      </c>
      <c r="AL67">
        <v>0.39813999999999999</v>
      </c>
      <c r="AM67">
        <v>3.25054</v>
      </c>
      <c r="AN67">
        <v>2.0706500000000001</v>
      </c>
      <c r="AO67">
        <v>1.0545100000000001</v>
      </c>
      <c r="AP67">
        <v>0.64032</v>
      </c>
      <c r="AQ67">
        <v>3.7824200000000001</v>
      </c>
      <c r="AS67">
        <v>0</v>
      </c>
      <c r="AT67">
        <v>2</v>
      </c>
      <c r="AU67">
        <v>0</v>
      </c>
      <c r="AV67">
        <v>1</v>
      </c>
      <c r="AW67" s="4">
        <v>8830.25</v>
      </c>
      <c r="AX67">
        <v>0</v>
      </c>
      <c r="AY67">
        <v>1</v>
      </c>
      <c r="BA67" s="1">
        <v>43839</v>
      </c>
      <c r="BB67">
        <v>9</v>
      </c>
      <c r="BC67">
        <v>9</v>
      </c>
      <c r="BD67">
        <v>0</v>
      </c>
      <c r="BE67">
        <v>44</v>
      </c>
      <c r="BF67">
        <v>1</v>
      </c>
      <c r="BG67">
        <v>0</v>
      </c>
      <c r="BH67">
        <v>44</v>
      </c>
      <c r="BI67" s="1">
        <v>43433</v>
      </c>
      <c r="BJ67">
        <v>7</v>
      </c>
      <c r="BK67">
        <v>7</v>
      </c>
      <c r="BL67">
        <v>0</v>
      </c>
      <c r="BM67">
        <v>40</v>
      </c>
      <c r="BN67">
        <v>1</v>
      </c>
      <c r="BO67">
        <v>0</v>
      </c>
      <c r="BP67">
        <v>40</v>
      </c>
      <c r="BQ67" s="1">
        <v>42976</v>
      </c>
      <c r="BR67">
        <v>15</v>
      </c>
      <c r="BS67">
        <v>13</v>
      </c>
      <c r="BT67">
        <v>2</v>
      </c>
      <c r="BU67">
        <v>88</v>
      </c>
      <c r="BV67">
        <v>1</v>
      </c>
      <c r="BW67">
        <v>0</v>
      </c>
      <c r="BX67">
        <v>88</v>
      </c>
      <c r="BY67">
        <v>50</v>
      </c>
      <c r="CA67" t="s">
        <v>211</v>
      </c>
      <c r="CB67" t="s">
        <v>222</v>
      </c>
      <c r="CC67">
        <v>84701</v>
      </c>
      <c r="CD67">
        <v>200</v>
      </c>
      <c r="CE67">
        <v>4358968211</v>
      </c>
      <c r="CF67" t="s">
        <v>98</v>
      </c>
      <c r="CG67" t="s">
        <v>99</v>
      </c>
      <c r="CH67" s="1">
        <v>27785</v>
      </c>
      <c r="CI67" t="s">
        <v>100</v>
      </c>
      <c r="CJ67" t="s">
        <v>100</v>
      </c>
      <c r="CK67" t="s">
        <v>99</v>
      </c>
      <c r="CL67" t="s">
        <v>102</v>
      </c>
      <c r="CM67" t="s">
        <v>221</v>
      </c>
      <c r="CN67">
        <v>98</v>
      </c>
      <c r="CO67" s="1">
        <v>44621</v>
      </c>
      <c r="CP67" s="1"/>
      <c r="CV67"/>
    </row>
    <row r="68" spans="1:102" x14ac:dyDescent="0.25">
      <c r="A68" t="s">
        <v>196</v>
      </c>
      <c r="B68" s="18" t="s">
        <v>580</v>
      </c>
      <c r="C68" s="18">
        <v>465067</v>
      </c>
      <c r="D68" t="s">
        <v>230</v>
      </c>
      <c r="E68" t="s">
        <v>186</v>
      </c>
      <c r="F68" t="s">
        <v>148</v>
      </c>
      <c r="G68" t="s">
        <v>595</v>
      </c>
      <c r="H68">
        <v>134.69999999999999</v>
      </c>
      <c r="I68" t="s">
        <v>109</v>
      </c>
      <c r="K68" t="s">
        <v>99</v>
      </c>
      <c r="L68" t="s">
        <v>104</v>
      </c>
      <c r="M68">
        <v>3</v>
      </c>
      <c r="N68">
        <v>4</v>
      </c>
      <c r="O68">
        <v>2</v>
      </c>
      <c r="P68">
        <v>4</v>
      </c>
      <c r="Q68">
        <v>4</v>
      </c>
      <c r="R68">
        <v>5</v>
      </c>
      <c r="S68">
        <v>4</v>
      </c>
      <c r="U68" s="8">
        <v>3.8251599999999999</v>
      </c>
      <c r="V68" s="8">
        <v>1.02538</v>
      </c>
      <c r="W68">
        <v>98.9</v>
      </c>
      <c r="X68">
        <v>0.41815000000000002</v>
      </c>
      <c r="Y68">
        <v>1.44353</v>
      </c>
      <c r="Z68">
        <v>3.3086000000000002</v>
      </c>
      <c r="AA68">
        <v>0.66278000000000004</v>
      </c>
      <c r="AB68">
        <v>7.5149999999999995E-2</v>
      </c>
      <c r="AD68">
        <v>2.3816199999999998</v>
      </c>
      <c r="AE68">
        <v>100</v>
      </c>
      <c r="AH68">
        <v>6</v>
      </c>
      <c r="AJ68">
        <v>2.0622600000000002</v>
      </c>
      <c r="AK68">
        <v>0.79327000000000003</v>
      </c>
      <c r="AL68">
        <v>0.49431999999999998</v>
      </c>
      <c r="AM68">
        <v>3.3498600000000001</v>
      </c>
      <c r="AN68">
        <v>2.3642599999999998</v>
      </c>
      <c r="AO68">
        <v>0.38773000000000002</v>
      </c>
      <c r="AP68">
        <v>0.77683999999999997</v>
      </c>
      <c r="AQ68">
        <v>3.60528</v>
      </c>
      <c r="AS68">
        <v>0</v>
      </c>
      <c r="AT68">
        <v>4</v>
      </c>
      <c r="AU68">
        <v>0</v>
      </c>
      <c r="AV68">
        <v>0</v>
      </c>
      <c r="AW68" s="4">
        <v>0</v>
      </c>
      <c r="AX68">
        <v>0</v>
      </c>
      <c r="AY68">
        <v>0</v>
      </c>
      <c r="BA68" s="1">
        <v>43871</v>
      </c>
      <c r="BB68">
        <v>12</v>
      </c>
      <c r="BC68">
        <v>12</v>
      </c>
      <c r="BD68">
        <v>0</v>
      </c>
      <c r="BE68">
        <v>52</v>
      </c>
      <c r="BF68">
        <v>1</v>
      </c>
      <c r="BG68">
        <v>0</v>
      </c>
      <c r="BH68">
        <v>52</v>
      </c>
      <c r="BI68" s="1">
        <v>43475</v>
      </c>
      <c r="BJ68">
        <v>16</v>
      </c>
      <c r="BK68">
        <v>16</v>
      </c>
      <c r="BL68">
        <v>0</v>
      </c>
      <c r="BM68">
        <v>92</v>
      </c>
      <c r="BN68">
        <v>1</v>
      </c>
      <c r="BO68">
        <v>0</v>
      </c>
      <c r="BP68">
        <v>92</v>
      </c>
      <c r="BQ68" s="1">
        <v>43024</v>
      </c>
      <c r="BR68">
        <v>17</v>
      </c>
      <c r="BS68">
        <v>14</v>
      </c>
      <c r="BT68">
        <v>3</v>
      </c>
      <c r="BU68">
        <v>100</v>
      </c>
      <c r="BV68">
        <v>1</v>
      </c>
      <c r="BW68">
        <v>0</v>
      </c>
      <c r="BX68">
        <v>100</v>
      </c>
      <c r="BY68">
        <v>73.332999999999998</v>
      </c>
      <c r="CA68" t="s">
        <v>198</v>
      </c>
      <c r="CB68" t="s">
        <v>232</v>
      </c>
      <c r="CC68">
        <v>84015</v>
      </c>
      <c r="CD68">
        <v>50</v>
      </c>
      <c r="CE68">
        <v>8017284300</v>
      </c>
      <c r="CF68" t="s">
        <v>98</v>
      </c>
      <c r="CG68" t="s">
        <v>99</v>
      </c>
      <c r="CH68" s="1">
        <v>29647</v>
      </c>
      <c r="CI68" t="s">
        <v>99</v>
      </c>
      <c r="CJ68" t="s">
        <v>100</v>
      </c>
      <c r="CK68" t="s">
        <v>99</v>
      </c>
      <c r="CL68" t="s">
        <v>102</v>
      </c>
      <c r="CM68" t="s">
        <v>231</v>
      </c>
      <c r="CN68">
        <v>168</v>
      </c>
      <c r="CO68" s="1">
        <v>44621</v>
      </c>
      <c r="CP68" s="1"/>
      <c r="CV68"/>
    </row>
    <row r="69" spans="1:102" x14ac:dyDescent="0.25">
      <c r="A69" t="s">
        <v>196</v>
      </c>
      <c r="B69" s="18" t="s">
        <v>580</v>
      </c>
      <c r="C69" s="18">
        <v>465125</v>
      </c>
      <c r="D69" t="s">
        <v>369</v>
      </c>
      <c r="E69" t="s">
        <v>153</v>
      </c>
      <c r="F69" t="s">
        <v>203</v>
      </c>
      <c r="G69" t="s">
        <v>595</v>
      </c>
      <c r="H69">
        <v>54.4</v>
      </c>
      <c r="I69" t="s">
        <v>109</v>
      </c>
      <c r="K69" t="s">
        <v>99</v>
      </c>
      <c r="L69" t="s">
        <v>104</v>
      </c>
      <c r="M69">
        <v>2</v>
      </c>
      <c r="N69">
        <v>3</v>
      </c>
      <c r="O69">
        <v>2</v>
      </c>
      <c r="P69">
        <v>4</v>
      </c>
      <c r="Q69">
        <v>5</v>
      </c>
      <c r="R69">
        <v>2</v>
      </c>
      <c r="S69">
        <v>4</v>
      </c>
      <c r="U69" s="8">
        <v>3.2616100000000001</v>
      </c>
      <c r="V69" s="8">
        <v>0.69</v>
      </c>
      <c r="W69">
        <v>95.7</v>
      </c>
      <c r="X69">
        <v>0.56169999999999998</v>
      </c>
      <c r="Y69">
        <v>1.25169</v>
      </c>
      <c r="Z69">
        <v>2.6891799999999999</v>
      </c>
      <c r="AA69">
        <v>0.57152999999999998</v>
      </c>
      <c r="AB69">
        <v>7.5850000000000001E-2</v>
      </c>
      <c r="AD69">
        <v>2.0099100000000001</v>
      </c>
      <c r="AE69">
        <v>91.7</v>
      </c>
      <c r="AG69">
        <v>0</v>
      </c>
      <c r="AJ69">
        <v>1.9473800000000001</v>
      </c>
      <c r="AK69">
        <v>0.67113</v>
      </c>
      <c r="AL69">
        <v>0.29016999999999998</v>
      </c>
      <c r="AM69">
        <v>2.9086699999999999</v>
      </c>
      <c r="AN69">
        <v>2.1129699999999998</v>
      </c>
      <c r="AO69">
        <v>0.61563000000000001</v>
      </c>
      <c r="AP69">
        <v>0.89054</v>
      </c>
      <c r="AQ69">
        <v>3.5404</v>
      </c>
      <c r="AS69">
        <v>0</v>
      </c>
      <c r="AT69">
        <v>1</v>
      </c>
      <c r="AU69">
        <v>1</v>
      </c>
      <c r="AV69">
        <v>1</v>
      </c>
      <c r="AW69" s="4">
        <v>650</v>
      </c>
      <c r="AX69">
        <v>0</v>
      </c>
      <c r="AY69">
        <v>1</v>
      </c>
      <c r="BA69" s="1">
        <v>43838</v>
      </c>
      <c r="BB69">
        <v>11</v>
      </c>
      <c r="BC69">
        <v>11</v>
      </c>
      <c r="BD69">
        <v>0</v>
      </c>
      <c r="BE69">
        <v>64</v>
      </c>
      <c r="BF69">
        <v>1</v>
      </c>
      <c r="BG69">
        <v>0</v>
      </c>
      <c r="BH69">
        <v>64</v>
      </c>
      <c r="BI69" s="1">
        <v>43454</v>
      </c>
      <c r="BJ69">
        <v>13</v>
      </c>
      <c r="BK69">
        <v>12</v>
      </c>
      <c r="BL69">
        <v>1</v>
      </c>
      <c r="BM69">
        <v>80</v>
      </c>
      <c r="BN69">
        <v>1</v>
      </c>
      <c r="BO69">
        <v>0</v>
      </c>
      <c r="BP69">
        <v>80</v>
      </c>
      <c r="BQ69" s="1">
        <v>43020</v>
      </c>
      <c r="BR69">
        <v>13</v>
      </c>
      <c r="BS69">
        <v>12</v>
      </c>
      <c r="BT69">
        <v>1</v>
      </c>
      <c r="BU69">
        <v>96</v>
      </c>
      <c r="BV69">
        <v>1</v>
      </c>
      <c r="BW69">
        <v>0</v>
      </c>
      <c r="BX69">
        <v>96</v>
      </c>
      <c r="BY69">
        <v>74.667000000000002</v>
      </c>
      <c r="CA69" t="s">
        <v>198</v>
      </c>
      <c r="CB69" t="s">
        <v>371</v>
      </c>
      <c r="CC69">
        <v>84107</v>
      </c>
      <c r="CD69">
        <v>170</v>
      </c>
      <c r="CE69">
        <v>8016933800</v>
      </c>
      <c r="CF69" t="s">
        <v>98</v>
      </c>
      <c r="CG69" t="s">
        <v>99</v>
      </c>
      <c r="CH69" s="1">
        <v>33388</v>
      </c>
      <c r="CI69" t="s">
        <v>99</v>
      </c>
      <c r="CJ69" t="s">
        <v>100</v>
      </c>
      <c r="CK69" t="s">
        <v>99</v>
      </c>
      <c r="CL69" t="s">
        <v>102</v>
      </c>
      <c r="CM69" t="s">
        <v>370</v>
      </c>
      <c r="CN69">
        <v>61</v>
      </c>
      <c r="CO69" s="1">
        <v>44621</v>
      </c>
      <c r="CP69" s="1"/>
      <c r="CV69"/>
    </row>
    <row r="70" spans="1:102" x14ac:dyDescent="0.25">
      <c r="A70" t="s">
        <v>196</v>
      </c>
      <c r="B70" s="18" t="s">
        <v>580</v>
      </c>
      <c r="C70" s="18">
        <v>465075</v>
      </c>
      <c r="D70" t="s">
        <v>243</v>
      </c>
      <c r="E70" t="s">
        <v>245</v>
      </c>
      <c r="F70" t="s">
        <v>203</v>
      </c>
      <c r="G70" t="s">
        <v>596</v>
      </c>
      <c r="H70">
        <v>104.8</v>
      </c>
      <c r="I70" t="s">
        <v>116</v>
      </c>
      <c r="K70" t="s">
        <v>99</v>
      </c>
      <c r="L70" t="s">
        <v>104</v>
      </c>
      <c r="M70">
        <v>2</v>
      </c>
      <c r="N70">
        <v>3</v>
      </c>
      <c r="O70">
        <v>1</v>
      </c>
      <c r="P70">
        <v>5</v>
      </c>
      <c r="Q70">
        <v>5</v>
      </c>
      <c r="R70">
        <v>5</v>
      </c>
      <c r="S70">
        <v>4</v>
      </c>
      <c r="U70" s="8">
        <v>3.9772799999999999</v>
      </c>
      <c r="V70" s="8">
        <v>1.2193000000000001</v>
      </c>
      <c r="W70">
        <v>99</v>
      </c>
      <c r="X70">
        <v>0.19141</v>
      </c>
      <c r="Y70">
        <v>1.4107099999999999</v>
      </c>
      <c r="Z70">
        <v>3.47621</v>
      </c>
      <c r="AA70">
        <v>0.93715000000000004</v>
      </c>
      <c r="AB70">
        <v>0.20613999999999999</v>
      </c>
      <c r="AD70">
        <v>2.56657</v>
      </c>
      <c r="AE70">
        <v>96.3</v>
      </c>
      <c r="AG70">
        <v>2</v>
      </c>
      <c r="AJ70">
        <v>2.2033900000000002</v>
      </c>
      <c r="AK70">
        <v>0.81535000000000002</v>
      </c>
      <c r="AL70">
        <v>0.55481000000000003</v>
      </c>
      <c r="AM70">
        <v>3.57355</v>
      </c>
      <c r="AN70">
        <v>2.3846599999999998</v>
      </c>
      <c r="AO70">
        <v>0.17269000000000001</v>
      </c>
      <c r="AP70">
        <v>0.82303999999999999</v>
      </c>
      <c r="AQ70">
        <v>3.5139999999999998</v>
      </c>
      <c r="AS70">
        <v>0</v>
      </c>
      <c r="AT70">
        <v>3</v>
      </c>
      <c r="AU70">
        <v>0</v>
      </c>
      <c r="AV70">
        <v>1</v>
      </c>
      <c r="AW70" s="4">
        <v>650</v>
      </c>
      <c r="AX70">
        <v>0</v>
      </c>
      <c r="AY70">
        <v>1</v>
      </c>
      <c r="BA70" s="1">
        <v>43871</v>
      </c>
      <c r="BB70">
        <v>12</v>
      </c>
      <c r="BC70">
        <v>11</v>
      </c>
      <c r="BD70">
        <v>1</v>
      </c>
      <c r="BE70">
        <v>76</v>
      </c>
      <c r="BF70">
        <v>1</v>
      </c>
      <c r="BG70">
        <v>0</v>
      </c>
      <c r="BH70">
        <v>76</v>
      </c>
      <c r="BI70" s="1">
        <v>43489</v>
      </c>
      <c r="BJ70">
        <v>7</v>
      </c>
      <c r="BK70">
        <v>7</v>
      </c>
      <c r="BL70">
        <v>0</v>
      </c>
      <c r="BM70">
        <v>36</v>
      </c>
      <c r="BN70">
        <v>1</v>
      </c>
      <c r="BO70">
        <v>0</v>
      </c>
      <c r="BP70">
        <v>36</v>
      </c>
      <c r="BQ70" s="1">
        <v>43081</v>
      </c>
      <c r="BR70">
        <v>34</v>
      </c>
      <c r="BS70">
        <v>33</v>
      </c>
      <c r="BT70">
        <v>1</v>
      </c>
      <c r="BU70">
        <v>303</v>
      </c>
      <c r="BV70">
        <v>2</v>
      </c>
      <c r="BW70">
        <v>152</v>
      </c>
      <c r="BX70">
        <v>455</v>
      </c>
      <c r="BY70">
        <v>125.833</v>
      </c>
      <c r="CA70" t="s">
        <v>198</v>
      </c>
      <c r="CB70" t="s">
        <v>246</v>
      </c>
      <c r="CC70">
        <v>84120</v>
      </c>
      <c r="CD70">
        <v>170</v>
      </c>
      <c r="CE70">
        <v>8013974400</v>
      </c>
      <c r="CF70" t="s">
        <v>98</v>
      </c>
      <c r="CG70" t="s">
        <v>100</v>
      </c>
      <c r="CH70" s="1">
        <v>29434</v>
      </c>
      <c r="CI70" t="s">
        <v>99</v>
      </c>
      <c r="CJ70" t="s">
        <v>100</v>
      </c>
      <c r="CK70" t="s">
        <v>99</v>
      </c>
      <c r="CL70" t="s">
        <v>102</v>
      </c>
      <c r="CM70" t="s">
        <v>244</v>
      </c>
      <c r="CN70">
        <v>124</v>
      </c>
      <c r="CO70" s="1">
        <v>44621</v>
      </c>
      <c r="CP70" s="1"/>
      <c r="CV70"/>
    </row>
    <row r="71" spans="1:102" x14ac:dyDescent="0.25">
      <c r="A71" t="s">
        <v>196</v>
      </c>
      <c r="B71" s="18" t="s">
        <v>580</v>
      </c>
      <c r="C71" s="18">
        <v>465116</v>
      </c>
      <c r="D71" t="s">
        <v>351</v>
      </c>
      <c r="E71" t="s">
        <v>147</v>
      </c>
      <c r="F71" t="s">
        <v>252</v>
      </c>
      <c r="G71" t="s">
        <v>595</v>
      </c>
      <c r="H71">
        <v>71.599999999999994</v>
      </c>
      <c r="I71" t="s">
        <v>112</v>
      </c>
      <c r="K71" t="s">
        <v>99</v>
      </c>
      <c r="L71" t="s">
        <v>104</v>
      </c>
      <c r="M71">
        <v>4</v>
      </c>
      <c r="N71">
        <v>4</v>
      </c>
      <c r="O71">
        <v>3</v>
      </c>
      <c r="P71">
        <v>4</v>
      </c>
      <c r="Q71">
        <v>5</v>
      </c>
      <c r="R71">
        <v>4</v>
      </c>
      <c r="S71">
        <v>5</v>
      </c>
      <c r="U71" s="8">
        <v>3.5114800000000002</v>
      </c>
      <c r="V71" s="8">
        <v>1.0240499999999999</v>
      </c>
      <c r="W71">
        <v>98.9</v>
      </c>
      <c r="X71">
        <v>0.33112000000000003</v>
      </c>
      <c r="Y71">
        <v>1.35517</v>
      </c>
      <c r="Z71">
        <v>2.7947799999999998</v>
      </c>
      <c r="AA71">
        <v>0.68981999999999999</v>
      </c>
      <c r="AB71">
        <v>3.3590000000000002E-2</v>
      </c>
      <c r="AD71">
        <v>2.1563099999999999</v>
      </c>
      <c r="AE71">
        <v>94.1</v>
      </c>
      <c r="AG71">
        <v>2</v>
      </c>
      <c r="AJ71">
        <v>2.0072000000000001</v>
      </c>
      <c r="AK71">
        <v>0.67464999999999997</v>
      </c>
      <c r="AL71">
        <v>0.31141000000000002</v>
      </c>
      <c r="AM71">
        <v>2.9932599999999998</v>
      </c>
      <c r="AN71">
        <v>2.1993100000000001</v>
      </c>
      <c r="AO71">
        <v>0.36103000000000002</v>
      </c>
      <c r="AP71">
        <v>1.2315199999999999</v>
      </c>
      <c r="AQ71">
        <v>3.7039200000000001</v>
      </c>
      <c r="AS71">
        <v>0</v>
      </c>
      <c r="AT71">
        <v>2</v>
      </c>
      <c r="AU71">
        <v>0</v>
      </c>
      <c r="AV71">
        <v>1</v>
      </c>
      <c r="AW71" s="4">
        <v>8625.5</v>
      </c>
      <c r="AX71">
        <v>0</v>
      </c>
      <c r="AY71">
        <v>1</v>
      </c>
      <c r="BA71" s="1">
        <v>43909</v>
      </c>
      <c r="BB71">
        <v>2</v>
      </c>
      <c r="BC71">
        <v>2</v>
      </c>
      <c r="BD71">
        <v>0</v>
      </c>
      <c r="BE71">
        <v>8</v>
      </c>
      <c r="BF71">
        <v>1</v>
      </c>
      <c r="BG71">
        <v>0</v>
      </c>
      <c r="BH71">
        <v>8</v>
      </c>
      <c r="BI71" s="1">
        <v>43531</v>
      </c>
      <c r="BJ71">
        <v>17</v>
      </c>
      <c r="BK71">
        <v>17</v>
      </c>
      <c r="BL71">
        <v>0</v>
      </c>
      <c r="BM71">
        <v>104</v>
      </c>
      <c r="BN71">
        <v>1</v>
      </c>
      <c r="BO71">
        <v>0</v>
      </c>
      <c r="BP71">
        <v>104</v>
      </c>
      <c r="BQ71" s="1">
        <v>43111</v>
      </c>
      <c r="BR71">
        <v>6</v>
      </c>
      <c r="BS71">
        <v>5</v>
      </c>
      <c r="BT71">
        <v>1</v>
      </c>
      <c r="BU71">
        <v>56</v>
      </c>
      <c r="BV71">
        <v>1</v>
      </c>
      <c r="BW71">
        <v>0</v>
      </c>
      <c r="BX71">
        <v>56</v>
      </c>
      <c r="BY71">
        <v>48</v>
      </c>
      <c r="CA71" t="s">
        <v>198</v>
      </c>
      <c r="CB71" t="s">
        <v>353</v>
      </c>
      <c r="CC71">
        <v>84341</v>
      </c>
      <c r="CD71">
        <v>20</v>
      </c>
      <c r="CE71">
        <v>4357505501</v>
      </c>
      <c r="CF71" t="s">
        <v>98</v>
      </c>
      <c r="CG71" t="s">
        <v>99</v>
      </c>
      <c r="CH71" s="1">
        <v>32143</v>
      </c>
      <c r="CI71" t="s">
        <v>99</v>
      </c>
      <c r="CJ71" t="s">
        <v>99</v>
      </c>
      <c r="CK71" t="s">
        <v>99</v>
      </c>
      <c r="CL71" t="s">
        <v>102</v>
      </c>
      <c r="CM71" t="s">
        <v>352</v>
      </c>
      <c r="CN71">
        <v>120</v>
      </c>
      <c r="CO71" s="1">
        <v>44621</v>
      </c>
      <c r="CP71" s="1"/>
      <c r="CV71"/>
    </row>
    <row r="72" spans="1:102" x14ac:dyDescent="0.25">
      <c r="A72" t="s">
        <v>196</v>
      </c>
      <c r="B72" s="18" t="s">
        <v>580</v>
      </c>
      <c r="C72" s="18">
        <v>465168</v>
      </c>
      <c r="D72" t="s">
        <v>450</v>
      </c>
      <c r="E72" t="s">
        <v>172</v>
      </c>
      <c r="F72" t="s">
        <v>203</v>
      </c>
      <c r="G72" t="s">
        <v>595</v>
      </c>
      <c r="H72">
        <v>36.9</v>
      </c>
      <c r="I72" t="s">
        <v>109</v>
      </c>
      <c r="K72" t="s">
        <v>99</v>
      </c>
      <c r="L72" t="s">
        <v>104</v>
      </c>
      <c r="M72">
        <v>4</v>
      </c>
      <c r="N72">
        <v>3</v>
      </c>
      <c r="O72">
        <v>3</v>
      </c>
      <c r="P72">
        <v>5</v>
      </c>
      <c r="R72">
        <v>5</v>
      </c>
      <c r="S72">
        <v>4</v>
      </c>
      <c r="U72" s="8">
        <v>3.73001</v>
      </c>
      <c r="V72" s="8">
        <v>1.12313</v>
      </c>
      <c r="W72">
        <v>92.2</v>
      </c>
      <c r="X72">
        <v>0.73900999999999994</v>
      </c>
      <c r="Y72">
        <v>1.8621300000000001</v>
      </c>
      <c r="Z72">
        <v>2.7748699999999999</v>
      </c>
      <c r="AA72">
        <v>0.57279999999999998</v>
      </c>
      <c r="AB72">
        <v>0.29555999999999999</v>
      </c>
      <c r="AD72">
        <v>1.86788</v>
      </c>
      <c r="AE72">
        <v>83.3</v>
      </c>
      <c r="AG72">
        <v>0</v>
      </c>
      <c r="AJ72">
        <v>2.0054599999999998</v>
      </c>
      <c r="AK72">
        <v>0.83245000000000002</v>
      </c>
      <c r="AL72">
        <v>0.45429999999999998</v>
      </c>
      <c r="AM72">
        <v>3.2922199999999999</v>
      </c>
      <c r="AN72">
        <v>1.9067799999999999</v>
      </c>
      <c r="AO72">
        <v>0.65300000000000002</v>
      </c>
      <c r="AP72">
        <v>0.92584999999999995</v>
      </c>
      <c r="AQ72">
        <v>3.5771600000000001</v>
      </c>
      <c r="AS72">
        <v>0</v>
      </c>
      <c r="AT72">
        <v>0</v>
      </c>
      <c r="AU72">
        <v>0</v>
      </c>
      <c r="AV72">
        <v>1</v>
      </c>
      <c r="AW72" s="4">
        <v>9080.5</v>
      </c>
      <c r="AX72">
        <v>0</v>
      </c>
      <c r="AY72">
        <v>1</v>
      </c>
      <c r="BA72" s="1">
        <v>44427</v>
      </c>
      <c r="BB72">
        <v>8</v>
      </c>
      <c r="BC72">
        <v>8</v>
      </c>
      <c r="BD72">
        <v>0</v>
      </c>
      <c r="BE72">
        <v>60</v>
      </c>
      <c r="BF72">
        <v>1</v>
      </c>
      <c r="BG72">
        <v>0</v>
      </c>
      <c r="BH72">
        <v>60</v>
      </c>
      <c r="BI72" s="1">
        <v>43594</v>
      </c>
      <c r="BJ72">
        <v>7</v>
      </c>
      <c r="BK72">
        <v>7</v>
      </c>
      <c r="BL72">
        <v>0</v>
      </c>
      <c r="BM72">
        <v>36</v>
      </c>
      <c r="BN72">
        <v>1</v>
      </c>
      <c r="BO72">
        <v>0</v>
      </c>
      <c r="BP72">
        <v>36</v>
      </c>
      <c r="BQ72" s="1">
        <v>43143</v>
      </c>
      <c r="BR72">
        <v>15</v>
      </c>
      <c r="BS72">
        <v>15</v>
      </c>
      <c r="BT72">
        <v>0</v>
      </c>
      <c r="BU72">
        <v>108</v>
      </c>
      <c r="BV72">
        <v>1</v>
      </c>
      <c r="BW72">
        <v>0</v>
      </c>
      <c r="BX72">
        <v>108</v>
      </c>
      <c r="BY72">
        <v>60</v>
      </c>
      <c r="CA72" t="s">
        <v>198</v>
      </c>
      <c r="CB72" t="s">
        <v>452</v>
      </c>
      <c r="CC72">
        <v>84065</v>
      </c>
      <c r="CD72">
        <v>170</v>
      </c>
      <c r="CE72">
        <v>8016933900</v>
      </c>
      <c r="CF72" t="s">
        <v>98</v>
      </c>
      <c r="CG72" t="s">
        <v>99</v>
      </c>
      <c r="CH72" s="1">
        <v>39869</v>
      </c>
      <c r="CI72" t="s">
        <v>99</v>
      </c>
      <c r="CJ72" t="s">
        <v>99</v>
      </c>
      <c r="CK72" t="s">
        <v>99</v>
      </c>
      <c r="CL72" t="s">
        <v>102</v>
      </c>
      <c r="CM72" t="s">
        <v>451</v>
      </c>
      <c r="CN72">
        <v>40</v>
      </c>
      <c r="CO72" s="1">
        <v>44621</v>
      </c>
      <c r="CP72" s="1"/>
      <c r="CV72">
        <v>2</v>
      </c>
    </row>
    <row r="73" spans="1:102" x14ac:dyDescent="0.25">
      <c r="A73" t="s">
        <v>196</v>
      </c>
      <c r="B73" s="18" t="s">
        <v>580</v>
      </c>
      <c r="C73" s="18">
        <v>465147</v>
      </c>
      <c r="D73" t="s">
        <v>397</v>
      </c>
      <c r="E73" t="s">
        <v>399</v>
      </c>
      <c r="F73" t="s">
        <v>400</v>
      </c>
      <c r="G73" t="s">
        <v>595</v>
      </c>
      <c r="H73">
        <v>76.099999999999994</v>
      </c>
      <c r="I73" t="s">
        <v>109</v>
      </c>
      <c r="K73" t="s">
        <v>99</v>
      </c>
      <c r="L73" t="s">
        <v>104</v>
      </c>
      <c r="M73">
        <v>3</v>
      </c>
      <c r="N73">
        <v>4</v>
      </c>
      <c r="O73">
        <v>2</v>
      </c>
      <c r="P73">
        <v>4</v>
      </c>
      <c r="Q73">
        <v>3</v>
      </c>
      <c r="R73">
        <v>5</v>
      </c>
      <c r="S73">
        <v>5</v>
      </c>
      <c r="U73" s="8">
        <v>3.7591700000000001</v>
      </c>
      <c r="V73" s="8">
        <v>1.25047</v>
      </c>
      <c r="W73">
        <v>93.8</v>
      </c>
      <c r="X73">
        <v>0.37697000000000003</v>
      </c>
      <c r="Y73">
        <v>1.62744</v>
      </c>
      <c r="Z73">
        <v>3.2414999999999998</v>
      </c>
      <c r="AA73">
        <v>0.88388999999999995</v>
      </c>
      <c r="AB73">
        <v>6.5390000000000004E-2</v>
      </c>
      <c r="AD73">
        <v>2.1317300000000001</v>
      </c>
      <c r="AE73">
        <v>88.9</v>
      </c>
      <c r="AG73">
        <v>1</v>
      </c>
      <c r="AJ73">
        <v>2.01051</v>
      </c>
      <c r="AK73">
        <v>0.71440999999999999</v>
      </c>
      <c r="AL73">
        <v>0.33295999999999998</v>
      </c>
      <c r="AM73">
        <v>3.0578699999999999</v>
      </c>
      <c r="AN73">
        <v>2.1706599999999998</v>
      </c>
      <c r="AO73">
        <v>0.38813999999999999</v>
      </c>
      <c r="AP73">
        <v>1.4065099999999999</v>
      </c>
      <c r="AQ73">
        <v>3.8814000000000002</v>
      </c>
      <c r="AS73">
        <v>0</v>
      </c>
      <c r="AT73">
        <v>0</v>
      </c>
      <c r="AU73">
        <v>0</v>
      </c>
      <c r="AV73">
        <v>2</v>
      </c>
      <c r="AW73" s="4">
        <v>24552.33</v>
      </c>
      <c r="AX73">
        <v>0</v>
      </c>
      <c r="AY73">
        <v>2</v>
      </c>
      <c r="BA73" s="1">
        <v>43753</v>
      </c>
      <c r="BB73">
        <v>16</v>
      </c>
      <c r="BC73">
        <v>16</v>
      </c>
      <c r="BD73">
        <v>0</v>
      </c>
      <c r="BE73">
        <v>132</v>
      </c>
      <c r="BF73">
        <v>1</v>
      </c>
      <c r="BG73">
        <v>0</v>
      </c>
      <c r="BH73">
        <v>132</v>
      </c>
      <c r="BI73" s="1">
        <v>43370</v>
      </c>
      <c r="BJ73">
        <v>10</v>
      </c>
      <c r="BK73">
        <v>10</v>
      </c>
      <c r="BL73">
        <v>0</v>
      </c>
      <c r="BM73">
        <v>60</v>
      </c>
      <c r="BN73">
        <v>1</v>
      </c>
      <c r="BO73">
        <v>0</v>
      </c>
      <c r="BP73">
        <v>60</v>
      </c>
      <c r="BQ73" s="1">
        <v>42928</v>
      </c>
      <c r="BR73">
        <v>7</v>
      </c>
      <c r="BS73">
        <v>7</v>
      </c>
      <c r="BT73">
        <v>0</v>
      </c>
      <c r="BU73">
        <v>48</v>
      </c>
      <c r="BV73">
        <v>1</v>
      </c>
      <c r="BW73">
        <v>0</v>
      </c>
      <c r="BX73">
        <v>48</v>
      </c>
      <c r="BY73">
        <v>94</v>
      </c>
      <c r="CA73" t="s">
        <v>198</v>
      </c>
      <c r="CB73" t="s">
        <v>401</v>
      </c>
      <c r="CC73">
        <v>84032</v>
      </c>
      <c r="CD73">
        <v>250</v>
      </c>
      <c r="CE73">
        <v>4356545500</v>
      </c>
      <c r="CF73" t="s">
        <v>98</v>
      </c>
      <c r="CG73" t="s">
        <v>99</v>
      </c>
      <c r="CH73" s="1">
        <v>35803</v>
      </c>
      <c r="CI73" t="s">
        <v>99</v>
      </c>
      <c r="CJ73" t="s">
        <v>100</v>
      </c>
      <c r="CK73" t="s">
        <v>99</v>
      </c>
      <c r="CL73" t="s">
        <v>102</v>
      </c>
      <c r="CM73" t="s">
        <v>398</v>
      </c>
      <c r="CN73">
        <v>92</v>
      </c>
      <c r="CO73" s="1">
        <v>44621</v>
      </c>
      <c r="CP73" s="1"/>
      <c r="CV73"/>
    </row>
    <row r="74" spans="1:102" x14ac:dyDescent="0.25">
      <c r="A74" t="s">
        <v>196</v>
      </c>
      <c r="B74" s="18" t="s">
        <v>580</v>
      </c>
      <c r="C74" s="18">
        <v>465089</v>
      </c>
      <c r="D74" t="s">
        <v>277</v>
      </c>
      <c r="E74" t="s">
        <v>279</v>
      </c>
      <c r="F74" t="s">
        <v>280</v>
      </c>
      <c r="G74" t="s">
        <v>595</v>
      </c>
      <c r="H74">
        <v>99.5</v>
      </c>
      <c r="I74" t="s">
        <v>109</v>
      </c>
      <c r="K74" t="s">
        <v>99</v>
      </c>
      <c r="L74" t="s">
        <v>104</v>
      </c>
      <c r="M74">
        <v>4</v>
      </c>
      <c r="N74">
        <v>4</v>
      </c>
      <c r="O74">
        <v>2</v>
      </c>
      <c r="P74">
        <v>5</v>
      </c>
      <c r="Q74">
        <v>4</v>
      </c>
      <c r="R74">
        <v>5</v>
      </c>
      <c r="S74">
        <v>4</v>
      </c>
      <c r="U74" s="8">
        <v>3.6549399999999999</v>
      </c>
      <c r="V74" s="8">
        <v>0.86431999999999998</v>
      </c>
      <c r="W74">
        <v>100</v>
      </c>
      <c r="X74">
        <v>0.66247</v>
      </c>
      <c r="Y74">
        <v>1.5267900000000001</v>
      </c>
      <c r="Z74">
        <v>2.9968599999999999</v>
      </c>
      <c r="AA74">
        <v>0.55676000000000003</v>
      </c>
      <c r="AB74">
        <v>7.7679999999999999E-2</v>
      </c>
      <c r="AD74">
        <v>2.1281500000000002</v>
      </c>
      <c r="AE74">
        <v>100</v>
      </c>
      <c r="AG74">
        <v>0</v>
      </c>
      <c r="AJ74">
        <v>2.1035400000000002</v>
      </c>
      <c r="AK74">
        <v>0.69072999999999996</v>
      </c>
      <c r="AL74">
        <v>0.31246000000000002</v>
      </c>
      <c r="AM74">
        <v>3.1067300000000002</v>
      </c>
      <c r="AN74">
        <v>2.07118</v>
      </c>
      <c r="AO74">
        <v>0.70548</v>
      </c>
      <c r="AP74">
        <v>1.03593</v>
      </c>
      <c r="AQ74">
        <v>3.7144300000000001</v>
      </c>
      <c r="AS74">
        <v>0</v>
      </c>
      <c r="AT74">
        <v>7</v>
      </c>
      <c r="AU74">
        <v>0</v>
      </c>
      <c r="AV74">
        <v>1</v>
      </c>
      <c r="AW74" s="4">
        <v>42250</v>
      </c>
      <c r="AX74">
        <v>0</v>
      </c>
      <c r="AY74">
        <v>1</v>
      </c>
      <c r="BA74" s="1">
        <v>44487</v>
      </c>
      <c r="BB74">
        <v>12</v>
      </c>
      <c r="BC74">
        <v>12</v>
      </c>
      <c r="BD74">
        <v>12</v>
      </c>
      <c r="BE74">
        <v>124</v>
      </c>
      <c r="BF74">
        <v>1</v>
      </c>
      <c r="BG74">
        <v>0</v>
      </c>
      <c r="BH74">
        <v>124</v>
      </c>
      <c r="BI74" s="1">
        <v>43692</v>
      </c>
      <c r="BJ74">
        <v>20</v>
      </c>
      <c r="BK74">
        <v>20</v>
      </c>
      <c r="BL74">
        <v>0</v>
      </c>
      <c r="BM74">
        <v>92</v>
      </c>
      <c r="BN74">
        <v>1</v>
      </c>
      <c r="BO74">
        <v>0</v>
      </c>
      <c r="BP74">
        <v>92</v>
      </c>
      <c r="BQ74" s="1">
        <v>43328</v>
      </c>
      <c r="BR74">
        <v>5</v>
      </c>
      <c r="BS74">
        <v>5</v>
      </c>
      <c r="BT74">
        <v>0</v>
      </c>
      <c r="BU74">
        <v>44</v>
      </c>
      <c r="BV74">
        <v>1</v>
      </c>
      <c r="BW74">
        <v>0</v>
      </c>
      <c r="BX74">
        <v>44</v>
      </c>
      <c r="BY74">
        <v>100</v>
      </c>
      <c r="CA74" t="s">
        <v>198</v>
      </c>
      <c r="CB74" t="s">
        <v>281</v>
      </c>
      <c r="CC74">
        <v>84074</v>
      </c>
      <c r="CD74">
        <v>220</v>
      </c>
      <c r="CE74">
        <v>8013974697</v>
      </c>
      <c r="CF74" t="s">
        <v>98</v>
      </c>
      <c r="CG74" t="s">
        <v>99</v>
      </c>
      <c r="CH74" s="1">
        <v>29952</v>
      </c>
      <c r="CI74" t="s">
        <v>99</v>
      </c>
      <c r="CJ74" t="s">
        <v>99</v>
      </c>
      <c r="CK74" t="s">
        <v>99</v>
      </c>
      <c r="CL74" t="s">
        <v>102</v>
      </c>
      <c r="CM74" t="s">
        <v>278</v>
      </c>
      <c r="CN74">
        <v>112</v>
      </c>
      <c r="CO74" s="1">
        <v>44621</v>
      </c>
      <c r="CP74" s="1"/>
      <c r="CV74"/>
    </row>
    <row r="75" spans="1:102" x14ac:dyDescent="0.25">
      <c r="A75" t="s">
        <v>196</v>
      </c>
      <c r="B75" s="18" t="s">
        <v>580</v>
      </c>
      <c r="C75" s="18">
        <v>465111</v>
      </c>
      <c r="D75" t="s">
        <v>339</v>
      </c>
      <c r="E75" t="s">
        <v>341</v>
      </c>
      <c r="F75" t="s">
        <v>203</v>
      </c>
      <c r="G75" t="s">
        <v>594</v>
      </c>
      <c r="H75">
        <v>90.7</v>
      </c>
      <c r="I75" t="s">
        <v>97</v>
      </c>
      <c r="K75" t="s">
        <v>99</v>
      </c>
      <c r="L75" t="s">
        <v>104</v>
      </c>
      <c r="M75">
        <v>2</v>
      </c>
      <c r="N75">
        <v>2</v>
      </c>
      <c r="O75">
        <v>1</v>
      </c>
      <c r="P75">
        <v>5</v>
      </c>
      <c r="Q75">
        <v>5</v>
      </c>
      <c r="R75">
        <v>5</v>
      </c>
      <c r="S75">
        <v>3</v>
      </c>
      <c r="U75" s="8">
        <v>3.1701000000000001</v>
      </c>
      <c r="V75" s="8">
        <v>0.76722000000000001</v>
      </c>
      <c r="W75">
        <v>73.3</v>
      </c>
      <c r="X75">
        <v>0.50746999999999998</v>
      </c>
      <c r="Y75">
        <v>1.2746900000000001</v>
      </c>
      <c r="Z75">
        <v>2.6462599999999998</v>
      </c>
      <c r="AA75">
        <v>0.62495999999999996</v>
      </c>
      <c r="AB75">
        <v>0.10247000000000001</v>
      </c>
      <c r="AD75">
        <v>1.89541</v>
      </c>
      <c r="AE75">
        <v>72.2</v>
      </c>
      <c r="AG75">
        <v>2</v>
      </c>
      <c r="AJ75">
        <v>2.1463100000000002</v>
      </c>
      <c r="AK75">
        <v>0.85765000000000002</v>
      </c>
      <c r="AL75">
        <v>0.46592</v>
      </c>
      <c r="AM75">
        <v>3.4698799999999999</v>
      </c>
      <c r="AN75">
        <v>1.8079099999999999</v>
      </c>
      <c r="AO75">
        <v>0.43523000000000001</v>
      </c>
      <c r="AP75">
        <v>0.61668000000000001</v>
      </c>
      <c r="AQ75">
        <v>2.8845200000000002</v>
      </c>
      <c r="AS75">
        <v>0</v>
      </c>
      <c r="AT75">
        <v>16</v>
      </c>
      <c r="AU75">
        <v>0</v>
      </c>
      <c r="AV75">
        <v>13</v>
      </c>
      <c r="AW75" s="4">
        <v>148946.82</v>
      </c>
      <c r="AX75">
        <v>0</v>
      </c>
      <c r="AY75">
        <v>13</v>
      </c>
      <c r="BA75" s="1">
        <v>44488</v>
      </c>
      <c r="BB75">
        <v>21</v>
      </c>
      <c r="BC75">
        <v>17</v>
      </c>
      <c r="BD75">
        <v>11</v>
      </c>
      <c r="BE75">
        <v>180</v>
      </c>
      <c r="BF75">
        <v>1</v>
      </c>
      <c r="BG75">
        <v>0</v>
      </c>
      <c r="BH75">
        <v>180</v>
      </c>
      <c r="BI75" s="1">
        <v>43664</v>
      </c>
      <c r="BJ75">
        <v>7</v>
      </c>
      <c r="BK75">
        <v>7</v>
      </c>
      <c r="BL75">
        <v>0</v>
      </c>
      <c r="BM75">
        <v>28</v>
      </c>
      <c r="BN75">
        <v>1</v>
      </c>
      <c r="BO75">
        <v>0</v>
      </c>
      <c r="BP75">
        <v>28</v>
      </c>
      <c r="BQ75" s="1">
        <v>43272</v>
      </c>
      <c r="BR75">
        <v>6</v>
      </c>
      <c r="BS75">
        <v>4</v>
      </c>
      <c r="BT75">
        <v>2</v>
      </c>
      <c r="BU75">
        <v>56</v>
      </c>
      <c r="BV75">
        <v>1</v>
      </c>
      <c r="BW75">
        <v>0</v>
      </c>
      <c r="BX75">
        <v>56</v>
      </c>
      <c r="BY75">
        <v>108.667</v>
      </c>
      <c r="CA75" t="s">
        <v>198</v>
      </c>
      <c r="CB75" t="s">
        <v>342</v>
      </c>
      <c r="CC75">
        <v>84070</v>
      </c>
      <c r="CD75">
        <v>170</v>
      </c>
      <c r="CE75">
        <v>8015619839</v>
      </c>
      <c r="CF75" t="s">
        <v>98</v>
      </c>
      <c r="CG75" t="s">
        <v>99</v>
      </c>
      <c r="CH75" s="1">
        <v>31854</v>
      </c>
      <c r="CI75" t="s">
        <v>99</v>
      </c>
      <c r="CJ75" t="s">
        <v>99</v>
      </c>
      <c r="CK75" t="s">
        <v>99</v>
      </c>
      <c r="CL75" t="s">
        <v>102</v>
      </c>
      <c r="CM75" t="s">
        <v>340</v>
      </c>
      <c r="CN75">
        <v>141</v>
      </c>
      <c r="CO75" s="1">
        <v>44621</v>
      </c>
      <c r="CP75" s="1"/>
      <c r="CV75"/>
    </row>
    <row r="76" spans="1:102" x14ac:dyDescent="0.25">
      <c r="A76" t="s">
        <v>196</v>
      </c>
      <c r="B76" s="18" t="s">
        <v>580</v>
      </c>
      <c r="C76" s="18">
        <v>465144</v>
      </c>
      <c r="D76" t="s">
        <v>391</v>
      </c>
      <c r="E76" t="s">
        <v>225</v>
      </c>
      <c r="F76" t="s">
        <v>111</v>
      </c>
      <c r="G76" t="s">
        <v>594</v>
      </c>
      <c r="H76">
        <v>47.9</v>
      </c>
      <c r="I76" t="s">
        <v>106</v>
      </c>
      <c r="K76" t="s">
        <v>99</v>
      </c>
      <c r="L76" t="s">
        <v>104</v>
      </c>
      <c r="M76">
        <v>2</v>
      </c>
      <c r="N76">
        <v>1</v>
      </c>
      <c r="O76">
        <v>1</v>
      </c>
      <c r="P76">
        <v>5</v>
      </c>
      <c r="Q76">
        <v>5</v>
      </c>
      <c r="R76">
        <v>3</v>
      </c>
      <c r="S76">
        <v>1</v>
      </c>
      <c r="U76" s="8">
        <v>2.7647300000000001</v>
      </c>
      <c r="V76" s="8">
        <v>0.58264000000000005</v>
      </c>
      <c r="W76">
        <v>47.3</v>
      </c>
      <c r="X76">
        <v>0.25328000000000001</v>
      </c>
      <c r="Y76">
        <v>0.83592</v>
      </c>
      <c r="Z76">
        <v>2.20459</v>
      </c>
      <c r="AA76">
        <v>0.42673</v>
      </c>
      <c r="AB76">
        <v>7.4569999999999997E-2</v>
      </c>
      <c r="AD76">
        <v>1.9288099999999999</v>
      </c>
      <c r="AE76">
        <v>36.4</v>
      </c>
      <c r="AG76">
        <v>1</v>
      </c>
      <c r="AJ76">
        <v>2.1076800000000002</v>
      </c>
      <c r="AK76">
        <v>0.79410999999999998</v>
      </c>
      <c r="AL76">
        <v>0.43898999999999999</v>
      </c>
      <c r="AM76">
        <v>3.3407800000000001</v>
      </c>
      <c r="AN76">
        <v>1.87348</v>
      </c>
      <c r="AO76">
        <v>0.23461000000000001</v>
      </c>
      <c r="AP76">
        <v>0.49704999999999999</v>
      </c>
      <c r="AQ76">
        <v>2.6128900000000002</v>
      </c>
      <c r="AS76">
        <v>0</v>
      </c>
      <c r="AT76">
        <v>1</v>
      </c>
      <c r="AU76">
        <v>2</v>
      </c>
      <c r="AV76">
        <v>3</v>
      </c>
      <c r="AW76" s="4">
        <v>90616.5</v>
      </c>
      <c r="AX76">
        <v>0</v>
      </c>
      <c r="AY76">
        <v>3</v>
      </c>
      <c r="BA76" s="1">
        <v>44363</v>
      </c>
      <c r="BB76">
        <v>5</v>
      </c>
      <c r="BC76">
        <v>5</v>
      </c>
      <c r="BD76">
        <v>0</v>
      </c>
      <c r="BE76">
        <v>32</v>
      </c>
      <c r="BF76">
        <v>1</v>
      </c>
      <c r="BG76">
        <v>0</v>
      </c>
      <c r="BH76">
        <v>32</v>
      </c>
      <c r="BI76" s="1">
        <v>43566</v>
      </c>
      <c r="BJ76">
        <v>31</v>
      </c>
      <c r="BK76">
        <v>29</v>
      </c>
      <c r="BL76">
        <v>1</v>
      </c>
      <c r="BM76">
        <v>256</v>
      </c>
      <c r="BN76">
        <v>1</v>
      </c>
      <c r="BO76">
        <v>0</v>
      </c>
      <c r="BP76">
        <v>256</v>
      </c>
      <c r="BQ76" s="1">
        <v>43167</v>
      </c>
      <c r="BR76">
        <v>9</v>
      </c>
      <c r="BS76">
        <v>8</v>
      </c>
      <c r="BT76">
        <v>1</v>
      </c>
      <c r="BU76">
        <v>52</v>
      </c>
      <c r="BV76">
        <v>1</v>
      </c>
      <c r="BW76">
        <v>0</v>
      </c>
      <c r="BX76">
        <v>52</v>
      </c>
      <c r="BY76">
        <v>110</v>
      </c>
      <c r="CA76" t="s">
        <v>374</v>
      </c>
      <c r="CB76" t="s">
        <v>393</v>
      </c>
      <c r="CC76">
        <v>84770</v>
      </c>
      <c r="CD76">
        <v>260</v>
      </c>
      <c r="CE76">
        <v>4356281601</v>
      </c>
      <c r="CF76" t="s">
        <v>98</v>
      </c>
      <c r="CG76" t="s">
        <v>99</v>
      </c>
      <c r="CH76" s="1">
        <v>35363</v>
      </c>
      <c r="CI76" t="s">
        <v>99</v>
      </c>
      <c r="CJ76" t="s">
        <v>99</v>
      </c>
      <c r="CK76" t="s">
        <v>99</v>
      </c>
      <c r="CL76" t="s">
        <v>102</v>
      </c>
      <c r="CM76" t="s">
        <v>392</v>
      </c>
      <c r="CN76">
        <v>53</v>
      </c>
      <c r="CO76" s="1">
        <v>44621</v>
      </c>
      <c r="CP76" s="1"/>
      <c r="CS76">
        <v>12</v>
      </c>
      <c r="CV76"/>
      <c r="CX76">
        <v>12</v>
      </c>
    </row>
    <row r="77" spans="1:102" x14ac:dyDescent="0.25">
      <c r="A77" t="s">
        <v>196</v>
      </c>
      <c r="B77" s="18" t="s">
        <v>580</v>
      </c>
      <c r="C77" s="18">
        <v>465187</v>
      </c>
      <c r="D77" t="s">
        <v>521</v>
      </c>
      <c r="E77" t="s">
        <v>345</v>
      </c>
      <c r="F77" t="s">
        <v>148</v>
      </c>
      <c r="G77" t="s">
        <v>594</v>
      </c>
      <c r="H77">
        <v>46.8</v>
      </c>
      <c r="I77" t="s">
        <v>114</v>
      </c>
      <c r="K77" t="s">
        <v>99</v>
      </c>
      <c r="L77" t="s">
        <v>101</v>
      </c>
      <c r="M77">
        <v>5</v>
      </c>
      <c r="N77">
        <v>4</v>
      </c>
      <c r="O77">
        <v>4</v>
      </c>
      <c r="P77">
        <v>5</v>
      </c>
      <c r="Q77">
        <v>5</v>
      </c>
      <c r="R77">
        <v>5</v>
      </c>
      <c r="S77">
        <v>4</v>
      </c>
      <c r="U77" s="8">
        <v>9.0685800000000008</v>
      </c>
      <c r="V77" s="8">
        <v>3.8632200000000001</v>
      </c>
      <c r="W77">
        <v>47.8</v>
      </c>
      <c r="X77">
        <v>0.67986000000000002</v>
      </c>
      <c r="Y77">
        <v>4.5430799999999998</v>
      </c>
      <c r="Z77">
        <v>8.6197800000000004</v>
      </c>
      <c r="AA77">
        <v>3.2671299999999999</v>
      </c>
      <c r="AB77">
        <v>1.3010000000000001E-2</v>
      </c>
      <c r="AD77">
        <v>4.5255000000000001</v>
      </c>
      <c r="AE77">
        <v>40</v>
      </c>
      <c r="AG77">
        <v>0</v>
      </c>
      <c r="AJ77">
        <v>2.43275</v>
      </c>
      <c r="AK77">
        <v>1.0294700000000001</v>
      </c>
      <c r="AL77">
        <v>1.4823200000000001</v>
      </c>
      <c r="AM77">
        <v>4.9445300000000003</v>
      </c>
      <c r="AN77">
        <v>3.8083399999999998</v>
      </c>
      <c r="AO77">
        <v>0.48576999999999998</v>
      </c>
      <c r="AP77">
        <v>0.97602999999999995</v>
      </c>
      <c r="AQ77">
        <v>5.79068</v>
      </c>
      <c r="AS77">
        <v>0</v>
      </c>
      <c r="AT77">
        <v>0</v>
      </c>
      <c r="AU77">
        <v>0</v>
      </c>
      <c r="AV77">
        <v>0</v>
      </c>
      <c r="AW77" s="4">
        <v>0</v>
      </c>
      <c r="AX77">
        <v>0</v>
      </c>
      <c r="AY77">
        <v>0</v>
      </c>
      <c r="BA77" s="1">
        <v>44536</v>
      </c>
      <c r="BB77">
        <v>4</v>
      </c>
      <c r="BC77">
        <v>4</v>
      </c>
      <c r="BD77">
        <v>0</v>
      </c>
      <c r="BE77">
        <v>36</v>
      </c>
      <c r="BF77">
        <v>1</v>
      </c>
      <c r="BG77">
        <v>0</v>
      </c>
      <c r="BH77">
        <v>36</v>
      </c>
      <c r="BI77" s="1">
        <v>43789</v>
      </c>
      <c r="BJ77">
        <v>5</v>
      </c>
      <c r="BK77">
        <v>5</v>
      </c>
      <c r="BL77">
        <v>0</v>
      </c>
      <c r="BM77">
        <v>32</v>
      </c>
      <c r="BN77">
        <v>1</v>
      </c>
      <c r="BO77">
        <v>0</v>
      </c>
      <c r="BP77">
        <v>32</v>
      </c>
      <c r="BQ77" s="1">
        <v>43433</v>
      </c>
      <c r="BR77">
        <v>0</v>
      </c>
      <c r="BS77">
        <v>0</v>
      </c>
      <c r="BT77">
        <v>0</v>
      </c>
      <c r="BU77">
        <v>0</v>
      </c>
      <c r="BV77">
        <v>0</v>
      </c>
      <c r="BW77">
        <v>0</v>
      </c>
      <c r="BX77">
        <v>0</v>
      </c>
      <c r="BY77">
        <v>28.667000000000002</v>
      </c>
      <c r="CA77" t="s">
        <v>523</v>
      </c>
      <c r="CB77" t="s">
        <v>524</v>
      </c>
      <c r="CC77">
        <v>84010</v>
      </c>
      <c r="CD77">
        <v>50</v>
      </c>
      <c r="CE77">
        <v>8012952361</v>
      </c>
      <c r="CF77" t="s">
        <v>98</v>
      </c>
      <c r="CG77" t="s">
        <v>100</v>
      </c>
      <c r="CH77" s="1">
        <v>42964</v>
      </c>
      <c r="CI77" t="s">
        <v>99</v>
      </c>
      <c r="CJ77" t="s">
        <v>99</v>
      </c>
      <c r="CK77" t="s">
        <v>99</v>
      </c>
      <c r="CL77" t="s">
        <v>102</v>
      </c>
      <c r="CM77" t="s">
        <v>522</v>
      </c>
      <c r="CN77">
        <v>95</v>
      </c>
      <c r="CO77" s="1">
        <v>44621</v>
      </c>
      <c r="CP77" s="1"/>
      <c r="CV77"/>
    </row>
    <row r="78" spans="1:102" x14ac:dyDescent="0.25">
      <c r="A78" t="s">
        <v>196</v>
      </c>
      <c r="B78" s="18" t="s">
        <v>580</v>
      </c>
      <c r="C78" s="18">
        <v>465117</v>
      </c>
      <c r="D78" t="s">
        <v>354</v>
      </c>
      <c r="E78" t="s">
        <v>150</v>
      </c>
      <c r="F78" t="s">
        <v>197</v>
      </c>
      <c r="G78" t="s">
        <v>594</v>
      </c>
      <c r="H78">
        <v>82.8</v>
      </c>
      <c r="I78" t="s">
        <v>97</v>
      </c>
      <c r="J78" t="s">
        <v>107</v>
      </c>
      <c r="K78" t="s">
        <v>99</v>
      </c>
      <c r="L78" t="s">
        <v>101</v>
      </c>
      <c r="M78">
        <v>1</v>
      </c>
      <c r="N78">
        <v>3</v>
      </c>
      <c r="O78">
        <v>1</v>
      </c>
      <c r="P78">
        <v>4</v>
      </c>
      <c r="Q78">
        <v>4</v>
      </c>
      <c r="R78">
        <v>5</v>
      </c>
      <c r="S78">
        <v>4</v>
      </c>
      <c r="U78" s="8">
        <v>3.23272</v>
      </c>
      <c r="V78" s="8">
        <v>0.85126999999999997</v>
      </c>
      <c r="W78">
        <v>71.7</v>
      </c>
      <c r="X78">
        <v>0.46017999999999998</v>
      </c>
      <c r="Y78">
        <v>1.31145</v>
      </c>
      <c r="Z78">
        <v>2.8165100000000001</v>
      </c>
      <c r="AA78">
        <v>0.69725999999999999</v>
      </c>
      <c r="AB78">
        <v>6.5530000000000005E-2</v>
      </c>
      <c r="AD78">
        <v>1.92127</v>
      </c>
      <c r="AE78">
        <v>60</v>
      </c>
      <c r="AG78">
        <v>0</v>
      </c>
      <c r="AJ78">
        <v>1.9917499999999999</v>
      </c>
      <c r="AK78">
        <v>0.72414000000000001</v>
      </c>
      <c r="AL78">
        <v>0.3493</v>
      </c>
      <c r="AM78">
        <v>3.0651799999999998</v>
      </c>
      <c r="AN78">
        <v>1.97478</v>
      </c>
      <c r="AO78">
        <v>0.46744000000000002</v>
      </c>
      <c r="AP78">
        <v>0.91271000000000002</v>
      </c>
      <c r="AQ78">
        <v>3.3298800000000002</v>
      </c>
      <c r="AS78">
        <v>0</v>
      </c>
      <c r="AT78">
        <v>22</v>
      </c>
      <c r="AU78">
        <v>10</v>
      </c>
      <c r="AV78">
        <v>4</v>
      </c>
      <c r="AW78" s="4">
        <v>53854.75</v>
      </c>
      <c r="AX78">
        <v>0</v>
      </c>
      <c r="AY78">
        <v>4</v>
      </c>
      <c r="BA78" s="1">
        <v>43907</v>
      </c>
      <c r="BB78">
        <v>15</v>
      </c>
      <c r="BC78">
        <v>2</v>
      </c>
      <c r="BD78">
        <v>13</v>
      </c>
      <c r="BE78">
        <v>88</v>
      </c>
      <c r="BF78">
        <v>1</v>
      </c>
      <c r="BG78">
        <v>0</v>
      </c>
      <c r="BH78">
        <v>88</v>
      </c>
      <c r="BI78" s="1">
        <v>43517</v>
      </c>
      <c r="BJ78">
        <v>35</v>
      </c>
      <c r="BK78">
        <v>29</v>
      </c>
      <c r="BL78">
        <v>3</v>
      </c>
      <c r="BM78">
        <v>366</v>
      </c>
      <c r="BN78">
        <v>1</v>
      </c>
      <c r="BO78">
        <v>0</v>
      </c>
      <c r="BP78">
        <v>366</v>
      </c>
      <c r="BQ78" s="1">
        <v>43129</v>
      </c>
      <c r="BR78">
        <v>13</v>
      </c>
      <c r="BS78">
        <v>10</v>
      </c>
      <c r="BT78">
        <v>3</v>
      </c>
      <c r="BU78">
        <v>72</v>
      </c>
      <c r="BV78">
        <v>1</v>
      </c>
      <c r="BW78">
        <v>0</v>
      </c>
      <c r="BX78">
        <v>72</v>
      </c>
      <c r="BY78">
        <v>178</v>
      </c>
      <c r="CA78" t="s">
        <v>198</v>
      </c>
      <c r="CB78" t="s">
        <v>356</v>
      </c>
      <c r="CC78">
        <v>84405</v>
      </c>
      <c r="CD78">
        <v>280</v>
      </c>
      <c r="CE78">
        <v>8014798455</v>
      </c>
      <c r="CF78" t="s">
        <v>98</v>
      </c>
      <c r="CG78" t="s">
        <v>99</v>
      </c>
      <c r="CH78" s="1">
        <v>32127</v>
      </c>
      <c r="CI78" t="s">
        <v>99</v>
      </c>
      <c r="CJ78" t="s">
        <v>99</v>
      </c>
      <c r="CK78" t="s">
        <v>99</v>
      </c>
      <c r="CL78" t="s">
        <v>102</v>
      </c>
      <c r="CM78" t="s">
        <v>355</v>
      </c>
      <c r="CN78">
        <v>140</v>
      </c>
      <c r="CO78" s="1">
        <v>44621</v>
      </c>
      <c r="CP78" s="1"/>
      <c r="CV78"/>
    </row>
    <row r="79" spans="1:102" x14ac:dyDescent="0.25">
      <c r="A79" t="s">
        <v>196</v>
      </c>
      <c r="B79" s="18" t="s">
        <v>580</v>
      </c>
      <c r="C79" s="18">
        <v>465180</v>
      </c>
      <c r="D79" t="s">
        <v>493</v>
      </c>
      <c r="E79" t="s">
        <v>495</v>
      </c>
      <c r="F79" t="s">
        <v>111</v>
      </c>
      <c r="G79" t="s">
        <v>594</v>
      </c>
      <c r="H79">
        <v>102.9</v>
      </c>
      <c r="I79" t="s">
        <v>97</v>
      </c>
      <c r="K79" t="s">
        <v>99</v>
      </c>
      <c r="L79" t="s">
        <v>104</v>
      </c>
      <c r="M79">
        <v>5</v>
      </c>
      <c r="N79">
        <v>5</v>
      </c>
      <c r="O79">
        <v>5</v>
      </c>
      <c r="P79">
        <v>5</v>
      </c>
      <c r="Q79">
        <v>5</v>
      </c>
      <c r="R79">
        <v>5</v>
      </c>
      <c r="S79">
        <v>5</v>
      </c>
      <c r="U79" s="8">
        <v>5.4421299999999997</v>
      </c>
      <c r="V79" s="8">
        <v>1.7607999999999999</v>
      </c>
      <c r="W79">
        <v>45</v>
      </c>
      <c r="X79">
        <v>0.56581000000000004</v>
      </c>
      <c r="Y79">
        <v>2.3266100000000001</v>
      </c>
      <c r="Z79">
        <v>4.7163000000000004</v>
      </c>
      <c r="AA79">
        <v>1.4284699999999999</v>
      </c>
      <c r="AB79">
        <v>4.6330000000000003E-2</v>
      </c>
      <c r="AD79">
        <v>3.1155200000000001</v>
      </c>
      <c r="AE79">
        <v>42</v>
      </c>
      <c r="AG79">
        <v>4</v>
      </c>
      <c r="AJ79">
        <v>2.0184700000000002</v>
      </c>
      <c r="AK79">
        <v>0.69425999999999999</v>
      </c>
      <c r="AL79">
        <v>0.33154</v>
      </c>
      <c r="AM79">
        <v>3.04427</v>
      </c>
      <c r="AN79">
        <v>3.1599200000000001</v>
      </c>
      <c r="AO79">
        <v>0.59948000000000001</v>
      </c>
      <c r="AP79">
        <v>1.98895</v>
      </c>
      <c r="AQ79">
        <v>5.64419</v>
      </c>
      <c r="AS79">
        <v>0</v>
      </c>
      <c r="AT79">
        <v>0</v>
      </c>
      <c r="AU79">
        <v>0</v>
      </c>
      <c r="AV79">
        <v>0</v>
      </c>
      <c r="AW79" s="4">
        <v>0</v>
      </c>
      <c r="AX79">
        <v>0</v>
      </c>
      <c r="AY79">
        <v>0</v>
      </c>
      <c r="BA79" s="1">
        <v>44468</v>
      </c>
      <c r="BB79">
        <v>0</v>
      </c>
      <c r="BC79">
        <v>0</v>
      </c>
      <c r="BD79">
        <v>0</v>
      </c>
      <c r="BE79">
        <v>0</v>
      </c>
      <c r="BF79">
        <v>0</v>
      </c>
      <c r="BG79">
        <v>0</v>
      </c>
      <c r="BH79">
        <v>0</v>
      </c>
      <c r="BI79" s="1">
        <v>43663</v>
      </c>
      <c r="BJ79">
        <v>3</v>
      </c>
      <c r="BK79">
        <v>3</v>
      </c>
      <c r="BL79">
        <v>0</v>
      </c>
      <c r="BM79">
        <v>20</v>
      </c>
      <c r="BN79">
        <v>1</v>
      </c>
      <c r="BO79">
        <v>0</v>
      </c>
      <c r="BP79">
        <v>20</v>
      </c>
      <c r="BQ79" s="1">
        <v>43230</v>
      </c>
      <c r="BR79">
        <v>1</v>
      </c>
      <c r="BS79">
        <v>1</v>
      </c>
      <c r="BT79">
        <v>0</v>
      </c>
      <c r="BU79">
        <v>8</v>
      </c>
      <c r="BV79">
        <v>1</v>
      </c>
      <c r="BW79">
        <v>0</v>
      </c>
      <c r="BX79">
        <v>8</v>
      </c>
      <c r="BY79">
        <v>8</v>
      </c>
      <c r="CA79" t="s">
        <v>496</v>
      </c>
      <c r="CB79" t="s">
        <v>497</v>
      </c>
      <c r="CC79">
        <v>84738</v>
      </c>
      <c r="CD79">
        <v>260</v>
      </c>
      <c r="CE79">
        <v>4356345220</v>
      </c>
      <c r="CF79" t="s">
        <v>98</v>
      </c>
      <c r="CG79" t="s">
        <v>99</v>
      </c>
      <c r="CH79" s="1">
        <v>41500</v>
      </c>
      <c r="CI79" t="s">
        <v>99</v>
      </c>
      <c r="CJ79" t="s">
        <v>99</v>
      </c>
      <c r="CK79" t="s">
        <v>99</v>
      </c>
      <c r="CL79" t="s">
        <v>102</v>
      </c>
      <c r="CM79" t="s">
        <v>494</v>
      </c>
      <c r="CN79">
        <v>108</v>
      </c>
      <c r="CO79" s="1">
        <v>44621</v>
      </c>
      <c r="CP79" s="1"/>
      <c r="CV79"/>
    </row>
    <row r="80" spans="1:102" x14ac:dyDescent="0.25">
      <c r="A80" t="s">
        <v>196</v>
      </c>
      <c r="B80" s="18" t="s">
        <v>580</v>
      </c>
      <c r="C80" s="18">
        <v>465183</v>
      </c>
      <c r="D80" t="s">
        <v>505</v>
      </c>
      <c r="E80" t="s">
        <v>507</v>
      </c>
      <c r="F80" t="s">
        <v>275</v>
      </c>
      <c r="G80" t="s">
        <v>596</v>
      </c>
      <c r="H80">
        <v>25.8</v>
      </c>
      <c r="I80" t="s">
        <v>122</v>
      </c>
      <c r="K80" t="s">
        <v>99</v>
      </c>
      <c r="L80" t="s">
        <v>104</v>
      </c>
      <c r="M80">
        <v>5</v>
      </c>
      <c r="N80">
        <v>2</v>
      </c>
      <c r="O80">
        <v>4</v>
      </c>
      <c r="P80">
        <v>5</v>
      </c>
      <c r="Q80">
        <v>5</v>
      </c>
      <c r="S80">
        <v>2</v>
      </c>
      <c r="U80" s="8">
        <v>2.9791699999999999</v>
      </c>
      <c r="V80" s="8">
        <v>0.61397999999999997</v>
      </c>
      <c r="W80">
        <v>46.2</v>
      </c>
      <c r="X80">
        <v>0.55889</v>
      </c>
      <c r="Y80">
        <v>1.1728700000000001</v>
      </c>
      <c r="Z80">
        <v>2.67313</v>
      </c>
      <c r="AA80">
        <v>0.54859000000000002</v>
      </c>
      <c r="AB80">
        <v>4.5409999999999999E-2</v>
      </c>
      <c r="AD80">
        <v>1.80629</v>
      </c>
      <c r="AE80">
        <v>0</v>
      </c>
      <c r="AG80">
        <v>0</v>
      </c>
      <c r="AJ80">
        <v>1.88811</v>
      </c>
      <c r="AK80">
        <v>0.85407</v>
      </c>
      <c r="AL80">
        <v>0.47771999999999998</v>
      </c>
      <c r="AM80">
        <v>3.2199</v>
      </c>
      <c r="AN80">
        <v>1.95852</v>
      </c>
      <c r="AO80">
        <v>0.48135</v>
      </c>
      <c r="AP80">
        <v>0.48132999999999998</v>
      </c>
      <c r="AQ80">
        <v>2.9212500000000001</v>
      </c>
      <c r="AS80">
        <v>0</v>
      </c>
      <c r="AT80">
        <v>2</v>
      </c>
      <c r="AU80">
        <v>3</v>
      </c>
      <c r="AV80">
        <v>1</v>
      </c>
      <c r="AW80" s="4">
        <v>650</v>
      </c>
      <c r="AX80">
        <v>0</v>
      </c>
      <c r="AY80">
        <v>1</v>
      </c>
      <c r="BA80" s="1">
        <v>44510</v>
      </c>
      <c r="BB80">
        <v>7</v>
      </c>
      <c r="BC80">
        <v>4</v>
      </c>
      <c r="BD80">
        <v>3</v>
      </c>
      <c r="BE80">
        <v>36</v>
      </c>
      <c r="BF80">
        <v>1</v>
      </c>
      <c r="BG80">
        <v>0</v>
      </c>
      <c r="BH80">
        <v>36</v>
      </c>
      <c r="BI80" s="1">
        <v>43678</v>
      </c>
      <c r="BJ80">
        <v>6</v>
      </c>
      <c r="BK80">
        <v>5</v>
      </c>
      <c r="BL80">
        <v>0</v>
      </c>
      <c r="BM80">
        <v>44</v>
      </c>
      <c r="BN80">
        <v>1</v>
      </c>
      <c r="BO80">
        <v>0</v>
      </c>
      <c r="BP80">
        <v>44</v>
      </c>
      <c r="BQ80" s="1">
        <v>43313</v>
      </c>
      <c r="BR80">
        <v>6</v>
      </c>
      <c r="BS80">
        <v>6</v>
      </c>
      <c r="BT80">
        <v>0</v>
      </c>
      <c r="BU80">
        <v>28</v>
      </c>
      <c r="BV80">
        <v>1</v>
      </c>
      <c r="BW80">
        <v>0</v>
      </c>
      <c r="BX80">
        <v>28</v>
      </c>
      <c r="BY80">
        <v>37.332999999999998</v>
      </c>
      <c r="CA80" t="s">
        <v>198</v>
      </c>
      <c r="CB80" t="s">
        <v>508</v>
      </c>
      <c r="CC80">
        <v>84660</v>
      </c>
      <c r="CD80">
        <v>240</v>
      </c>
      <c r="CE80">
        <v>8017986220</v>
      </c>
      <c r="CF80" t="s">
        <v>98</v>
      </c>
      <c r="CG80" t="s">
        <v>99</v>
      </c>
      <c r="CH80" s="1">
        <v>42018</v>
      </c>
      <c r="CI80" t="s">
        <v>100</v>
      </c>
      <c r="CJ80" t="s">
        <v>99</v>
      </c>
      <c r="CK80" t="s">
        <v>99</v>
      </c>
      <c r="CL80" t="s">
        <v>102</v>
      </c>
      <c r="CM80" t="s">
        <v>506</v>
      </c>
      <c r="CN80">
        <v>29</v>
      </c>
      <c r="CO80" s="1">
        <v>44621</v>
      </c>
      <c r="CP80" s="1"/>
      <c r="CV80"/>
      <c r="CW80">
        <v>2</v>
      </c>
    </row>
    <row r="81" spans="1:101" x14ac:dyDescent="0.25">
      <c r="A81" t="s">
        <v>196</v>
      </c>
      <c r="B81" s="18" t="s">
        <v>580</v>
      </c>
      <c r="C81" s="18">
        <v>465049</v>
      </c>
      <c r="D81" t="s">
        <v>213</v>
      </c>
      <c r="E81" t="s">
        <v>202</v>
      </c>
      <c r="F81" t="s">
        <v>203</v>
      </c>
      <c r="G81" t="s">
        <v>594</v>
      </c>
      <c r="H81">
        <v>40.4</v>
      </c>
      <c r="I81" t="s">
        <v>97</v>
      </c>
      <c r="K81" t="s">
        <v>99</v>
      </c>
      <c r="L81" t="s">
        <v>104</v>
      </c>
      <c r="M81">
        <v>4</v>
      </c>
      <c r="N81">
        <v>5</v>
      </c>
      <c r="O81">
        <v>3</v>
      </c>
      <c r="P81">
        <v>3</v>
      </c>
      <c r="Q81">
        <v>2</v>
      </c>
      <c r="R81">
        <v>3</v>
      </c>
      <c r="S81">
        <v>5</v>
      </c>
      <c r="U81" s="8">
        <v>3.9874299999999998</v>
      </c>
      <c r="V81" s="8">
        <v>1.24163</v>
      </c>
      <c r="W81">
        <v>70.7</v>
      </c>
      <c r="X81">
        <v>0.52242</v>
      </c>
      <c r="Y81">
        <v>1.7640499999999999</v>
      </c>
      <c r="Z81">
        <v>3.3091599999999999</v>
      </c>
      <c r="AA81">
        <v>0.97572999999999999</v>
      </c>
      <c r="AB81">
        <v>2.0789999999999999E-2</v>
      </c>
      <c r="AD81">
        <v>2.2233800000000001</v>
      </c>
      <c r="AE81">
        <v>77.8</v>
      </c>
      <c r="AG81">
        <v>1</v>
      </c>
      <c r="AJ81">
        <v>1.8522700000000001</v>
      </c>
      <c r="AK81">
        <v>0.70579999999999998</v>
      </c>
      <c r="AL81">
        <v>0.32501000000000002</v>
      </c>
      <c r="AM81">
        <v>2.8830900000000002</v>
      </c>
      <c r="AN81">
        <v>2.4573900000000002</v>
      </c>
      <c r="AO81">
        <v>0.54446000000000006</v>
      </c>
      <c r="AP81">
        <v>1.43069</v>
      </c>
      <c r="AQ81">
        <v>4.3666799999999997</v>
      </c>
      <c r="AS81">
        <v>0</v>
      </c>
      <c r="AT81">
        <v>4</v>
      </c>
      <c r="AU81">
        <v>2</v>
      </c>
      <c r="AV81">
        <v>21</v>
      </c>
      <c r="AW81" s="4">
        <v>68408.05</v>
      </c>
      <c r="AX81">
        <v>0</v>
      </c>
      <c r="AY81">
        <v>21</v>
      </c>
      <c r="BA81" s="1">
        <v>44350</v>
      </c>
      <c r="BB81">
        <v>8</v>
      </c>
      <c r="BC81">
        <v>8</v>
      </c>
      <c r="BD81">
        <v>0</v>
      </c>
      <c r="BE81">
        <v>40</v>
      </c>
      <c r="BF81">
        <v>1</v>
      </c>
      <c r="BG81">
        <v>0</v>
      </c>
      <c r="BH81">
        <v>40</v>
      </c>
      <c r="BI81" s="1">
        <v>43608</v>
      </c>
      <c r="BJ81">
        <v>13</v>
      </c>
      <c r="BK81">
        <v>10</v>
      </c>
      <c r="BL81">
        <v>1</v>
      </c>
      <c r="BM81">
        <v>64</v>
      </c>
      <c r="BN81">
        <v>1</v>
      </c>
      <c r="BO81">
        <v>0</v>
      </c>
      <c r="BP81">
        <v>64</v>
      </c>
      <c r="BQ81" s="1">
        <v>43229</v>
      </c>
      <c r="BR81">
        <v>12</v>
      </c>
      <c r="BS81">
        <v>7</v>
      </c>
      <c r="BT81">
        <v>5</v>
      </c>
      <c r="BU81">
        <v>72</v>
      </c>
      <c r="BV81">
        <v>1</v>
      </c>
      <c r="BW81">
        <v>0</v>
      </c>
      <c r="BX81">
        <v>72</v>
      </c>
      <c r="BY81">
        <v>53.332999999999998</v>
      </c>
      <c r="CA81" t="s">
        <v>198</v>
      </c>
      <c r="CB81" t="s">
        <v>215</v>
      </c>
      <c r="CC81">
        <v>84117</v>
      </c>
      <c r="CD81">
        <v>170</v>
      </c>
      <c r="CE81">
        <v>8012721892</v>
      </c>
      <c r="CF81" t="s">
        <v>98</v>
      </c>
      <c r="CG81" t="s">
        <v>99</v>
      </c>
      <c r="CH81" s="1">
        <v>27141</v>
      </c>
      <c r="CI81" t="s">
        <v>99</v>
      </c>
      <c r="CJ81" t="s">
        <v>99</v>
      </c>
      <c r="CK81" t="s">
        <v>99</v>
      </c>
      <c r="CL81" t="s">
        <v>102</v>
      </c>
      <c r="CM81" t="s">
        <v>214</v>
      </c>
      <c r="CN81">
        <v>92</v>
      </c>
      <c r="CO81" s="1">
        <v>44621</v>
      </c>
      <c r="CP81" s="1"/>
      <c r="CV81"/>
    </row>
    <row r="82" spans="1:101" x14ac:dyDescent="0.25">
      <c r="A82" t="s">
        <v>196</v>
      </c>
      <c r="B82" s="18" t="s">
        <v>580</v>
      </c>
      <c r="C82" s="18">
        <v>465064</v>
      </c>
      <c r="D82" t="s">
        <v>223</v>
      </c>
      <c r="E82" t="s">
        <v>225</v>
      </c>
      <c r="F82" t="s">
        <v>111</v>
      </c>
      <c r="G82" t="s">
        <v>594</v>
      </c>
      <c r="H82">
        <v>66.8</v>
      </c>
      <c r="I82" t="s">
        <v>106</v>
      </c>
      <c r="K82" t="s">
        <v>99</v>
      </c>
      <c r="L82" t="s">
        <v>104</v>
      </c>
      <c r="M82">
        <v>2</v>
      </c>
      <c r="N82">
        <v>3</v>
      </c>
      <c r="O82">
        <v>2</v>
      </c>
      <c r="P82">
        <v>4</v>
      </c>
      <c r="Q82">
        <v>4</v>
      </c>
      <c r="R82">
        <v>4</v>
      </c>
      <c r="S82">
        <v>4</v>
      </c>
      <c r="U82" s="8">
        <v>3.3768500000000001</v>
      </c>
      <c r="V82" s="8">
        <v>0.90015999999999996</v>
      </c>
      <c r="W82">
        <v>68.7</v>
      </c>
      <c r="X82">
        <v>0.72218000000000004</v>
      </c>
      <c r="Y82">
        <v>1.62235</v>
      </c>
      <c r="Z82">
        <v>2.8041900000000002</v>
      </c>
      <c r="AA82">
        <v>0.58216000000000001</v>
      </c>
      <c r="AB82">
        <v>0.16198000000000001</v>
      </c>
      <c r="AD82">
        <v>1.7544999999999999</v>
      </c>
      <c r="AE82">
        <v>53.3</v>
      </c>
      <c r="AG82">
        <v>0</v>
      </c>
      <c r="AJ82">
        <v>1.8530599999999999</v>
      </c>
      <c r="AK82">
        <v>0.78922000000000003</v>
      </c>
      <c r="AL82">
        <v>0.42132999999999998</v>
      </c>
      <c r="AM82">
        <v>3.0636100000000002</v>
      </c>
      <c r="AN82">
        <v>1.93835</v>
      </c>
      <c r="AO82">
        <v>0.67308999999999997</v>
      </c>
      <c r="AP82">
        <v>0.80010999999999999</v>
      </c>
      <c r="AQ82">
        <v>3.4801099999999998</v>
      </c>
      <c r="AS82">
        <v>0</v>
      </c>
      <c r="AT82">
        <v>7</v>
      </c>
      <c r="AU82">
        <v>4</v>
      </c>
      <c r="AV82">
        <v>1</v>
      </c>
      <c r="AW82" s="4">
        <v>10689.25</v>
      </c>
      <c r="AX82">
        <v>0</v>
      </c>
      <c r="AY82">
        <v>1</v>
      </c>
      <c r="BA82" s="1">
        <v>44336</v>
      </c>
      <c r="BB82">
        <v>10</v>
      </c>
      <c r="BC82">
        <v>10</v>
      </c>
      <c r="BD82">
        <v>0</v>
      </c>
      <c r="BE82">
        <v>48</v>
      </c>
      <c r="BF82">
        <v>1</v>
      </c>
      <c r="BG82">
        <v>0</v>
      </c>
      <c r="BH82">
        <v>48</v>
      </c>
      <c r="BI82" s="1">
        <v>43558</v>
      </c>
      <c r="BJ82">
        <v>9</v>
      </c>
      <c r="BK82">
        <v>5</v>
      </c>
      <c r="BL82">
        <v>3</v>
      </c>
      <c r="BM82">
        <v>68</v>
      </c>
      <c r="BN82">
        <v>1</v>
      </c>
      <c r="BO82">
        <v>0</v>
      </c>
      <c r="BP82">
        <v>68</v>
      </c>
      <c r="BQ82" s="1">
        <v>43167</v>
      </c>
      <c r="BR82">
        <v>31</v>
      </c>
      <c r="BS82">
        <v>31</v>
      </c>
      <c r="BT82">
        <v>0</v>
      </c>
      <c r="BU82">
        <v>220</v>
      </c>
      <c r="BV82">
        <v>1</v>
      </c>
      <c r="BW82">
        <v>0</v>
      </c>
      <c r="BX82">
        <v>220</v>
      </c>
      <c r="BY82">
        <v>83.332999999999998</v>
      </c>
      <c r="CA82" t="s">
        <v>198</v>
      </c>
      <c r="CB82" t="s">
        <v>226</v>
      </c>
      <c r="CC82">
        <v>84770</v>
      </c>
      <c r="CD82">
        <v>260</v>
      </c>
      <c r="CE82">
        <v>4356280488</v>
      </c>
      <c r="CF82" t="s">
        <v>98</v>
      </c>
      <c r="CG82" t="s">
        <v>99</v>
      </c>
      <c r="CH82" s="1">
        <v>28196</v>
      </c>
      <c r="CI82" t="s">
        <v>99</v>
      </c>
      <c r="CJ82" t="s">
        <v>99</v>
      </c>
      <c r="CK82" t="s">
        <v>99</v>
      </c>
      <c r="CL82" t="s">
        <v>102</v>
      </c>
      <c r="CM82" t="s">
        <v>224</v>
      </c>
      <c r="CN82">
        <v>99</v>
      </c>
      <c r="CO82" s="1">
        <v>44621</v>
      </c>
      <c r="CP82" s="1"/>
      <c r="CV82"/>
    </row>
    <row r="83" spans="1:101" x14ac:dyDescent="0.25">
      <c r="A83" t="s">
        <v>196</v>
      </c>
      <c r="B83" s="18" t="s">
        <v>580</v>
      </c>
      <c r="C83" s="18">
        <v>465095</v>
      </c>
      <c r="D83" t="s">
        <v>301</v>
      </c>
      <c r="E83" t="s">
        <v>202</v>
      </c>
      <c r="F83" t="s">
        <v>203</v>
      </c>
      <c r="G83" t="s">
        <v>594</v>
      </c>
      <c r="H83">
        <v>168.8</v>
      </c>
      <c r="I83" t="s">
        <v>97</v>
      </c>
      <c r="K83" t="s">
        <v>99</v>
      </c>
      <c r="L83" t="s">
        <v>104</v>
      </c>
      <c r="M83">
        <v>5</v>
      </c>
      <c r="N83">
        <v>3</v>
      </c>
      <c r="O83">
        <v>4</v>
      </c>
      <c r="P83">
        <v>5</v>
      </c>
      <c r="Q83">
        <v>5</v>
      </c>
      <c r="R83">
        <v>5</v>
      </c>
      <c r="S83">
        <v>3</v>
      </c>
      <c r="U83" s="8">
        <v>3.8407</v>
      </c>
      <c r="V83" s="8">
        <v>1.0002</v>
      </c>
      <c r="W83">
        <v>41.5</v>
      </c>
      <c r="X83">
        <v>0.36069000000000001</v>
      </c>
      <c r="Y83">
        <v>1.3608899999999999</v>
      </c>
      <c r="Z83">
        <v>3.4827400000000002</v>
      </c>
      <c r="AA83">
        <v>0.77056000000000002</v>
      </c>
      <c r="AB83">
        <v>0.14396999999999999</v>
      </c>
      <c r="AD83">
        <v>2.4798</v>
      </c>
      <c r="AE83">
        <v>35.6</v>
      </c>
      <c r="AG83">
        <v>0</v>
      </c>
      <c r="AJ83">
        <v>2.1694</v>
      </c>
      <c r="AK83">
        <v>0.86282000000000003</v>
      </c>
      <c r="AL83">
        <v>0.54393999999999998</v>
      </c>
      <c r="AM83">
        <v>3.5761599999999998</v>
      </c>
      <c r="AN83">
        <v>2.34015</v>
      </c>
      <c r="AO83">
        <v>0.3075</v>
      </c>
      <c r="AP83">
        <v>0.68864000000000003</v>
      </c>
      <c r="AQ83">
        <v>3.3908499999999999</v>
      </c>
      <c r="AS83">
        <v>0</v>
      </c>
      <c r="AT83">
        <v>0</v>
      </c>
      <c r="AU83">
        <v>0</v>
      </c>
      <c r="AV83">
        <v>0</v>
      </c>
      <c r="AW83" s="4">
        <v>0</v>
      </c>
      <c r="AX83">
        <v>0</v>
      </c>
      <c r="AY83">
        <v>0</v>
      </c>
      <c r="BA83" s="1">
        <v>43894</v>
      </c>
      <c r="BB83">
        <v>4</v>
      </c>
      <c r="BC83">
        <v>4</v>
      </c>
      <c r="BD83">
        <v>0</v>
      </c>
      <c r="BE83">
        <v>32</v>
      </c>
      <c r="BF83">
        <v>1</v>
      </c>
      <c r="BG83">
        <v>0</v>
      </c>
      <c r="BH83">
        <v>32</v>
      </c>
      <c r="BI83" s="1">
        <v>43531</v>
      </c>
      <c r="BJ83">
        <v>3</v>
      </c>
      <c r="BK83">
        <v>3</v>
      </c>
      <c r="BL83">
        <v>0</v>
      </c>
      <c r="BM83">
        <v>12</v>
      </c>
      <c r="BN83">
        <v>1</v>
      </c>
      <c r="BO83">
        <v>0</v>
      </c>
      <c r="BP83">
        <v>12</v>
      </c>
      <c r="BQ83" s="1">
        <v>43090</v>
      </c>
      <c r="BR83">
        <v>5</v>
      </c>
      <c r="BS83">
        <v>5</v>
      </c>
      <c r="BT83">
        <v>0</v>
      </c>
      <c r="BU83">
        <v>36</v>
      </c>
      <c r="BV83">
        <v>1</v>
      </c>
      <c r="BW83">
        <v>0</v>
      </c>
      <c r="BX83">
        <v>36</v>
      </c>
      <c r="BY83">
        <v>26</v>
      </c>
      <c r="CA83" t="s">
        <v>198</v>
      </c>
      <c r="CB83" t="s">
        <v>303</v>
      </c>
      <c r="CC83">
        <v>84115</v>
      </c>
      <c r="CD83">
        <v>170</v>
      </c>
      <c r="CE83">
        <v>8014877557</v>
      </c>
      <c r="CF83" t="s">
        <v>98</v>
      </c>
      <c r="CG83" t="s">
        <v>99</v>
      </c>
      <c r="CH83" s="1">
        <v>30956</v>
      </c>
      <c r="CI83" t="s">
        <v>100</v>
      </c>
      <c r="CJ83" t="s">
        <v>99</v>
      </c>
      <c r="CK83" t="s">
        <v>99</v>
      </c>
      <c r="CL83" t="s">
        <v>102</v>
      </c>
      <c r="CM83" t="s">
        <v>302</v>
      </c>
      <c r="CN83">
        <v>221</v>
      </c>
      <c r="CO83" s="1">
        <v>44621</v>
      </c>
      <c r="CP83" s="1"/>
      <c r="CV83"/>
    </row>
    <row r="84" spans="1:101" x14ac:dyDescent="0.25">
      <c r="A84" t="s">
        <v>196</v>
      </c>
      <c r="B84" s="18" t="s">
        <v>580</v>
      </c>
      <c r="C84" s="18">
        <v>465178</v>
      </c>
      <c r="D84" t="s">
        <v>487</v>
      </c>
      <c r="E84" t="s">
        <v>308</v>
      </c>
      <c r="F84" t="s">
        <v>275</v>
      </c>
      <c r="G84" t="s">
        <v>594</v>
      </c>
      <c r="H84">
        <v>75.900000000000006</v>
      </c>
      <c r="I84" t="s">
        <v>106</v>
      </c>
      <c r="K84" t="s">
        <v>99</v>
      </c>
      <c r="L84" t="s">
        <v>104</v>
      </c>
      <c r="M84">
        <v>5</v>
      </c>
      <c r="N84">
        <v>4</v>
      </c>
      <c r="O84">
        <v>3</v>
      </c>
      <c r="P84">
        <v>5</v>
      </c>
      <c r="Q84">
        <v>5</v>
      </c>
      <c r="R84">
        <v>5</v>
      </c>
      <c r="S84">
        <v>5</v>
      </c>
      <c r="U84" s="8">
        <v>4.2111999999999998</v>
      </c>
      <c r="V84" s="8">
        <v>1.26407</v>
      </c>
      <c r="W84">
        <v>61.3</v>
      </c>
      <c r="X84">
        <v>0.63473999999999997</v>
      </c>
      <c r="Y84">
        <v>1.8988</v>
      </c>
      <c r="Z84">
        <v>3.6496499999999998</v>
      </c>
      <c r="AA84">
        <v>0.86600999999999995</v>
      </c>
      <c r="AB84">
        <v>7.1440000000000003E-2</v>
      </c>
      <c r="AD84">
        <v>2.3123900000000002</v>
      </c>
      <c r="AE84">
        <v>58.1</v>
      </c>
      <c r="AG84">
        <v>0</v>
      </c>
      <c r="AJ84">
        <v>2.2557200000000002</v>
      </c>
      <c r="AK84">
        <v>0.77051999999999998</v>
      </c>
      <c r="AL84">
        <v>0.34670000000000001</v>
      </c>
      <c r="AM84">
        <v>3.3729300000000002</v>
      </c>
      <c r="AN84">
        <v>2.0986600000000002</v>
      </c>
      <c r="AO84">
        <v>0.60594999999999999</v>
      </c>
      <c r="AP84">
        <v>1.3654500000000001</v>
      </c>
      <c r="AQ84">
        <v>3.94197</v>
      </c>
      <c r="AS84">
        <v>0</v>
      </c>
      <c r="AT84">
        <v>1</v>
      </c>
      <c r="AU84">
        <v>0</v>
      </c>
      <c r="AV84">
        <v>2</v>
      </c>
      <c r="AW84" s="4">
        <v>92104.75</v>
      </c>
      <c r="AX84">
        <v>1</v>
      </c>
      <c r="AY84">
        <v>3</v>
      </c>
      <c r="BA84" s="1">
        <v>44518</v>
      </c>
      <c r="BB84">
        <v>10</v>
      </c>
      <c r="BC84">
        <v>8</v>
      </c>
      <c r="BD84">
        <v>2</v>
      </c>
      <c r="BE84">
        <v>60</v>
      </c>
      <c r="BF84">
        <v>1</v>
      </c>
      <c r="BG84">
        <v>0</v>
      </c>
      <c r="BH84">
        <v>60</v>
      </c>
      <c r="BI84" s="1">
        <v>43692</v>
      </c>
      <c r="BJ84">
        <v>6</v>
      </c>
      <c r="BK84">
        <v>6</v>
      </c>
      <c r="BL84">
        <v>0</v>
      </c>
      <c r="BM84">
        <v>40</v>
      </c>
      <c r="BN84">
        <v>1</v>
      </c>
      <c r="BO84">
        <v>0</v>
      </c>
      <c r="BP84">
        <v>40</v>
      </c>
      <c r="BQ84" s="1">
        <v>43290</v>
      </c>
      <c r="BR84">
        <v>5</v>
      </c>
      <c r="BS84">
        <v>5</v>
      </c>
      <c r="BT84">
        <v>0</v>
      </c>
      <c r="BU84">
        <v>32</v>
      </c>
      <c r="BV84">
        <v>1</v>
      </c>
      <c r="BW84">
        <v>0</v>
      </c>
      <c r="BX84">
        <v>32</v>
      </c>
      <c r="BY84">
        <v>48.667000000000002</v>
      </c>
      <c r="CA84" t="s">
        <v>378</v>
      </c>
      <c r="CB84" t="s">
        <v>489</v>
      </c>
      <c r="CC84">
        <v>84003</v>
      </c>
      <c r="CD84">
        <v>240</v>
      </c>
      <c r="CE84">
        <v>8016422000</v>
      </c>
      <c r="CF84" t="s">
        <v>98</v>
      </c>
      <c r="CG84" t="s">
        <v>99</v>
      </c>
      <c r="CH84" s="1">
        <v>41173</v>
      </c>
      <c r="CI84" t="s">
        <v>99</v>
      </c>
      <c r="CJ84" t="s">
        <v>99</v>
      </c>
      <c r="CK84" t="s">
        <v>99</v>
      </c>
      <c r="CL84" t="s">
        <v>102</v>
      </c>
      <c r="CM84" t="s">
        <v>488</v>
      </c>
      <c r="CN84">
        <v>119</v>
      </c>
      <c r="CO84" s="1">
        <v>44621</v>
      </c>
      <c r="CP84" s="1"/>
      <c r="CV84"/>
    </row>
    <row r="85" spans="1:101" x14ac:dyDescent="0.25">
      <c r="A85" t="s">
        <v>196</v>
      </c>
      <c r="B85" s="18" t="s">
        <v>580</v>
      </c>
      <c r="C85" s="18">
        <v>465153</v>
      </c>
      <c r="D85" t="s">
        <v>409</v>
      </c>
      <c r="E85" t="s">
        <v>389</v>
      </c>
      <c r="F85" t="s">
        <v>160</v>
      </c>
      <c r="G85" t="s">
        <v>594</v>
      </c>
      <c r="H85">
        <v>36.5</v>
      </c>
      <c r="I85" t="s">
        <v>97</v>
      </c>
      <c r="K85" t="s">
        <v>99</v>
      </c>
      <c r="L85" t="s">
        <v>104</v>
      </c>
      <c r="M85">
        <v>5</v>
      </c>
      <c r="N85">
        <v>4</v>
      </c>
      <c r="O85">
        <v>3</v>
      </c>
      <c r="P85">
        <v>5</v>
      </c>
      <c r="Q85">
        <v>5</v>
      </c>
      <c r="R85">
        <v>5</v>
      </c>
      <c r="S85">
        <v>5</v>
      </c>
      <c r="U85" s="8">
        <v>3.7233200000000002</v>
      </c>
      <c r="V85" s="8">
        <v>1.1763399999999999</v>
      </c>
      <c r="W85">
        <v>50.9</v>
      </c>
      <c r="X85">
        <v>0.56635999999999997</v>
      </c>
      <c r="Y85">
        <v>1.7426999999999999</v>
      </c>
      <c r="Z85">
        <v>3.2524799999999998</v>
      </c>
      <c r="AA85">
        <v>0.85248999999999997</v>
      </c>
      <c r="AB85">
        <v>0.13208</v>
      </c>
      <c r="AD85">
        <v>1.9806299999999999</v>
      </c>
      <c r="AE85">
        <v>50</v>
      </c>
      <c r="AG85">
        <v>0</v>
      </c>
      <c r="AJ85">
        <v>2.0477500000000002</v>
      </c>
      <c r="AK85">
        <v>0.67964999999999998</v>
      </c>
      <c r="AL85">
        <v>0.31319999999999998</v>
      </c>
      <c r="AM85">
        <v>3.0405899999999999</v>
      </c>
      <c r="AN85">
        <v>1.9801200000000001</v>
      </c>
      <c r="AO85">
        <v>0.61295999999999995</v>
      </c>
      <c r="AP85">
        <v>1.4065799999999999</v>
      </c>
      <c r="AQ85">
        <v>3.8662299999999998</v>
      </c>
      <c r="AS85">
        <v>0</v>
      </c>
      <c r="AT85">
        <v>0</v>
      </c>
      <c r="AU85">
        <v>1</v>
      </c>
      <c r="AV85">
        <v>2</v>
      </c>
      <c r="AW85" s="4">
        <v>21177</v>
      </c>
      <c r="AX85">
        <v>0</v>
      </c>
      <c r="AY85">
        <v>2</v>
      </c>
      <c r="BA85" s="1">
        <v>44531</v>
      </c>
      <c r="BB85">
        <v>8</v>
      </c>
      <c r="BC85">
        <v>8</v>
      </c>
      <c r="BD85">
        <v>0</v>
      </c>
      <c r="BE85">
        <v>44</v>
      </c>
      <c r="BF85">
        <v>1</v>
      </c>
      <c r="BG85">
        <v>0</v>
      </c>
      <c r="BH85">
        <v>44</v>
      </c>
      <c r="BI85" s="1">
        <v>43719</v>
      </c>
      <c r="BJ85">
        <v>10</v>
      </c>
      <c r="BK85">
        <v>9</v>
      </c>
      <c r="BL85">
        <v>0</v>
      </c>
      <c r="BM85">
        <v>80</v>
      </c>
      <c r="BN85">
        <v>1</v>
      </c>
      <c r="BO85">
        <v>0</v>
      </c>
      <c r="BP85">
        <v>80</v>
      </c>
      <c r="BQ85" s="1">
        <v>43314</v>
      </c>
      <c r="BR85">
        <v>2</v>
      </c>
      <c r="BS85">
        <v>2</v>
      </c>
      <c r="BT85">
        <v>0</v>
      </c>
      <c r="BU85">
        <v>12</v>
      </c>
      <c r="BV85">
        <v>1</v>
      </c>
      <c r="BW85">
        <v>0</v>
      </c>
      <c r="BX85">
        <v>12</v>
      </c>
      <c r="BY85">
        <v>50.667000000000002</v>
      </c>
      <c r="CA85" t="s">
        <v>378</v>
      </c>
      <c r="CB85" t="s">
        <v>411</v>
      </c>
      <c r="CC85">
        <v>84721</v>
      </c>
      <c r="CD85">
        <v>100</v>
      </c>
      <c r="CE85">
        <v>4352671700</v>
      </c>
      <c r="CF85" t="s">
        <v>98</v>
      </c>
      <c r="CG85" t="s">
        <v>99</v>
      </c>
      <c r="CH85" s="1">
        <v>37742</v>
      </c>
      <c r="CI85" t="s">
        <v>99</v>
      </c>
      <c r="CJ85" t="s">
        <v>99</v>
      </c>
      <c r="CK85" t="s">
        <v>99</v>
      </c>
      <c r="CL85" t="s">
        <v>102</v>
      </c>
      <c r="CM85" t="s">
        <v>410</v>
      </c>
      <c r="CN85">
        <v>50</v>
      </c>
      <c r="CO85" s="1">
        <v>44621</v>
      </c>
      <c r="CP85" s="1"/>
      <c r="CV85"/>
    </row>
    <row r="86" spans="1:101" x14ac:dyDescent="0.25">
      <c r="A86" t="s">
        <v>196</v>
      </c>
      <c r="B86" s="18" t="s">
        <v>580</v>
      </c>
      <c r="C86" s="18">
        <v>465182</v>
      </c>
      <c r="D86" t="s">
        <v>502</v>
      </c>
      <c r="E86" t="s">
        <v>235</v>
      </c>
      <c r="F86" t="s">
        <v>197</v>
      </c>
      <c r="G86" t="s">
        <v>594</v>
      </c>
      <c r="H86">
        <v>38.799999999999997</v>
      </c>
      <c r="I86" t="s">
        <v>97</v>
      </c>
      <c r="K86" t="s">
        <v>99</v>
      </c>
      <c r="L86" t="s">
        <v>104</v>
      </c>
      <c r="M86">
        <v>5</v>
      </c>
      <c r="N86">
        <v>5</v>
      </c>
      <c r="O86">
        <v>4</v>
      </c>
      <c r="P86">
        <v>5</v>
      </c>
      <c r="Q86">
        <v>5</v>
      </c>
      <c r="R86">
        <v>5</v>
      </c>
      <c r="S86">
        <v>5</v>
      </c>
      <c r="U86" s="8">
        <v>4.4842599999999999</v>
      </c>
      <c r="V86" s="8">
        <v>1.52712</v>
      </c>
      <c r="W86">
        <v>62.3</v>
      </c>
      <c r="X86">
        <v>0.48498999999999998</v>
      </c>
      <c r="Y86">
        <v>2.0121099999999998</v>
      </c>
      <c r="Z86">
        <v>3.8468</v>
      </c>
      <c r="AA86">
        <v>1.3003</v>
      </c>
      <c r="AB86">
        <v>0.21496999999999999</v>
      </c>
      <c r="AD86">
        <v>2.4721500000000001</v>
      </c>
      <c r="AE86">
        <v>36.4</v>
      </c>
      <c r="AG86">
        <v>0</v>
      </c>
      <c r="AJ86">
        <v>2.24525</v>
      </c>
      <c r="AK86">
        <v>0.82826</v>
      </c>
      <c r="AL86">
        <v>0.36945</v>
      </c>
      <c r="AM86">
        <v>3.4429599999999998</v>
      </c>
      <c r="AN86">
        <v>2.2541199999999999</v>
      </c>
      <c r="AO86">
        <v>0.43070999999999998</v>
      </c>
      <c r="AP86">
        <v>1.548</v>
      </c>
      <c r="AQ86">
        <v>4.1121999999999996</v>
      </c>
      <c r="AS86">
        <v>0</v>
      </c>
      <c r="AT86">
        <v>0</v>
      </c>
      <c r="AU86">
        <v>1</v>
      </c>
      <c r="AV86">
        <v>0</v>
      </c>
      <c r="AW86" s="4">
        <v>0</v>
      </c>
      <c r="AX86">
        <v>0</v>
      </c>
      <c r="AY86">
        <v>0</v>
      </c>
      <c r="BA86" s="1">
        <v>44441</v>
      </c>
      <c r="BB86">
        <v>2</v>
      </c>
      <c r="BC86">
        <v>2</v>
      </c>
      <c r="BD86">
        <v>0</v>
      </c>
      <c r="BE86">
        <v>12</v>
      </c>
      <c r="BF86">
        <v>1</v>
      </c>
      <c r="BG86">
        <v>0</v>
      </c>
      <c r="BH86">
        <v>12</v>
      </c>
      <c r="BI86" s="1">
        <v>43677</v>
      </c>
      <c r="BJ86">
        <v>3</v>
      </c>
      <c r="BK86">
        <v>2</v>
      </c>
      <c r="BL86">
        <v>0</v>
      </c>
      <c r="BM86">
        <v>24</v>
      </c>
      <c r="BN86">
        <v>1</v>
      </c>
      <c r="BO86">
        <v>0</v>
      </c>
      <c r="BP86">
        <v>24</v>
      </c>
      <c r="BQ86" s="1">
        <v>43272</v>
      </c>
      <c r="BR86">
        <v>8</v>
      </c>
      <c r="BS86">
        <v>8</v>
      </c>
      <c r="BT86">
        <v>0</v>
      </c>
      <c r="BU86">
        <v>64</v>
      </c>
      <c r="BV86">
        <v>1</v>
      </c>
      <c r="BW86">
        <v>0</v>
      </c>
      <c r="BX86">
        <v>64</v>
      </c>
      <c r="BY86">
        <v>24.667000000000002</v>
      </c>
      <c r="CA86" t="s">
        <v>378</v>
      </c>
      <c r="CB86" t="s">
        <v>504</v>
      </c>
      <c r="CC86">
        <v>84405</v>
      </c>
      <c r="CD86">
        <v>280</v>
      </c>
      <c r="CE86">
        <v>8014750500</v>
      </c>
      <c r="CF86" t="s">
        <v>98</v>
      </c>
      <c r="CG86" t="s">
        <v>99</v>
      </c>
      <c r="CH86" s="1">
        <v>42025</v>
      </c>
      <c r="CI86" t="s">
        <v>99</v>
      </c>
      <c r="CJ86" t="s">
        <v>99</v>
      </c>
      <c r="CK86" t="s">
        <v>99</v>
      </c>
      <c r="CL86" t="s">
        <v>102</v>
      </c>
      <c r="CM86" t="s">
        <v>503</v>
      </c>
      <c r="CN86">
        <v>52</v>
      </c>
      <c r="CO86" s="1">
        <v>44621</v>
      </c>
      <c r="CP86" s="1"/>
      <c r="CV86"/>
    </row>
    <row r="87" spans="1:101" x14ac:dyDescent="0.25">
      <c r="A87" t="s">
        <v>196</v>
      </c>
      <c r="B87" s="18" t="s">
        <v>580</v>
      </c>
      <c r="C87" s="18">
        <v>465167</v>
      </c>
      <c r="D87" t="s">
        <v>446</v>
      </c>
      <c r="E87" t="s">
        <v>284</v>
      </c>
      <c r="F87" t="s">
        <v>275</v>
      </c>
      <c r="G87" t="s">
        <v>594</v>
      </c>
      <c r="H87">
        <v>18.399999999999999</v>
      </c>
      <c r="I87" t="s">
        <v>106</v>
      </c>
      <c r="K87" t="s">
        <v>99</v>
      </c>
      <c r="L87" t="s">
        <v>104</v>
      </c>
      <c r="M87">
        <v>4</v>
      </c>
      <c r="N87">
        <v>4</v>
      </c>
      <c r="O87">
        <v>4</v>
      </c>
      <c r="P87">
        <v>3</v>
      </c>
      <c r="R87">
        <v>3</v>
      </c>
      <c r="S87">
        <v>4</v>
      </c>
      <c r="U87" s="8">
        <v>4.51647</v>
      </c>
      <c r="V87" s="8">
        <v>1.46349</v>
      </c>
      <c r="W87">
        <v>65.7</v>
      </c>
      <c r="X87">
        <v>0.87497999999999998</v>
      </c>
      <c r="Y87">
        <v>2.33847</v>
      </c>
      <c r="Z87">
        <v>3.88517</v>
      </c>
      <c r="AA87">
        <v>0.87687000000000004</v>
      </c>
      <c r="AB87">
        <v>0.39213999999999999</v>
      </c>
      <c r="AD87">
        <v>2.1779999999999999</v>
      </c>
      <c r="AE87">
        <v>54.5</v>
      </c>
      <c r="AG87">
        <v>0</v>
      </c>
      <c r="AJ87">
        <v>2.22296</v>
      </c>
      <c r="AK87">
        <v>0.90076000000000001</v>
      </c>
      <c r="AL87">
        <v>0.60602999999999996</v>
      </c>
      <c r="AM87">
        <v>3.7297400000000001</v>
      </c>
      <c r="AN87">
        <v>2.00583</v>
      </c>
      <c r="AO87">
        <v>0.71452000000000004</v>
      </c>
      <c r="AP87">
        <v>0.90437999999999996</v>
      </c>
      <c r="AQ87">
        <v>3.82328</v>
      </c>
      <c r="AS87">
        <v>0</v>
      </c>
      <c r="AT87">
        <v>0</v>
      </c>
      <c r="AU87">
        <v>0</v>
      </c>
      <c r="AV87">
        <v>1</v>
      </c>
      <c r="AW87" s="4">
        <v>650</v>
      </c>
      <c r="AX87">
        <v>0</v>
      </c>
      <c r="AY87">
        <v>1</v>
      </c>
      <c r="BA87" s="1">
        <v>43852</v>
      </c>
      <c r="BB87">
        <v>0</v>
      </c>
      <c r="BC87">
        <v>0</v>
      </c>
      <c r="BD87">
        <v>0</v>
      </c>
      <c r="BE87">
        <v>0</v>
      </c>
      <c r="BF87">
        <v>0</v>
      </c>
      <c r="BG87">
        <v>0</v>
      </c>
      <c r="BH87">
        <v>0</v>
      </c>
      <c r="BI87" s="1">
        <v>43453</v>
      </c>
      <c r="BJ87">
        <v>6</v>
      </c>
      <c r="BK87">
        <v>6</v>
      </c>
      <c r="BL87">
        <v>0</v>
      </c>
      <c r="BM87">
        <v>56</v>
      </c>
      <c r="BN87">
        <v>1</v>
      </c>
      <c r="BO87">
        <v>0</v>
      </c>
      <c r="BP87">
        <v>56</v>
      </c>
      <c r="BQ87" s="1">
        <v>43020</v>
      </c>
      <c r="BR87">
        <v>3</v>
      </c>
      <c r="BS87">
        <v>3</v>
      </c>
      <c r="BT87">
        <v>0</v>
      </c>
      <c r="BU87">
        <v>12</v>
      </c>
      <c r="BV87">
        <v>1</v>
      </c>
      <c r="BW87">
        <v>0</v>
      </c>
      <c r="BX87">
        <v>12</v>
      </c>
      <c r="BY87">
        <v>20.667000000000002</v>
      </c>
      <c r="CA87" t="s">
        <v>448</v>
      </c>
      <c r="CB87" t="s">
        <v>449</v>
      </c>
      <c r="CC87">
        <v>84057</v>
      </c>
      <c r="CD87">
        <v>240</v>
      </c>
      <c r="CE87">
        <v>8018505454</v>
      </c>
      <c r="CF87" t="s">
        <v>117</v>
      </c>
      <c r="CG87" t="s">
        <v>99</v>
      </c>
      <c r="CH87" s="1">
        <v>39825</v>
      </c>
      <c r="CI87" t="s">
        <v>99</v>
      </c>
      <c r="CJ87" t="s">
        <v>100</v>
      </c>
      <c r="CK87" t="s">
        <v>99</v>
      </c>
      <c r="CL87" t="s">
        <v>102</v>
      </c>
      <c r="CM87" t="s">
        <v>447</v>
      </c>
      <c r="CN87">
        <v>34</v>
      </c>
      <c r="CO87" s="1">
        <v>44621</v>
      </c>
      <c r="CP87" s="1"/>
      <c r="CV87">
        <v>2</v>
      </c>
    </row>
    <row r="88" spans="1:101" x14ac:dyDescent="0.25">
      <c r="A88" t="s">
        <v>196</v>
      </c>
      <c r="B88" s="18" t="s">
        <v>580</v>
      </c>
      <c r="C88" s="18">
        <v>465173</v>
      </c>
      <c r="D88" t="s">
        <v>469</v>
      </c>
      <c r="E88" t="s">
        <v>163</v>
      </c>
      <c r="F88" t="s">
        <v>128</v>
      </c>
      <c r="G88" t="s">
        <v>594</v>
      </c>
      <c r="H88">
        <v>14</v>
      </c>
      <c r="I88" t="s">
        <v>106</v>
      </c>
      <c r="K88" t="s">
        <v>99</v>
      </c>
      <c r="L88" t="s">
        <v>113</v>
      </c>
      <c r="M88">
        <v>4</v>
      </c>
      <c r="N88">
        <v>5</v>
      </c>
      <c r="O88">
        <v>2</v>
      </c>
      <c r="P88">
        <v>5</v>
      </c>
      <c r="Q88">
        <v>5</v>
      </c>
      <c r="R88">
        <v>5</v>
      </c>
      <c r="S88">
        <v>5</v>
      </c>
      <c r="U88" s="8">
        <v>5.2947699999999998</v>
      </c>
      <c r="V88" s="8">
        <v>2.0029699999999999</v>
      </c>
      <c r="W88">
        <v>56.3</v>
      </c>
      <c r="X88">
        <v>0.52988999999999997</v>
      </c>
      <c r="Y88">
        <v>2.5328599999999999</v>
      </c>
      <c r="Z88">
        <v>4.6944800000000004</v>
      </c>
      <c r="AA88">
        <v>1.3097799999999999</v>
      </c>
      <c r="AB88">
        <v>8.7870000000000004E-2</v>
      </c>
      <c r="AD88">
        <v>2.7619099999999999</v>
      </c>
      <c r="AE88">
        <v>14.3</v>
      </c>
      <c r="AG88">
        <v>0</v>
      </c>
      <c r="AJ88">
        <v>1.89473</v>
      </c>
      <c r="AK88">
        <v>0.70545999999999998</v>
      </c>
      <c r="AL88">
        <v>0.31467000000000001</v>
      </c>
      <c r="AM88">
        <v>2.91486</v>
      </c>
      <c r="AN88">
        <v>2.9842</v>
      </c>
      <c r="AO88">
        <v>0.55250999999999995</v>
      </c>
      <c r="AP88">
        <v>2.3838200000000001</v>
      </c>
      <c r="AQ88">
        <v>5.73515</v>
      </c>
      <c r="AS88">
        <v>0</v>
      </c>
      <c r="AT88">
        <v>0</v>
      </c>
      <c r="AU88">
        <v>1</v>
      </c>
      <c r="AV88">
        <v>3</v>
      </c>
      <c r="AW88" s="4">
        <v>10705.5</v>
      </c>
      <c r="AX88">
        <v>0</v>
      </c>
      <c r="AY88">
        <v>3</v>
      </c>
      <c r="BA88" s="1">
        <v>44441</v>
      </c>
      <c r="BB88">
        <v>13</v>
      </c>
      <c r="BC88">
        <v>13</v>
      </c>
      <c r="BD88">
        <v>0</v>
      </c>
      <c r="BE88">
        <v>92</v>
      </c>
      <c r="BF88">
        <v>1</v>
      </c>
      <c r="BG88">
        <v>0</v>
      </c>
      <c r="BH88">
        <v>92</v>
      </c>
      <c r="BI88" s="1">
        <v>43621</v>
      </c>
      <c r="BJ88">
        <v>7</v>
      </c>
      <c r="BK88">
        <v>6</v>
      </c>
      <c r="BL88">
        <v>0</v>
      </c>
      <c r="BM88">
        <v>32</v>
      </c>
      <c r="BN88">
        <v>1</v>
      </c>
      <c r="BO88">
        <v>0</v>
      </c>
      <c r="BP88">
        <v>32</v>
      </c>
      <c r="BQ88" s="1">
        <v>43181</v>
      </c>
      <c r="BR88">
        <v>9</v>
      </c>
      <c r="BS88">
        <v>9</v>
      </c>
      <c r="BT88">
        <v>0</v>
      </c>
      <c r="BU88">
        <v>44</v>
      </c>
      <c r="BV88">
        <v>1</v>
      </c>
      <c r="BW88">
        <v>0</v>
      </c>
      <c r="BX88">
        <v>44</v>
      </c>
      <c r="BY88">
        <v>64</v>
      </c>
      <c r="CA88" t="s">
        <v>378</v>
      </c>
      <c r="CB88" t="s">
        <v>471</v>
      </c>
      <c r="CC88">
        <v>84701</v>
      </c>
      <c r="CD88">
        <v>200</v>
      </c>
      <c r="CE88">
        <v>4358962000</v>
      </c>
      <c r="CF88" t="s">
        <v>98</v>
      </c>
      <c r="CG88" t="s">
        <v>99</v>
      </c>
      <c r="CH88" s="1">
        <v>40380</v>
      </c>
      <c r="CI88" t="s">
        <v>99</v>
      </c>
      <c r="CJ88" t="s">
        <v>99</v>
      </c>
      <c r="CK88" t="s">
        <v>99</v>
      </c>
      <c r="CL88" t="s">
        <v>102</v>
      </c>
      <c r="CM88" t="s">
        <v>470</v>
      </c>
      <c r="CN88">
        <v>30</v>
      </c>
      <c r="CO88" s="1">
        <v>44621</v>
      </c>
      <c r="CP88" s="1"/>
      <c r="CV88"/>
    </row>
    <row r="89" spans="1:101" x14ac:dyDescent="0.25">
      <c r="A89" t="s">
        <v>196</v>
      </c>
      <c r="B89" s="18" t="s">
        <v>580</v>
      </c>
      <c r="C89" s="18">
        <v>465176</v>
      </c>
      <c r="D89" t="s">
        <v>482</v>
      </c>
      <c r="E89" t="s">
        <v>484</v>
      </c>
      <c r="F89" t="s">
        <v>203</v>
      </c>
      <c r="G89" t="s">
        <v>594</v>
      </c>
      <c r="H89">
        <v>18.7</v>
      </c>
      <c r="I89" t="s">
        <v>106</v>
      </c>
      <c r="K89" t="s">
        <v>99</v>
      </c>
      <c r="L89" t="s">
        <v>113</v>
      </c>
      <c r="M89">
        <v>5</v>
      </c>
      <c r="N89">
        <v>5</v>
      </c>
      <c r="O89">
        <v>4</v>
      </c>
      <c r="P89">
        <v>4</v>
      </c>
      <c r="R89">
        <v>4</v>
      </c>
      <c r="S89">
        <v>5</v>
      </c>
      <c r="U89" s="8">
        <v>5.2713099999999997</v>
      </c>
      <c r="V89" s="8">
        <v>2.11212</v>
      </c>
      <c r="W89">
        <v>59</v>
      </c>
      <c r="X89">
        <v>0.56899</v>
      </c>
      <c r="Y89">
        <v>2.6811099999999999</v>
      </c>
      <c r="Z89">
        <v>4.4111500000000001</v>
      </c>
      <c r="AA89">
        <v>1.31324</v>
      </c>
      <c r="AB89">
        <v>0.26679999999999998</v>
      </c>
      <c r="AD89">
        <v>2.5901999999999998</v>
      </c>
      <c r="AE89">
        <v>54.5</v>
      </c>
      <c r="AG89">
        <v>1</v>
      </c>
      <c r="AJ89">
        <v>2.15191</v>
      </c>
      <c r="AK89">
        <v>0.82686000000000004</v>
      </c>
      <c r="AL89">
        <v>0.44156000000000001</v>
      </c>
      <c r="AM89">
        <v>3.4203299999999999</v>
      </c>
      <c r="AN89">
        <v>2.4641899999999999</v>
      </c>
      <c r="AO89">
        <v>0.50617000000000001</v>
      </c>
      <c r="AP89">
        <v>1.79138</v>
      </c>
      <c r="AQ89">
        <v>4.8659299999999996</v>
      </c>
      <c r="AS89">
        <v>0</v>
      </c>
      <c r="AT89">
        <v>0</v>
      </c>
      <c r="AU89">
        <v>0</v>
      </c>
      <c r="AV89">
        <v>1</v>
      </c>
      <c r="AW89" s="4">
        <v>24752</v>
      </c>
      <c r="AX89">
        <v>0</v>
      </c>
      <c r="AY89">
        <v>1</v>
      </c>
      <c r="BA89" s="1">
        <v>44364</v>
      </c>
      <c r="BB89">
        <v>6</v>
      </c>
      <c r="BC89">
        <v>6</v>
      </c>
      <c r="BD89">
        <v>0</v>
      </c>
      <c r="BE89">
        <v>56</v>
      </c>
      <c r="BF89">
        <v>1</v>
      </c>
      <c r="BG89">
        <v>0</v>
      </c>
      <c r="BH89">
        <v>56</v>
      </c>
      <c r="BI89" s="1">
        <v>43607</v>
      </c>
      <c r="BJ89">
        <v>2</v>
      </c>
      <c r="BK89">
        <v>2</v>
      </c>
      <c r="BL89">
        <v>0</v>
      </c>
      <c r="BM89">
        <v>12</v>
      </c>
      <c r="BN89">
        <v>1</v>
      </c>
      <c r="BO89">
        <v>0</v>
      </c>
      <c r="BP89">
        <v>12</v>
      </c>
      <c r="BQ89" s="1">
        <v>43153</v>
      </c>
      <c r="BR89">
        <v>4</v>
      </c>
      <c r="BS89">
        <v>4</v>
      </c>
      <c r="BT89">
        <v>0</v>
      </c>
      <c r="BU89">
        <v>20</v>
      </c>
      <c r="BV89">
        <v>1</v>
      </c>
      <c r="BW89">
        <v>0</v>
      </c>
      <c r="BX89">
        <v>20</v>
      </c>
      <c r="BY89">
        <v>35.332999999999998</v>
      </c>
      <c r="CA89" t="s">
        <v>485</v>
      </c>
      <c r="CB89" t="s">
        <v>486</v>
      </c>
      <c r="CC89">
        <v>84095</v>
      </c>
      <c r="CD89">
        <v>170</v>
      </c>
      <c r="CE89">
        <v>8012531370</v>
      </c>
      <c r="CF89" t="s">
        <v>117</v>
      </c>
      <c r="CG89" t="s">
        <v>99</v>
      </c>
      <c r="CH89" s="1">
        <v>40709</v>
      </c>
      <c r="CI89" t="s">
        <v>99</v>
      </c>
      <c r="CJ89" t="s">
        <v>99</v>
      </c>
      <c r="CK89" t="s">
        <v>99</v>
      </c>
      <c r="CL89" t="s">
        <v>102</v>
      </c>
      <c r="CM89" t="s">
        <v>483</v>
      </c>
      <c r="CN89">
        <v>32</v>
      </c>
      <c r="CO89" s="1">
        <v>44621</v>
      </c>
      <c r="CP89" s="1"/>
      <c r="CV89">
        <v>2</v>
      </c>
    </row>
    <row r="90" spans="1:101" x14ac:dyDescent="0.25">
      <c r="A90" t="s">
        <v>196</v>
      </c>
      <c r="B90" s="18" t="s">
        <v>580</v>
      </c>
      <c r="C90" s="18">
        <v>465130</v>
      </c>
      <c r="D90" t="s">
        <v>376</v>
      </c>
      <c r="E90" t="s">
        <v>177</v>
      </c>
      <c r="F90" t="s">
        <v>275</v>
      </c>
      <c r="G90" t="s">
        <v>596</v>
      </c>
      <c r="H90">
        <v>33.4</v>
      </c>
      <c r="I90" t="s">
        <v>131</v>
      </c>
      <c r="K90" t="s">
        <v>99</v>
      </c>
      <c r="L90" t="s">
        <v>104</v>
      </c>
      <c r="M90">
        <v>5</v>
      </c>
      <c r="N90">
        <v>5</v>
      </c>
      <c r="O90">
        <v>3</v>
      </c>
      <c r="P90">
        <v>5</v>
      </c>
      <c r="Q90">
        <v>3</v>
      </c>
      <c r="R90">
        <v>5</v>
      </c>
      <c r="S90">
        <v>5</v>
      </c>
      <c r="U90" s="8">
        <v>4.2687600000000003</v>
      </c>
      <c r="V90" s="8">
        <v>1.5301400000000001</v>
      </c>
      <c r="W90">
        <v>53.8</v>
      </c>
      <c r="X90">
        <v>0.68079000000000001</v>
      </c>
      <c r="Y90">
        <v>2.2109299999999998</v>
      </c>
      <c r="Z90">
        <v>3.6711399999999998</v>
      </c>
      <c r="AA90">
        <v>1.0551200000000001</v>
      </c>
      <c r="AB90">
        <v>0.15997</v>
      </c>
      <c r="AD90">
        <v>2.05783</v>
      </c>
      <c r="AE90">
        <v>43.8</v>
      </c>
      <c r="AG90">
        <v>1</v>
      </c>
      <c r="AJ90">
        <v>2.0531100000000002</v>
      </c>
      <c r="AK90">
        <v>0.76263000000000003</v>
      </c>
      <c r="AL90">
        <v>0.34206999999999999</v>
      </c>
      <c r="AM90">
        <v>3.1578200000000001</v>
      </c>
      <c r="AN90">
        <v>2.05193</v>
      </c>
      <c r="AO90">
        <v>0.65663000000000005</v>
      </c>
      <c r="AP90">
        <v>1.6752</v>
      </c>
      <c r="AQ90">
        <v>4.2680600000000002</v>
      </c>
      <c r="AS90">
        <v>0</v>
      </c>
      <c r="AT90">
        <v>1</v>
      </c>
      <c r="AU90">
        <v>0</v>
      </c>
      <c r="AV90">
        <v>0</v>
      </c>
      <c r="AW90" s="4">
        <v>0</v>
      </c>
      <c r="AX90">
        <v>0</v>
      </c>
      <c r="AY90">
        <v>0</v>
      </c>
      <c r="BA90" s="1">
        <v>44413</v>
      </c>
      <c r="BB90">
        <v>6</v>
      </c>
      <c r="BC90">
        <v>6</v>
      </c>
      <c r="BD90">
        <v>0</v>
      </c>
      <c r="BE90">
        <v>44</v>
      </c>
      <c r="BF90">
        <v>1</v>
      </c>
      <c r="BG90">
        <v>0</v>
      </c>
      <c r="BH90">
        <v>44</v>
      </c>
      <c r="BI90" s="1">
        <v>43622</v>
      </c>
      <c r="BJ90">
        <v>13</v>
      </c>
      <c r="BK90">
        <v>13</v>
      </c>
      <c r="BL90">
        <v>1</v>
      </c>
      <c r="BM90">
        <v>96</v>
      </c>
      <c r="BN90">
        <v>1</v>
      </c>
      <c r="BO90">
        <v>0</v>
      </c>
      <c r="BP90">
        <v>96</v>
      </c>
      <c r="BQ90" s="1">
        <v>43181</v>
      </c>
      <c r="BR90">
        <v>6</v>
      </c>
      <c r="BS90">
        <v>6</v>
      </c>
      <c r="BT90">
        <v>0</v>
      </c>
      <c r="BU90">
        <v>36</v>
      </c>
      <c r="BV90">
        <v>1</v>
      </c>
      <c r="BW90">
        <v>0</v>
      </c>
      <c r="BX90">
        <v>36</v>
      </c>
      <c r="BY90">
        <v>60</v>
      </c>
      <c r="CA90" t="s">
        <v>378</v>
      </c>
      <c r="CB90" t="s">
        <v>379</v>
      </c>
      <c r="CC90">
        <v>84663</v>
      </c>
      <c r="CD90">
        <v>240</v>
      </c>
      <c r="CE90">
        <v>8014891900</v>
      </c>
      <c r="CF90" t="s">
        <v>98</v>
      </c>
      <c r="CG90" t="s">
        <v>99</v>
      </c>
      <c r="CH90" s="1">
        <v>33858</v>
      </c>
      <c r="CI90" t="s">
        <v>99</v>
      </c>
      <c r="CJ90" t="s">
        <v>99</v>
      </c>
      <c r="CK90" t="s">
        <v>99</v>
      </c>
      <c r="CL90" t="s">
        <v>102</v>
      </c>
      <c r="CM90" t="s">
        <v>377</v>
      </c>
      <c r="CN90">
        <v>50</v>
      </c>
      <c r="CO90" s="1">
        <v>44621</v>
      </c>
      <c r="CP90" s="1"/>
      <c r="CV90"/>
    </row>
    <row r="91" spans="1:101" x14ac:dyDescent="0.25">
      <c r="A91" t="s">
        <v>196</v>
      </c>
      <c r="B91" s="18" t="s">
        <v>580</v>
      </c>
      <c r="C91" s="18">
        <v>465079</v>
      </c>
      <c r="D91" t="s">
        <v>250</v>
      </c>
      <c r="E91" t="s">
        <v>147</v>
      </c>
      <c r="F91" t="s">
        <v>252</v>
      </c>
      <c r="G91" t="s">
        <v>595</v>
      </c>
      <c r="H91">
        <v>70.2</v>
      </c>
      <c r="I91" t="s">
        <v>109</v>
      </c>
      <c r="K91" t="s">
        <v>99</v>
      </c>
      <c r="L91" t="s">
        <v>104</v>
      </c>
      <c r="M91">
        <v>4</v>
      </c>
      <c r="N91">
        <v>4</v>
      </c>
      <c r="O91">
        <v>2</v>
      </c>
      <c r="P91">
        <v>5</v>
      </c>
      <c r="Q91">
        <v>3</v>
      </c>
      <c r="R91">
        <v>5</v>
      </c>
      <c r="S91">
        <v>5</v>
      </c>
      <c r="U91" s="8">
        <v>3.9318</v>
      </c>
      <c r="V91" s="8">
        <v>0.97555999999999998</v>
      </c>
      <c r="W91">
        <v>63.9</v>
      </c>
      <c r="X91">
        <v>0.40693000000000001</v>
      </c>
      <c r="Y91">
        <v>1.38249</v>
      </c>
      <c r="Z91">
        <v>3.7160500000000001</v>
      </c>
      <c r="AA91">
        <v>0.86372000000000004</v>
      </c>
      <c r="AB91">
        <v>9.0000000000000006E-5</v>
      </c>
      <c r="AD91">
        <v>2.5493100000000002</v>
      </c>
      <c r="AE91">
        <v>31.8</v>
      </c>
      <c r="AH91">
        <v>6</v>
      </c>
      <c r="AJ91">
        <v>2.1658400000000002</v>
      </c>
      <c r="AK91">
        <v>0.70082999999999995</v>
      </c>
      <c r="AL91">
        <v>0.28748000000000001</v>
      </c>
      <c r="AM91">
        <v>3.15415</v>
      </c>
      <c r="AN91">
        <v>2.4097</v>
      </c>
      <c r="AO91">
        <v>0.42709999999999998</v>
      </c>
      <c r="AP91">
        <v>1.2708600000000001</v>
      </c>
      <c r="AQ91">
        <v>3.9357199999999999</v>
      </c>
      <c r="AS91">
        <v>0</v>
      </c>
      <c r="AT91">
        <v>0</v>
      </c>
      <c r="AU91">
        <v>0</v>
      </c>
      <c r="AV91">
        <v>1</v>
      </c>
      <c r="AW91" s="4">
        <v>650</v>
      </c>
      <c r="AX91">
        <v>0</v>
      </c>
      <c r="AY91">
        <v>1</v>
      </c>
      <c r="BA91" s="1">
        <v>43818</v>
      </c>
      <c r="BB91">
        <v>10</v>
      </c>
      <c r="BC91">
        <v>10</v>
      </c>
      <c r="BD91">
        <v>0</v>
      </c>
      <c r="BE91">
        <v>56</v>
      </c>
      <c r="BF91">
        <v>1</v>
      </c>
      <c r="BG91">
        <v>0</v>
      </c>
      <c r="BH91">
        <v>56</v>
      </c>
      <c r="BI91" s="1">
        <v>43454</v>
      </c>
      <c r="BJ91">
        <v>13</v>
      </c>
      <c r="BK91">
        <v>13</v>
      </c>
      <c r="BL91">
        <v>0</v>
      </c>
      <c r="BM91">
        <v>96</v>
      </c>
      <c r="BN91">
        <v>2</v>
      </c>
      <c r="BO91">
        <v>48</v>
      </c>
      <c r="BP91">
        <v>144</v>
      </c>
      <c r="BQ91" s="1">
        <v>42978</v>
      </c>
      <c r="BR91">
        <v>12</v>
      </c>
      <c r="BS91">
        <v>12</v>
      </c>
      <c r="BT91">
        <v>0</v>
      </c>
      <c r="BU91">
        <v>72</v>
      </c>
      <c r="BV91">
        <v>1</v>
      </c>
      <c r="BW91">
        <v>0</v>
      </c>
      <c r="BX91">
        <v>72</v>
      </c>
      <c r="BY91">
        <v>88</v>
      </c>
      <c r="CA91" t="s">
        <v>253</v>
      </c>
      <c r="CB91" t="s">
        <v>254</v>
      </c>
      <c r="CC91">
        <v>84321</v>
      </c>
      <c r="CD91">
        <v>20</v>
      </c>
      <c r="CE91">
        <v>4357520411</v>
      </c>
      <c r="CF91" t="s">
        <v>98</v>
      </c>
      <c r="CG91" t="s">
        <v>99</v>
      </c>
      <c r="CH91" s="1">
        <v>29830</v>
      </c>
      <c r="CI91" t="s">
        <v>99</v>
      </c>
      <c r="CJ91" t="s">
        <v>100</v>
      </c>
      <c r="CK91" t="s">
        <v>99</v>
      </c>
      <c r="CL91" t="s">
        <v>102</v>
      </c>
      <c r="CM91" t="s">
        <v>251</v>
      </c>
      <c r="CN91">
        <v>172</v>
      </c>
      <c r="CO91" s="1">
        <v>44621</v>
      </c>
      <c r="CP91" s="1"/>
      <c r="CV91"/>
    </row>
    <row r="92" spans="1:101" x14ac:dyDescent="0.25">
      <c r="A92" t="s">
        <v>196</v>
      </c>
      <c r="B92" s="18" t="s">
        <v>580</v>
      </c>
      <c r="C92" s="18">
        <v>465169</v>
      </c>
      <c r="D92" t="s">
        <v>453</v>
      </c>
      <c r="E92" t="s">
        <v>186</v>
      </c>
      <c r="F92" t="s">
        <v>148</v>
      </c>
      <c r="G92" t="s">
        <v>594</v>
      </c>
      <c r="H92">
        <v>23.7</v>
      </c>
      <c r="I92" t="s">
        <v>114</v>
      </c>
      <c r="K92" t="s">
        <v>99</v>
      </c>
      <c r="L92" t="s">
        <v>104</v>
      </c>
      <c r="M92">
        <v>4</v>
      </c>
      <c r="N92">
        <v>4</v>
      </c>
      <c r="O92">
        <v>2</v>
      </c>
      <c r="P92">
        <v>5</v>
      </c>
      <c r="R92">
        <v>5</v>
      </c>
      <c r="S92">
        <v>4</v>
      </c>
      <c r="U92" s="8">
        <v>5.3566700000000003</v>
      </c>
      <c r="V92" s="8">
        <v>1.1520600000000001</v>
      </c>
      <c r="X92">
        <v>1.2861199999999999</v>
      </c>
      <c r="Y92">
        <v>2.43818</v>
      </c>
      <c r="Z92">
        <v>4.6355000000000004</v>
      </c>
      <c r="AA92">
        <v>0.73063</v>
      </c>
      <c r="AB92">
        <v>0.47966999999999999</v>
      </c>
      <c r="AC92">
        <v>6</v>
      </c>
      <c r="AD92">
        <v>2.9184899999999998</v>
      </c>
      <c r="AF92">
        <v>6</v>
      </c>
      <c r="AH92">
        <v>6</v>
      </c>
      <c r="AJ92">
        <v>2.3058900000000002</v>
      </c>
      <c r="AK92">
        <v>1.0439099999999999</v>
      </c>
      <c r="AL92">
        <v>0.54561999999999999</v>
      </c>
      <c r="AM92">
        <v>3.8954300000000002</v>
      </c>
      <c r="AN92">
        <v>2.5911</v>
      </c>
      <c r="AO92">
        <v>0.90624000000000005</v>
      </c>
      <c r="AP92">
        <v>0.79074</v>
      </c>
      <c r="AQ92">
        <v>4.3416499999999996</v>
      </c>
      <c r="AS92">
        <v>0</v>
      </c>
      <c r="AT92">
        <v>0</v>
      </c>
      <c r="AU92">
        <v>1</v>
      </c>
      <c r="AV92">
        <v>2</v>
      </c>
      <c r="AW92" s="4">
        <v>3900</v>
      </c>
      <c r="AX92">
        <v>0</v>
      </c>
      <c r="AY92">
        <v>2</v>
      </c>
      <c r="BA92" s="1">
        <v>43818</v>
      </c>
      <c r="BB92">
        <v>18</v>
      </c>
      <c r="BC92">
        <v>18</v>
      </c>
      <c r="BD92">
        <v>0</v>
      </c>
      <c r="BE92">
        <v>100</v>
      </c>
      <c r="BF92">
        <v>1</v>
      </c>
      <c r="BG92">
        <v>0</v>
      </c>
      <c r="BH92">
        <v>100</v>
      </c>
      <c r="BI92" s="1">
        <v>43475</v>
      </c>
      <c r="BJ92">
        <v>4</v>
      </c>
      <c r="BK92">
        <v>3</v>
      </c>
      <c r="BL92">
        <v>1</v>
      </c>
      <c r="BM92">
        <v>28</v>
      </c>
      <c r="BN92">
        <v>1</v>
      </c>
      <c r="BO92">
        <v>0</v>
      </c>
      <c r="BP92">
        <v>28</v>
      </c>
      <c r="BQ92" s="1">
        <v>43076</v>
      </c>
      <c r="BR92">
        <v>15</v>
      </c>
      <c r="BS92">
        <v>15</v>
      </c>
      <c r="BT92">
        <v>0</v>
      </c>
      <c r="BU92">
        <v>80</v>
      </c>
      <c r="BV92">
        <v>1</v>
      </c>
      <c r="BW92">
        <v>0</v>
      </c>
      <c r="BX92">
        <v>80</v>
      </c>
      <c r="BY92">
        <v>72.667000000000002</v>
      </c>
      <c r="CA92" t="s">
        <v>455</v>
      </c>
      <c r="CB92" t="s">
        <v>456</v>
      </c>
      <c r="CC92">
        <v>84015</v>
      </c>
      <c r="CD92">
        <v>50</v>
      </c>
      <c r="CE92">
        <v>8016145700</v>
      </c>
      <c r="CF92" t="s">
        <v>117</v>
      </c>
      <c r="CG92" t="s">
        <v>99</v>
      </c>
      <c r="CH92" s="1">
        <v>39919</v>
      </c>
      <c r="CI92" t="s">
        <v>99</v>
      </c>
      <c r="CJ92" t="s">
        <v>100</v>
      </c>
      <c r="CK92" t="s">
        <v>99</v>
      </c>
      <c r="CL92" t="s">
        <v>102</v>
      </c>
      <c r="CM92" t="s">
        <v>454</v>
      </c>
      <c r="CN92">
        <v>30</v>
      </c>
      <c r="CO92" s="1">
        <v>44621</v>
      </c>
      <c r="CP92" s="1"/>
      <c r="CV92">
        <v>2</v>
      </c>
    </row>
    <row r="93" spans="1:101" x14ac:dyDescent="0.25">
      <c r="A93" t="s">
        <v>196</v>
      </c>
      <c r="B93" s="18" t="s">
        <v>580</v>
      </c>
      <c r="C93" s="18">
        <v>465115</v>
      </c>
      <c r="D93" t="s">
        <v>348</v>
      </c>
      <c r="E93" t="s">
        <v>150</v>
      </c>
      <c r="F93" t="s">
        <v>197</v>
      </c>
      <c r="G93" t="s">
        <v>594</v>
      </c>
      <c r="H93">
        <v>62.8</v>
      </c>
      <c r="I93" t="s">
        <v>97</v>
      </c>
      <c r="K93" t="s">
        <v>99</v>
      </c>
      <c r="L93" t="s">
        <v>104</v>
      </c>
      <c r="M93">
        <v>4</v>
      </c>
      <c r="N93">
        <v>3</v>
      </c>
      <c r="O93">
        <v>3</v>
      </c>
      <c r="P93">
        <v>5</v>
      </c>
      <c r="Q93">
        <v>5</v>
      </c>
      <c r="R93">
        <v>5</v>
      </c>
      <c r="S93">
        <v>4</v>
      </c>
      <c r="U93" s="8">
        <v>3.3441000000000001</v>
      </c>
      <c r="V93" s="8">
        <v>1.05114</v>
      </c>
      <c r="W93">
        <v>57.7</v>
      </c>
      <c r="X93">
        <v>0.47614000000000001</v>
      </c>
      <c r="Y93">
        <v>1.52728</v>
      </c>
      <c r="Z93">
        <v>2.7097899999999999</v>
      </c>
      <c r="AA93">
        <v>0.55866000000000005</v>
      </c>
      <c r="AB93">
        <v>5.9209999999999999E-2</v>
      </c>
      <c r="AD93">
        <v>1.8168200000000001</v>
      </c>
      <c r="AE93">
        <v>57.9</v>
      </c>
      <c r="AG93">
        <v>0</v>
      </c>
      <c r="AJ93">
        <v>1.8488500000000001</v>
      </c>
      <c r="AK93">
        <v>0.80574999999999997</v>
      </c>
      <c r="AL93">
        <v>0.39454</v>
      </c>
      <c r="AM93">
        <v>3.04914</v>
      </c>
      <c r="AN93">
        <v>2.0117600000000002</v>
      </c>
      <c r="AO93">
        <v>0.43465999999999999</v>
      </c>
      <c r="AP93">
        <v>0.99777000000000005</v>
      </c>
      <c r="AQ93">
        <v>3.4627300000000001</v>
      </c>
      <c r="AS93">
        <v>0</v>
      </c>
      <c r="AT93">
        <v>1</v>
      </c>
      <c r="AU93">
        <v>0</v>
      </c>
      <c r="AV93">
        <v>1</v>
      </c>
      <c r="AW93" s="4">
        <v>3250</v>
      </c>
      <c r="AX93">
        <v>0</v>
      </c>
      <c r="AY93">
        <v>1</v>
      </c>
      <c r="BA93" s="1">
        <v>44322</v>
      </c>
      <c r="BB93">
        <v>4</v>
      </c>
      <c r="BC93">
        <v>4</v>
      </c>
      <c r="BD93">
        <v>0</v>
      </c>
      <c r="BE93">
        <v>32</v>
      </c>
      <c r="BF93">
        <v>1</v>
      </c>
      <c r="BG93">
        <v>0</v>
      </c>
      <c r="BH93">
        <v>32</v>
      </c>
      <c r="BI93" s="1">
        <v>43530</v>
      </c>
      <c r="BJ93">
        <v>16</v>
      </c>
      <c r="BK93">
        <v>16</v>
      </c>
      <c r="BL93">
        <v>2</v>
      </c>
      <c r="BM93">
        <v>88</v>
      </c>
      <c r="BN93">
        <v>1</v>
      </c>
      <c r="BO93">
        <v>0</v>
      </c>
      <c r="BP93">
        <v>88</v>
      </c>
      <c r="BQ93" s="1">
        <v>43129</v>
      </c>
      <c r="BR93">
        <v>5</v>
      </c>
      <c r="BS93">
        <v>5</v>
      </c>
      <c r="BT93">
        <v>0</v>
      </c>
      <c r="BU93">
        <v>40</v>
      </c>
      <c r="BV93">
        <v>1</v>
      </c>
      <c r="BW93">
        <v>0</v>
      </c>
      <c r="BX93">
        <v>40</v>
      </c>
      <c r="BY93">
        <v>52</v>
      </c>
      <c r="CA93" t="s">
        <v>198</v>
      </c>
      <c r="CB93" t="s">
        <v>350</v>
      </c>
      <c r="CC93">
        <v>84405</v>
      </c>
      <c r="CD93">
        <v>280</v>
      </c>
      <c r="CE93">
        <v>8014799855</v>
      </c>
      <c r="CF93" t="s">
        <v>98</v>
      </c>
      <c r="CG93" t="s">
        <v>99</v>
      </c>
      <c r="CH93" s="1">
        <v>32059</v>
      </c>
      <c r="CI93" t="s">
        <v>99</v>
      </c>
      <c r="CJ93" t="s">
        <v>99</v>
      </c>
      <c r="CK93" t="s">
        <v>99</v>
      </c>
      <c r="CL93" t="s">
        <v>102</v>
      </c>
      <c r="CM93" t="s">
        <v>349</v>
      </c>
      <c r="CN93">
        <v>120</v>
      </c>
      <c r="CO93" s="1">
        <v>44621</v>
      </c>
      <c r="CP93" s="1"/>
      <c r="CV93"/>
    </row>
    <row r="94" spans="1:101" x14ac:dyDescent="0.25">
      <c r="A94" t="s">
        <v>196</v>
      </c>
      <c r="B94" s="18" t="s">
        <v>580</v>
      </c>
      <c r="C94" s="18">
        <v>465084</v>
      </c>
      <c r="D94" t="s">
        <v>258</v>
      </c>
      <c r="E94" t="s">
        <v>260</v>
      </c>
      <c r="F94" t="s">
        <v>261</v>
      </c>
      <c r="G94" t="s">
        <v>595</v>
      </c>
      <c r="H94">
        <v>38.4</v>
      </c>
      <c r="I94" t="s">
        <v>109</v>
      </c>
      <c r="K94" t="s">
        <v>99</v>
      </c>
      <c r="L94" t="s">
        <v>101</v>
      </c>
      <c r="M94">
        <v>4</v>
      </c>
      <c r="N94">
        <v>5</v>
      </c>
      <c r="O94">
        <v>2</v>
      </c>
      <c r="P94">
        <v>5</v>
      </c>
      <c r="Q94">
        <v>5</v>
      </c>
      <c r="R94">
        <v>5</v>
      </c>
      <c r="S94">
        <v>5</v>
      </c>
      <c r="U94" s="8">
        <v>4.7809200000000001</v>
      </c>
      <c r="V94" s="8">
        <v>1.35561</v>
      </c>
      <c r="W94">
        <v>53.6</v>
      </c>
      <c r="X94">
        <v>0.76851000000000003</v>
      </c>
      <c r="Y94">
        <v>2.1241099999999999</v>
      </c>
      <c r="Z94">
        <v>4.0060700000000002</v>
      </c>
      <c r="AA94">
        <v>0.60397999999999996</v>
      </c>
      <c r="AB94">
        <v>0.14252999999999999</v>
      </c>
      <c r="AD94">
        <v>2.6568000000000001</v>
      </c>
      <c r="AE94">
        <v>20</v>
      </c>
      <c r="AG94">
        <v>0</v>
      </c>
      <c r="AJ94">
        <v>2.21678</v>
      </c>
      <c r="AK94">
        <v>0.78213999999999995</v>
      </c>
      <c r="AL94">
        <v>0.36353000000000002</v>
      </c>
      <c r="AM94">
        <v>3.3624499999999999</v>
      </c>
      <c r="AN94">
        <v>2.4535900000000002</v>
      </c>
      <c r="AO94">
        <v>0.72275</v>
      </c>
      <c r="AP94">
        <v>1.3965099999999999</v>
      </c>
      <c r="AQ94">
        <v>4.4892200000000004</v>
      </c>
      <c r="AS94">
        <v>0</v>
      </c>
      <c r="AT94">
        <v>1</v>
      </c>
      <c r="AU94">
        <v>0</v>
      </c>
      <c r="AV94">
        <v>3</v>
      </c>
      <c r="AW94" s="4">
        <v>21892</v>
      </c>
      <c r="AX94">
        <v>0</v>
      </c>
      <c r="AY94">
        <v>3</v>
      </c>
      <c r="BA94" s="1">
        <v>44392</v>
      </c>
      <c r="BB94">
        <v>6</v>
      </c>
      <c r="BC94">
        <v>6</v>
      </c>
      <c r="BD94">
        <v>0</v>
      </c>
      <c r="BE94">
        <v>48</v>
      </c>
      <c r="BF94">
        <v>1</v>
      </c>
      <c r="BG94">
        <v>0</v>
      </c>
      <c r="BH94">
        <v>48</v>
      </c>
      <c r="BI94" s="1">
        <v>43622</v>
      </c>
      <c r="BJ94">
        <v>12</v>
      </c>
      <c r="BK94">
        <v>12</v>
      </c>
      <c r="BL94">
        <v>0</v>
      </c>
      <c r="BM94">
        <v>76</v>
      </c>
      <c r="BN94">
        <v>1</v>
      </c>
      <c r="BO94">
        <v>0</v>
      </c>
      <c r="BP94">
        <v>76</v>
      </c>
      <c r="BQ94" s="1">
        <v>43195</v>
      </c>
      <c r="BR94">
        <v>20</v>
      </c>
      <c r="BS94">
        <v>19</v>
      </c>
      <c r="BT94">
        <v>1</v>
      </c>
      <c r="BU94">
        <v>160</v>
      </c>
      <c r="BV94">
        <v>1</v>
      </c>
      <c r="BW94">
        <v>0</v>
      </c>
      <c r="BX94">
        <v>160</v>
      </c>
      <c r="BY94">
        <v>76</v>
      </c>
      <c r="CA94" t="s">
        <v>262</v>
      </c>
      <c r="CB94" t="s">
        <v>263</v>
      </c>
      <c r="CC94">
        <v>84066</v>
      </c>
      <c r="CD94">
        <v>60</v>
      </c>
      <c r="CE94">
        <v>4357222497</v>
      </c>
      <c r="CF94" t="s">
        <v>98</v>
      </c>
      <c r="CG94" t="s">
        <v>99</v>
      </c>
      <c r="CH94" s="1">
        <v>29860</v>
      </c>
      <c r="CI94" t="s">
        <v>99</v>
      </c>
      <c r="CJ94" t="s">
        <v>99</v>
      </c>
      <c r="CK94" t="s">
        <v>99</v>
      </c>
      <c r="CL94" t="s">
        <v>102</v>
      </c>
      <c r="CM94" t="s">
        <v>259</v>
      </c>
      <c r="CN94">
        <v>90</v>
      </c>
      <c r="CO94" s="1">
        <v>44621</v>
      </c>
      <c r="CP94" s="1"/>
      <c r="CV94"/>
    </row>
    <row r="95" spans="1:101" x14ac:dyDescent="0.25">
      <c r="A95" t="s">
        <v>196</v>
      </c>
      <c r="B95" s="18" t="s">
        <v>580</v>
      </c>
      <c r="C95" s="18">
        <v>465092</v>
      </c>
      <c r="D95" t="s">
        <v>290</v>
      </c>
      <c r="E95" t="s">
        <v>292</v>
      </c>
      <c r="F95" t="s">
        <v>293</v>
      </c>
      <c r="G95" t="s">
        <v>596</v>
      </c>
      <c r="H95">
        <v>35.799999999999997</v>
      </c>
      <c r="I95" t="s">
        <v>125</v>
      </c>
      <c r="K95" t="s">
        <v>99</v>
      </c>
      <c r="L95" t="s">
        <v>104</v>
      </c>
      <c r="M95">
        <v>4</v>
      </c>
      <c r="N95">
        <v>5</v>
      </c>
      <c r="O95">
        <v>3</v>
      </c>
      <c r="P95">
        <v>3</v>
      </c>
      <c r="Q95">
        <v>3</v>
      </c>
      <c r="R95">
        <v>4</v>
      </c>
      <c r="S95">
        <v>5</v>
      </c>
      <c r="U95" s="8">
        <v>6.2653100000000004</v>
      </c>
      <c r="V95" s="8">
        <v>1.56643</v>
      </c>
      <c r="W95">
        <v>50</v>
      </c>
      <c r="X95">
        <v>1.0325599999999999</v>
      </c>
      <c r="Y95">
        <v>2.5989900000000001</v>
      </c>
      <c r="Z95">
        <v>5.5243099999999998</v>
      </c>
      <c r="AA95">
        <v>1.35754</v>
      </c>
      <c r="AB95">
        <v>0.15448999999999999</v>
      </c>
      <c r="AD95">
        <v>3.6663199999999998</v>
      </c>
      <c r="AE95">
        <v>37.5</v>
      </c>
      <c r="AG95">
        <v>0</v>
      </c>
      <c r="AJ95">
        <v>2.1814300000000002</v>
      </c>
      <c r="AK95">
        <v>0.66624000000000005</v>
      </c>
      <c r="AL95">
        <v>0.27030999999999999</v>
      </c>
      <c r="AM95">
        <v>3.1179700000000001</v>
      </c>
      <c r="AN95">
        <v>3.4407700000000001</v>
      </c>
      <c r="AO95">
        <v>1.14002</v>
      </c>
      <c r="AP95">
        <v>2.1702300000000001</v>
      </c>
      <c r="AQ95">
        <v>6.3443300000000002</v>
      </c>
      <c r="AS95">
        <v>0</v>
      </c>
      <c r="AT95">
        <v>0</v>
      </c>
      <c r="AU95">
        <v>0</v>
      </c>
      <c r="AV95">
        <v>1</v>
      </c>
      <c r="AW95" s="4">
        <v>650</v>
      </c>
      <c r="AX95">
        <v>0</v>
      </c>
      <c r="AY95">
        <v>1</v>
      </c>
      <c r="BA95" s="1">
        <v>43706</v>
      </c>
      <c r="BB95">
        <v>3</v>
      </c>
      <c r="BC95">
        <v>3</v>
      </c>
      <c r="BD95">
        <v>0</v>
      </c>
      <c r="BE95">
        <v>24</v>
      </c>
      <c r="BF95">
        <v>1</v>
      </c>
      <c r="BG95">
        <v>0</v>
      </c>
      <c r="BH95">
        <v>24</v>
      </c>
      <c r="BI95" s="1">
        <v>43314</v>
      </c>
      <c r="BJ95">
        <v>10</v>
      </c>
      <c r="BK95">
        <v>10</v>
      </c>
      <c r="BL95">
        <v>0</v>
      </c>
      <c r="BM95">
        <v>88</v>
      </c>
      <c r="BN95">
        <v>1</v>
      </c>
      <c r="BO95">
        <v>0</v>
      </c>
      <c r="BP95">
        <v>88</v>
      </c>
      <c r="BQ95" s="1">
        <v>42851</v>
      </c>
      <c r="BR95">
        <v>7</v>
      </c>
      <c r="BS95">
        <v>7</v>
      </c>
      <c r="BT95">
        <v>0</v>
      </c>
      <c r="BU95">
        <v>40</v>
      </c>
      <c r="BV95">
        <v>1</v>
      </c>
      <c r="BW95">
        <v>0</v>
      </c>
      <c r="BX95">
        <v>40</v>
      </c>
      <c r="BY95">
        <v>48</v>
      </c>
      <c r="CA95" t="s">
        <v>290</v>
      </c>
      <c r="CB95" t="s">
        <v>294</v>
      </c>
      <c r="CC95">
        <v>84078</v>
      </c>
      <c r="CD95">
        <v>230</v>
      </c>
      <c r="CE95">
        <v>4357813505</v>
      </c>
      <c r="CF95" t="s">
        <v>98</v>
      </c>
      <c r="CG95" t="s">
        <v>99</v>
      </c>
      <c r="CH95" s="1">
        <v>30713</v>
      </c>
      <c r="CI95" t="s">
        <v>99</v>
      </c>
      <c r="CJ95" t="s">
        <v>100</v>
      </c>
      <c r="CK95" t="s">
        <v>99</v>
      </c>
      <c r="CL95" t="s">
        <v>102</v>
      </c>
      <c r="CM95" t="s">
        <v>291</v>
      </c>
      <c r="CN95">
        <v>110</v>
      </c>
      <c r="CO95" s="1">
        <v>44621</v>
      </c>
      <c r="CP95" s="1"/>
      <c r="CV95"/>
    </row>
    <row r="96" spans="1:101" x14ac:dyDescent="0.25">
      <c r="A96" t="s">
        <v>196</v>
      </c>
      <c r="B96" s="18" t="s">
        <v>580</v>
      </c>
      <c r="C96" s="18">
        <v>465150</v>
      </c>
      <c r="D96" t="s">
        <v>402</v>
      </c>
      <c r="E96" t="s">
        <v>202</v>
      </c>
      <c r="F96" t="s">
        <v>203</v>
      </c>
      <c r="G96" t="s">
        <v>594</v>
      </c>
      <c r="H96">
        <v>73.3</v>
      </c>
      <c r="I96" t="s">
        <v>106</v>
      </c>
      <c r="K96" t="s">
        <v>99</v>
      </c>
      <c r="L96" t="s">
        <v>104</v>
      </c>
      <c r="M96">
        <v>5</v>
      </c>
      <c r="N96">
        <v>5</v>
      </c>
      <c r="O96">
        <v>3</v>
      </c>
      <c r="P96">
        <v>5</v>
      </c>
      <c r="Q96">
        <v>5</v>
      </c>
      <c r="S96">
        <v>5</v>
      </c>
      <c r="U96" s="8">
        <v>4.4010600000000002</v>
      </c>
      <c r="V96" s="8">
        <v>1.3469199999999999</v>
      </c>
      <c r="W96">
        <v>61.5</v>
      </c>
      <c r="X96">
        <v>0.42936000000000002</v>
      </c>
      <c r="Y96">
        <v>1.77627</v>
      </c>
      <c r="Z96">
        <v>3.9592800000000001</v>
      </c>
      <c r="AA96">
        <v>1.1183399999999999</v>
      </c>
      <c r="AB96">
        <v>6.7559999999999995E-2</v>
      </c>
      <c r="AD96">
        <v>2.62479</v>
      </c>
      <c r="AE96">
        <v>58.3</v>
      </c>
      <c r="AG96">
        <v>4</v>
      </c>
      <c r="AJ96">
        <v>1.97309</v>
      </c>
      <c r="AK96">
        <v>0.67073000000000005</v>
      </c>
      <c r="AL96">
        <v>0.30271999999999999</v>
      </c>
      <c r="AM96">
        <v>2.9465400000000002</v>
      </c>
      <c r="AN96">
        <v>2.7234099999999999</v>
      </c>
      <c r="AO96">
        <v>0.47086</v>
      </c>
      <c r="AP96">
        <v>1.6662999999999999</v>
      </c>
      <c r="AQ96">
        <v>4.7158600000000002</v>
      </c>
      <c r="AS96">
        <v>0</v>
      </c>
      <c r="AT96">
        <v>0</v>
      </c>
      <c r="AU96">
        <v>1</v>
      </c>
      <c r="AV96">
        <v>0</v>
      </c>
      <c r="AW96" s="4">
        <v>0</v>
      </c>
      <c r="AX96">
        <v>0</v>
      </c>
      <c r="AY96">
        <v>0</v>
      </c>
      <c r="BA96" s="1">
        <v>43818</v>
      </c>
      <c r="BB96">
        <v>14</v>
      </c>
      <c r="BC96">
        <v>13</v>
      </c>
      <c r="BD96">
        <v>0</v>
      </c>
      <c r="BE96">
        <v>84</v>
      </c>
      <c r="BF96">
        <v>1</v>
      </c>
      <c r="BG96">
        <v>0</v>
      </c>
      <c r="BH96">
        <v>84</v>
      </c>
      <c r="BI96" s="1">
        <v>43446</v>
      </c>
      <c r="BJ96">
        <v>6</v>
      </c>
      <c r="BK96">
        <v>6</v>
      </c>
      <c r="BL96">
        <v>0</v>
      </c>
      <c r="BM96">
        <v>32</v>
      </c>
      <c r="BN96">
        <v>1</v>
      </c>
      <c r="BO96">
        <v>0</v>
      </c>
      <c r="BP96">
        <v>32</v>
      </c>
      <c r="BQ96" s="1">
        <v>43005</v>
      </c>
      <c r="BR96">
        <v>1</v>
      </c>
      <c r="BS96">
        <v>1</v>
      </c>
      <c r="BT96">
        <v>0</v>
      </c>
      <c r="BU96">
        <v>8</v>
      </c>
      <c r="BV96">
        <v>1</v>
      </c>
      <c r="BW96">
        <v>0</v>
      </c>
      <c r="BX96">
        <v>8</v>
      </c>
      <c r="BY96">
        <v>54</v>
      </c>
      <c r="CA96" t="s">
        <v>404</v>
      </c>
      <c r="CB96" t="s">
        <v>405</v>
      </c>
      <c r="CC96">
        <v>84113</v>
      </c>
      <c r="CD96">
        <v>170</v>
      </c>
      <c r="CE96">
        <v>8015841900</v>
      </c>
      <c r="CF96" t="s">
        <v>98</v>
      </c>
      <c r="CG96" t="s">
        <v>99</v>
      </c>
      <c r="CH96" s="1">
        <v>36790</v>
      </c>
      <c r="CI96" t="s">
        <v>99</v>
      </c>
      <c r="CJ96" t="s">
        <v>100</v>
      </c>
      <c r="CK96" t="s">
        <v>99</v>
      </c>
      <c r="CL96" t="s">
        <v>102</v>
      </c>
      <c r="CM96" t="s">
        <v>403</v>
      </c>
      <c r="CN96">
        <v>81</v>
      </c>
      <c r="CO96" s="1">
        <v>44621</v>
      </c>
      <c r="CP96" s="1"/>
      <c r="CV96"/>
      <c r="CW96">
        <v>2</v>
      </c>
    </row>
    <row r="97" spans="1:101" x14ac:dyDescent="0.25">
      <c r="A97" t="s">
        <v>196</v>
      </c>
      <c r="B97" s="18" t="s">
        <v>580</v>
      </c>
      <c r="C97" s="18">
        <v>465093</v>
      </c>
      <c r="D97" t="s">
        <v>295</v>
      </c>
      <c r="E97" t="s">
        <v>209</v>
      </c>
      <c r="F97" t="s">
        <v>210</v>
      </c>
      <c r="G97" t="s">
        <v>594</v>
      </c>
      <c r="H97">
        <v>27.1</v>
      </c>
      <c r="I97" t="s">
        <v>97</v>
      </c>
      <c r="K97" t="s">
        <v>99</v>
      </c>
      <c r="L97" t="s">
        <v>104</v>
      </c>
      <c r="M97">
        <v>5</v>
      </c>
      <c r="N97">
        <v>4</v>
      </c>
      <c r="O97">
        <v>3</v>
      </c>
      <c r="P97">
        <v>5</v>
      </c>
      <c r="Q97">
        <v>5</v>
      </c>
      <c r="R97">
        <v>5</v>
      </c>
      <c r="S97">
        <v>4</v>
      </c>
      <c r="U97" s="8">
        <v>4.2521300000000002</v>
      </c>
      <c r="V97" s="8">
        <v>0.98485999999999996</v>
      </c>
      <c r="W97">
        <v>68.099999999999994</v>
      </c>
      <c r="X97">
        <v>0.84904999999999997</v>
      </c>
      <c r="Y97">
        <v>1.8339099999999999</v>
      </c>
      <c r="Z97">
        <v>3.5340500000000001</v>
      </c>
      <c r="AA97">
        <v>0.52878999999999998</v>
      </c>
      <c r="AB97">
        <v>4.7719999999999999E-2</v>
      </c>
      <c r="AD97">
        <v>2.4182100000000002</v>
      </c>
      <c r="AE97">
        <v>57.1</v>
      </c>
      <c r="AG97">
        <v>6</v>
      </c>
      <c r="AJ97">
        <v>2.2879499999999999</v>
      </c>
      <c r="AK97">
        <v>0.86065999999999998</v>
      </c>
      <c r="AL97">
        <v>0.42165000000000002</v>
      </c>
      <c r="AM97">
        <v>3.5702600000000002</v>
      </c>
      <c r="AN97">
        <v>2.16378</v>
      </c>
      <c r="AO97">
        <v>0.72565000000000002</v>
      </c>
      <c r="AP97">
        <v>0.87473999999999996</v>
      </c>
      <c r="AQ97">
        <v>3.7603</v>
      </c>
      <c r="AS97">
        <v>0</v>
      </c>
      <c r="AT97">
        <v>0</v>
      </c>
      <c r="AU97">
        <v>0</v>
      </c>
      <c r="AV97">
        <v>1</v>
      </c>
      <c r="AW97" s="4">
        <v>8095.75</v>
      </c>
      <c r="AX97">
        <v>0</v>
      </c>
      <c r="AY97">
        <v>1</v>
      </c>
      <c r="BA97" s="1">
        <v>43881</v>
      </c>
      <c r="BB97">
        <v>5</v>
      </c>
      <c r="BC97">
        <v>5</v>
      </c>
      <c r="BD97">
        <v>5</v>
      </c>
      <c r="BE97">
        <v>44</v>
      </c>
      <c r="BF97">
        <v>1</v>
      </c>
      <c r="BG97">
        <v>0</v>
      </c>
      <c r="BH97">
        <v>44</v>
      </c>
      <c r="BI97" s="1">
        <v>43489</v>
      </c>
      <c r="BJ97">
        <v>11</v>
      </c>
      <c r="BK97">
        <v>11</v>
      </c>
      <c r="BL97">
        <v>0</v>
      </c>
      <c r="BM97">
        <v>80</v>
      </c>
      <c r="BN97">
        <v>1</v>
      </c>
      <c r="BO97">
        <v>0</v>
      </c>
      <c r="BP97">
        <v>80</v>
      </c>
      <c r="BQ97" s="1">
        <v>43046</v>
      </c>
      <c r="BR97">
        <v>6</v>
      </c>
      <c r="BS97">
        <v>6</v>
      </c>
      <c r="BT97">
        <v>0</v>
      </c>
      <c r="BU97">
        <v>48</v>
      </c>
      <c r="BV97">
        <v>2</v>
      </c>
      <c r="BW97">
        <v>24</v>
      </c>
      <c r="BX97">
        <v>72</v>
      </c>
      <c r="BY97">
        <v>60.667000000000002</v>
      </c>
      <c r="CA97" t="s">
        <v>211</v>
      </c>
      <c r="CB97" t="s">
        <v>297</v>
      </c>
      <c r="CC97">
        <v>84302</v>
      </c>
      <c r="CD97">
        <v>10</v>
      </c>
      <c r="CE97">
        <v>4357237777</v>
      </c>
      <c r="CF97" t="s">
        <v>98</v>
      </c>
      <c r="CG97" t="s">
        <v>99</v>
      </c>
      <c r="CH97" s="1">
        <v>30895</v>
      </c>
      <c r="CI97" t="s">
        <v>99</v>
      </c>
      <c r="CJ97" t="s">
        <v>100</v>
      </c>
      <c r="CK97" t="s">
        <v>99</v>
      </c>
      <c r="CL97" t="s">
        <v>102</v>
      </c>
      <c r="CM97" t="s">
        <v>296</v>
      </c>
      <c r="CN97">
        <v>84</v>
      </c>
      <c r="CO97" s="1">
        <v>44621</v>
      </c>
      <c r="CP97" s="1"/>
      <c r="CV97"/>
    </row>
    <row r="98" spans="1:101" x14ac:dyDescent="0.25">
      <c r="A98" t="s">
        <v>196</v>
      </c>
      <c r="B98" s="18" t="s">
        <v>580</v>
      </c>
      <c r="C98" s="18">
        <v>465074</v>
      </c>
      <c r="D98" t="s">
        <v>240</v>
      </c>
      <c r="E98" t="s">
        <v>202</v>
      </c>
      <c r="F98" t="s">
        <v>203</v>
      </c>
      <c r="G98" t="s">
        <v>594</v>
      </c>
      <c r="H98">
        <v>52.6</v>
      </c>
      <c r="I98" t="s">
        <v>97</v>
      </c>
      <c r="K98" t="s">
        <v>99</v>
      </c>
      <c r="L98" t="s">
        <v>104</v>
      </c>
      <c r="M98">
        <v>1</v>
      </c>
      <c r="N98">
        <v>3</v>
      </c>
      <c r="O98">
        <v>1</v>
      </c>
      <c r="P98">
        <v>4</v>
      </c>
      <c r="Q98">
        <v>4</v>
      </c>
      <c r="S98">
        <v>3</v>
      </c>
      <c r="U98" s="8">
        <v>3.7370899999999998</v>
      </c>
      <c r="V98" s="8">
        <v>0.82167999999999997</v>
      </c>
      <c r="W98">
        <v>79.3</v>
      </c>
      <c r="X98">
        <v>0.50951000000000002</v>
      </c>
      <c r="Y98">
        <v>1.3311900000000001</v>
      </c>
      <c r="Z98">
        <v>3.1083400000000001</v>
      </c>
      <c r="AA98">
        <v>0.57687999999999995</v>
      </c>
      <c r="AB98">
        <v>3.5009999999999999E-2</v>
      </c>
      <c r="AD98">
        <v>2.4058999999999999</v>
      </c>
      <c r="AE98">
        <v>89.5</v>
      </c>
      <c r="AG98">
        <v>2</v>
      </c>
      <c r="AJ98">
        <v>2.1271900000000001</v>
      </c>
      <c r="AK98">
        <v>0.86809999999999998</v>
      </c>
      <c r="AL98">
        <v>0.48270999999999997</v>
      </c>
      <c r="AM98">
        <v>3.4780000000000002</v>
      </c>
      <c r="AN98">
        <v>2.3154599999999999</v>
      </c>
      <c r="AO98">
        <v>0.43171999999999999</v>
      </c>
      <c r="AP98">
        <v>0.63748000000000005</v>
      </c>
      <c r="AQ98">
        <v>3.3925000000000001</v>
      </c>
      <c r="AS98">
        <v>0</v>
      </c>
      <c r="AT98">
        <v>3</v>
      </c>
      <c r="AU98">
        <v>3</v>
      </c>
      <c r="AV98">
        <v>1</v>
      </c>
      <c r="AW98" s="4">
        <v>46351.5</v>
      </c>
      <c r="AX98">
        <v>0</v>
      </c>
      <c r="AY98">
        <v>1</v>
      </c>
      <c r="BA98" s="1">
        <v>43804</v>
      </c>
      <c r="BB98">
        <v>9</v>
      </c>
      <c r="BC98">
        <v>9</v>
      </c>
      <c r="BD98">
        <v>0</v>
      </c>
      <c r="BE98">
        <v>44</v>
      </c>
      <c r="BF98">
        <v>1</v>
      </c>
      <c r="BG98">
        <v>0</v>
      </c>
      <c r="BH98">
        <v>44</v>
      </c>
      <c r="BI98" s="1">
        <v>43360</v>
      </c>
      <c r="BJ98">
        <v>25</v>
      </c>
      <c r="BK98">
        <v>15</v>
      </c>
      <c r="BL98">
        <v>9</v>
      </c>
      <c r="BM98">
        <v>302</v>
      </c>
      <c r="BN98">
        <v>1</v>
      </c>
      <c r="BO98">
        <v>0</v>
      </c>
      <c r="BP98">
        <v>302</v>
      </c>
      <c r="BQ98" s="1">
        <v>43181</v>
      </c>
      <c r="BR98">
        <v>5</v>
      </c>
      <c r="BS98">
        <v>5</v>
      </c>
      <c r="BT98">
        <v>0</v>
      </c>
      <c r="BU98">
        <v>20</v>
      </c>
      <c r="BV98">
        <v>1</v>
      </c>
      <c r="BW98">
        <v>0</v>
      </c>
      <c r="BX98">
        <v>20</v>
      </c>
      <c r="BY98">
        <v>126</v>
      </c>
      <c r="CA98" t="s">
        <v>211</v>
      </c>
      <c r="CB98" t="s">
        <v>242</v>
      </c>
      <c r="CC98">
        <v>84117</v>
      </c>
      <c r="CD98">
        <v>170</v>
      </c>
      <c r="CE98">
        <v>8012622908</v>
      </c>
      <c r="CF98" t="s">
        <v>98</v>
      </c>
      <c r="CG98" t="s">
        <v>99</v>
      </c>
      <c r="CH98" s="1">
        <v>29357</v>
      </c>
      <c r="CI98" t="s">
        <v>99</v>
      </c>
      <c r="CJ98" t="s">
        <v>100</v>
      </c>
      <c r="CK98" t="s">
        <v>99</v>
      </c>
      <c r="CL98" t="s">
        <v>102</v>
      </c>
      <c r="CM98" t="s">
        <v>241</v>
      </c>
      <c r="CN98">
        <v>77</v>
      </c>
      <c r="CO98" s="1">
        <v>44621</v>
      </c>
      <c r="CP98" s="1"/>
      <c r="CV98"/>
      <c r="CW98">
        <v>2</v>
      </c>
    </row>
    <row r="99" spans="1:101" x14ac:dyDescent="0.25">
      <c r="A99" t="s">
        <v>196</v>
      </c>
      <c r="B99" s="18" t="s">
        <v>580</v>
      </c>
      <c r="C99" s="18">
        <v>465094</v>
      </c>
      <c r="D99" t="s">
        <v>298</v>
      </c>
      <c r="E99" t="s">
        <v>202</v>
      </c>
      <c r="F99" t="s">
        <v>203</v>
      </c>
      <c r="G99" t="s">
        <v>596</v>
      </c>
      <c r="H99">
        <v>105.8</v>
      </c>
      <c r="I99" t="s">
        <v>103</v>
      </c>
      <c r="K99" t="s">
        <v>99</v>
      </c>
      <c r="L99" t="s">
        <v>104</v>
      </c>
      <c r="M99">
        <v>2</v>
      </c>
      <c r="N99">
        <v>3</v>
      </c>
      <c r="O99">
        <v>1</v>
      </c>
      <c r="P99">
        <v>5</v>
      </c>
      <c r="Q99">
        <v>4</v>
      </c>
      <c r="R99">
        <v>5</v>
      </c>
      <c r="S99">
        <v>4</v>
      </c>
      <c r="U99" s="8">
        <v>3.7790499999999998</v>
      </c>
      <c r="V99" s="8">
        <v>1.2716700000000001</v>
      </c>
      <c r="W99">
        <v>69.599999999999994</v>
      </c>
      <c r="X99">
        <v>0.54612000000000005</v>
      </c>
      <c r="Y99">
        <v>1.81779</v>
      </c>
      <c r="Z99">
        <v>3.2233399999999999</v>
      </c>
      <c r="AA99">
        <v>0.85077999999999998</v>
      </c>
      <c r="AB99">
        <v>5.3179999999999998E-2</v>
      </c>
      <c r="AD99">
        <v>1.96126</v>
      </c>
      <c r="AE99">
        <v>55.6</v>
      </c>
      <c r="AG99">
        <v>11</v>
      </c>
      <c r="AJ99">
        <v>2.0742500000000001</v>
      </c>
      <c r="AK99">
        <v>0.87238000000000004</v>
      </c>
      <c r="AL99">
        <v>0.50302000000000002</v>
      </c>
      <c r="AM99">
        <v>3.4496500000000001</v>
      </c>
      <c r="AN99">
        <v>1.93571</v>
      </c>
      <c r="AO99">
        <v>0.46048</v>
      </c>
      <c r="AP99">
        <v>0.94677</v>
      </c>
      <c r="AQ99">
        <v>3.45879</v>
      </c>
      <c r="AS99">
        <v>0</v>
      </c>
      <c r="AT99">
        <v>8</v>
      </c>
      <c r="AU99">
        <v>1</v>
      </c>
      <c r="AV99">
        <v>1</v>
      </c>
      <c r="AW99" s="4">
        <v>10286.25</v>
      </c>
      <c r="AX99">
        <v>0</v>
      </c>
      <c r="AY99">
        <v>1</v>
      </c>
      <c r="BA99" s="1">
        <v>44536</v>
      </c>
      <c r="BB99">
        <v>21</v>
      </c>
      <c r="BC99">
        <v>21</v>
      </c>
      <c r="BD99">
        <v>6</v>
      </c>
      <c r="BE99">
        <v>128</v>
      </c>
      <c r="BF99">
        <v>1</v>
      </c>
      <c r="BG99">
        <v>0</v>
      </c>
      <c r="BH99">
        <v>128</v>
      </c>
      <c r="BI99" s="1">
        <v>43696</v>
      </c>
      <c r="BJ99">
        <v>29</v>
      </c>
      <c r="BK99">
        <v>28</v>
      </c>
      <c r="BL99">
        <v>1</v>
      </c>
      <c r="BM99">
        <v>196</v>
      </c>
      <c r="BN99">
        <v>1</v>
      </c>
      <c r="BO99">
        <v>0</v>
      </c>
      <c r="BP99">
        <v>196</v>
      </c>
      <c r="BQ99" s="1">
        <v>43300</v>
      </c>
      <c r="BR99">
        <v>11</v>
      </c>
      <c r="BS99">
        <v>9</v>
      </c>
      <c r="BT99">
        <v>2</v>
      </c>
      <c r="BU99">
        <v>52</v>
      </c>
      <c r="BV99">
        <v>1</v>
      </c>
      <c r="BW99">
        <v>0</v>
      </c>
      <c r="BX99">
        <v>52</v>
      </c>
      <c r="BY99">
        <v>138</v>
      </c>
      <c r="CA99" t="s">
        <v>211</v>
      </c>
      <c r="CB99" t="s">
        <v>300</v>
      </c>
      <c r="CC99">
        <v>84106</v>
      </c>
      <c r="CD99">
        <v>170</v>
      </c>
      <c r="CE99">
        <v>8012684766</v>
      </c>
      <c r="CF99" t="s">
        <v>98</v>
      </c>
      <c r="CG99" t="s">
        <v>99</v>
      </c>
      <c r="CH99" s="1">
        <v>30879</v>
      </c>
      <c r="CI99" t="s">
        <v>99</v>
      </c>
      <c r="CJ99" t="s">
        <v>99</v>
      </c>
      <c r="CK99" t="s">
        <v>99</v>
      </c>
      <c r="CL99" t="s">
        <v>102</v>
      </c>
      <c r="CM99" t="s">
        <v>299</v>
      </c>
      <c r="CN99">
        <v>184</v>
      </c>
      <c r="CO99" s="1">
        <v>44621</v>
      </c>
      <c r="CP99" s="1"/>
      <c r="CV99"/>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585</v>
      </c>
      <c r="B1" s="22" t="s">
        <v>756</v>
      </c>
      <c r="C1" s="22" t="s">
        <v>757</v>
      </c>
      <c r="D1" s="5" t="s">
        <v>758</v>
      </c>
      <c r="E1" s="22" t="s">
        <v>759</v>
      </c>
      <c r="G1" s="2" t="s">
        <v>597</v>
      </c>
      <c r="H1" s="12" t="s">
        <v>586</v>
      </c>
      <c r="I1" s="12" t="s">
        <v>587</v>
      </c>
      <c r="J1" s="12" t="s">
        <v>588</v>
      </c>
      <c r="K1" s="12" t="s">
        <v>589</v>
      </c>
      <c r="L1" s="2" t="s">
        <v>598</v>
      </c>
      <c r="M1" s="2" t="s">
        <v>599</v>
      </c>
      <c r="N1" s="2" t="s">
        <v>600</v>
      </c>
      <c r="O1" s="2" t="s">
        <v>593</v>
      </c>
    </row>
    <row r="2" spans="1:16" x14ac:dyDescent="0.25">
      <c r="A2" t="s">
        <v>586</v>
      </c>
      <c r="B2" s="6">
        <f>COUNTA(ProviderInfo[Provider Name])</f>
        <v>98</v>
      </c>
      <c r="D2" s="6">
        <v>15216</v>
      </c>
      <c r="G2" t="s">
        <v>121</v>
      </c>
      <c r="H2" s="6">
        <v>20</v>
      </c>
      <c r="I2" s="6">
        <v>0</v>
      </c>
      <c r="J2" s="6">
        <v>0</v>
      </c>
      <c r="K2" s="6">
        <v>2</v>
      </c>
      <c r="L2" s="11">
        <v>0.1</v>
      </c>
      <c r="M2" s="11">
        <v>0.55000000000000004</v>
      </c>
      <c r="N2" s="11">
        <v>0</v>
      </c>
      <c r="O2" s="8">
        <v>3.95</v>
      </c>
    </row>
    <row r="3" spans="1:16" x14ac:dyDescent="0.25">
      <c r="A3" t="s">
        <v>587</v>
      </c>
      <c r="B3" s="6">
        <f>COUNTIF(ProviderInfo[[#All],[Special Focus Status]], "SFF")</f>
        <v>1</v>
      </c>
      <c r="C3" s="7">
        <f>Summary1[[#This Row],[State Total]]/COUNTA(ProviderInfo[Provider Name])</f>
        <v>1.020408163265306E-2</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588</v>
      </c>
      <c r="B4" s="6">
        <f>COUNTIF(ProviderInfo[[#All],[Special Focus Status]], "SFF Candidate")</f>
        <v>5</v>
      </c>
      <c r="C4" s="7">
        <f>Summary1[[#This Row],[State Total]]/COUNTA(ProviderInfo[Provider Name])</f>
        <v>5.1020408163265307E-2</v>
      </c>
      <c r="D4" s="6">
        <v>441</v>
      </c>
      <c r="E4" s="7">
        <v>2.8982649842271294E-2</v>
      </c>
      <c r="G4" t="s">
        <v>126</v>
      </c>
      <c r="H4" s="6">
        <v>221</v>
      </c>
      <c r="I4" s="6">
        <v>2</v>
      </c>
      <c r="J4" s="6">
        <v>5</v>
      </c>
      <c r="K4" s="6">
        <v>36</v>
      </c>
      <c r="L4" s="11">
        <v>0.19457013574660634</v>
      </c>
      <c r="M4" s="11">
        <v>0.19909502262443438</v>
      </c>
      <c r="N4" s="11">
        <v>0</v>
      </c>
      <c r="O4" s="8">
        <v>3.0228310502283104</v>
      </c>
    </row>
    <row r="5" spans="1:16" x14ac:dyDescent="0.25">
      <c r="A5" t="s">
        <v>589</v>
      </c>
      <c r="B5" s="6">
        <f>COUNTIFS(ProviderInfo[Overall Rating], "1", ProviderInfo[Special Focus Status], "")</f>
        <v>3</v>
      </c>
      <c r="C5" s="7">
        <f>Summary1[[#This Row],[State Total]]/COUNTA(ProviderInfo[Provider Name])</f>
        <v>3.0612244897959183E-2</v>
      </c>
      <c r="D5" s="6">
        <v>2176</v>
      </c>
      <c r="E5" s="7">
        <v>0.14300736067297581</v>
      </c>
      <c r="G5" t="s">
        <v>123</v>
      </c>
      <c r="H5" s="6">
        <v>142</v>
      </c>
      <c r="I5" s="6">
        <v>1</v>
      </c>
      <c r="J5" s="6">
        <v>5</v>
      </c>
      <c r="K5" s="6">
        <v>9</v>
      </c>
      <c r="L5" s="11">
        <v>0.10563380281690141</v>
      </c>
      <c r="M5" s="11">
        <v>0.25352112676056338</v>
      </c>
      <c r="N5" s="11">
        <v>0.13380281690140844</v>
      </c>
      <c r="O5" s="8">
        <v>3.3768115942028984</v>
      </c>
    </row>
    <row r="6" spans="1:16" x14ac:dyDescent="0.25">
      <c r="A6" t="s">
        <v>590</v>
      </c>
      <c r="B6" s="6">
        <f>SUM(B3:B5)</f>
        <v>9</v>
      </c>
      <c r="C6" s="7">
        <f>Summary1[[#This Row],[State Total]]/COUNTA(ProviderInfo[Provider Name])</f>
        <v>9.1836734693877556E-2</v>
      </c>
      <c r="D6" s="6">
        <v>2702</v>
      </c>
      <c r="E6" s="7">
        <v>0.17757623554153523</v>
      </c>
      <c r="G6" t="s">
        <v>129</v>
      </c>
      <c r="H6" s="6">
        <v>1178</v>
      </c>
      <c r="I6" s="6">
        <v>5</v>
      </c>
      <c r="J6" s="6">
        <v>30</v>
      </c>
      <c r="K6" s="6">
        <v>78</v>
      </c>
      <c r="L6" s="11">
        <v>9.5925297113752125E-2</v>
      </c>
      <c r="M6" s="11">
        <v>0.29456706281833617</v>
      </c>
      <c r="N6" s="11">
        <v>6.2818336162988112E-2</v>
      </c>
      <c r="O6" s="8">
        <v>3.4544673539518902</v>
      </c>
    </row>
    <row r="7" spans="1:16" x14ac:dyDescent="0.25">
      <c r="A7" t="s">
        <v>591</v>
      </c>
      <c r="B7" s="6">
        <f>COUNTIF(ProviderInfo[Overall Rating], "5")</f>
        <v>41</v>
      </c>
      <c r="C7" s="7">
        <f>Summary1[[#This Row],[State Total]]/COUNTA(ProviderInfo[Provider Name])</f>
        <v>0.41836734693877553</v>
      </c>
      <c r="D7" s="6">
        <v>3465</v>
      </c>
      <c r="E7" s="7">
        <v>0.22772082018927445</v>
      </c>
      <c r="G7" t="s">
        <v>132</v>
      </c>
      <c r="H7" s="6">
        <v>223</v>
      </c>
      <c r="I7" s="6">
        <v>1</v>
      </c>
      <c r="J7" s="6">
        <v>5</v>
      </c>
      <c r="K7" s="6">
        <v>17</v>
      </c>
      <c r="L7" s="11">
        <v>0.1031390134529148</v>
      </c>
      <c r="M7" s="11">
        <v>0.31390134529147984</v>
      </c>
      <c r="N7" s="11">
        <v>0.17488789237668162</v>
      </c>
      <c r="O7" s="8">
        <v>3.5475113122171944</v>
      </c>
      <c r="P7" s="6"/>
    </row>
    <row r="8" spans="1:16" x14ac:dyDescent="0.25">
      <c r="A8" t="s">
        <v>592</v>
      </c>
      <c r="B8" s="6">
        <f>COUNTIF(ProviderInfo[Abuse Icon], "Y")</f>
        <v>5</v>
      </c>
      <c r="C8" s="7">
        <f>Summary1[[#This Row],[State Total]]/COUNTA(ProviderInfo[Provider Name])</f>
        <v>5.1020408163265307E-2</v>
      </c>
      <c r="D8" s="6">
        <v>774</v>
      </c>
      <c r="E8" s="7">
        <v>5.0867507886435334E-2</v>
      </c>
      <c r="G8" t="s">
        <v>137</v>
      </c>
      <c r="H8" s="6">
        <v>208</v>
      </c>
      <c r="I8" s="6">
        <v>1</v>
      </c>
      <c r="J8" s="6">
        <v>5</v>
      </c>
      <c r="K8" s="6">
        <v>24</v>
      </c>
      <c r="L8" s="11">
        <v>0.14423076923076922</v>
      </c>
      <c r="M8" s="11">
        <v>0.25961538461538464</v>
      </c>
      <c r="N8" s="11">
        <v>5.7692307692307696E-2</v>
      </c>
      <c r="O8" s="8">
        <v>3.2815533980582523</v>
      </c>
    </row>
    <row r="9" spans="1:16" x14ac:dyDescent="0.25">
      <c r="A9" t="s">
        <v>593</v>
      </c>
      <c r="B9" s="8">
        <f>AVERAGE(ProviderInfo[Overall Rating])</f>
        <v>3.831578947368421</v>
      </c>
      <c r="D9" s="8">
        <v>3.1440474603386215</v>
      </c>
      <c r="G9" t="s">
        <v>139</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138</v>
      </c>
      <c r="H10" s="6">
        <v>45</v>
      </c>
      <c r="I10" s="6">
        <v>1</v>
      </c>
      <c r="J10" s="6">
        <v>5</v>
      </c>
      <c r="K10" s="6">
        <v>0</v>
      </c>
      <c r="L10" s="11">
        <v>0.13333333333333333</v>
      </c>
      <c r="M10" s="11">
        <v>0.44444444444444442</v>
      </c>
      <c r="N10" s="11">
        <v>0</v>
      </c>
      <c r="O10" s="8">
        <v>3.9302325581395348</v>
      </c>
    </row>
    <row r="11" spans="1:16" x14ac:dyDescent="0.25">
      <c r="A11" t="s">
        <v>594</v>
      </c>
      <c r="B11" s="6">
        <f>COUNTIF(ProviderInfo[[#All],[Ownership Type]], "For profit")</f>
        <v>63</v>
      </c>
      <c r="C11" s="7">
        <f>Summary1[[#This Row],[State Total]]/COUNTA(ProviderInfo[Provider Name])</f>
        <v>0.6428571428571429</v>
      </c>
      <c r="D11" s="6">
        <v>10751</v>
      </c>
      <c r="E11" s="7">
        <v>0.70655888538380651</v>
      </c>
      <c r="G11" t="s">
        <v>140</v>
      </c>
      <c r="H11" s="6">
        <v>699</v>
      </c>
      <c r="I11" s="6">
        <v>3</v>
      </c>
      <c r="J11" s="6">
        <v>15</v>
      </c>
      <c r="K11" s="6">
        <v>58</v>
      </c>
      <c r="L11" s="11">
        <v>0.10872675250357654</v>
      </c>
      <c r="M11" s="11">
        <v>0.27753934191702434</v>
      </c>
      <c r="N11" s="11">
        <v>4.005722460658083E-2</v>
      </c>
      <c r="O11" s="8">
        <v>3.4468704512372637</v>
      </c>
    </row>
    <row r="12" spans="1:16" x14ac:dyDescent="0.25">
      <c r="A12" t="s">
        <v>595</v>
      </c>
      <c r="B12" s="6">
        <f>COUNTIF(ProviderInfo[[#All],[Ownership Type]], "Non profit")</f>
        <v>11</v>
      </c>
      <c r="C12" s="7">
        <f>Summary1[[#This Row],[State Total]]/COUNTA(ProviderInfo[Provider Name])</f>
        <v>0.11224489795918367</v>
      </c>
      <c r="D12" s="6">
        <v>3513</v>
      </c>
      <c r="E12" s="7">
        <v>0.23087539432176657</v>
      </c>
      <c r="G12" t="s">
        <v>141</v>
      </c>
      <c r="H12" s="6">
        <v>360</v>
      </c>
      <c r="I12" s="6">
        <v>2</v>
      </c>
      <c r="J12" s="6">
        <v>10</v>
      </c>
      <c r="K12" s="6">
        <v>82</v>
      </c>
      <c r="L12" s="11">
        <v>0.26111111111111113</v>
      </c>
      <c r="M12" s="11">
        <v>0.125</v>
      </c>
      <c r="N12" s="11">
        <v>2.5000000000000001E-2</v>
      </c>
      <c r="O12" s="8">
        <v>2.7401129943502824</v>
      </c>
    </row>
    <row r="13" spans="1:16" x14ac:dyDescent="0.25">
      <c r="A13" t="s">
        <v>596</v>
      </c>
      <c r="B13" s="21">
        <f>COUNTIF(ProviderInfo[[#All],[Ownership Type]], "Government")</f>
        <v>24</v>
      </c>
      <c r="C13" s="7">
        <f>Summary1[[#This Row],[State Total]]/COUNTA(ProviderInfo[Provider Name])</f>
        <v>0.24489795918367346</v>
      </c>
      <c r="D13">
        <v>952</v>
      </c>
      <c r="E13" s="7">
        <v>6.2565720294426919E-2</v>
      </c>
      <c r="G13" t="s">
        <v>578</v>
      </c>
      <c r="H13" s="6">
        <v>1</v>
      </c>
      <c r="I13" s="6">
        <v>0</v>
      </c>
      <c r="J13" s="6">
        <v>0</v>
      </c>
      <c r="K13" s="6">
        <v>1</v>
      </c>
      <c r="L13" s="11">
        <v>1</v>
      </c>
      <c r="M13" s="11">
        <v>0</v>
      </c>
      <c r="N13" s="11">
        <v>0</v>
      </c>
      <c r="O13" s="8">
        <v>1</v>
      </c>
    </row>
    <row r="14" spans="1:16" x14ac:dyDescent="0.25">
      <c r="G14" t="s">
        <v>142</v>
      </c>
      <c r="H14" s="6">
        <v>43</v>
      </c>
      <c r="I14" s="6">
        <v>1</v>
      </c>
      <c r="J14" s="6">
        <v>5</v>
      </c>
      <c r="K14" s="6">
        <v>0</v>
      </c>
      <c r="L14" s="11">
        <v>0.13953488372093023</v>
      </c>
      <c r="M14" s="11">
        <v>0.46511627906976744</v>
      </c>
      <c r="N14" s="11">
        <v>2.3255813953488372E-2</v>
      </c>
      <c r="O14" s="8">
        <v>4</v>
      </c>
    </row>
    <row r="15" spans="1:16" x14ac:dyDescent="0.25">
      <c r="G15" t="s">
        <v>146</v>
      </c>
      <c r="H15" s="6">
        <v>435</v>
      </c>
      <c r="I15" s="6">
        <v>2</v>
      </c>
      <c r="J15" s="6">
        <v>10</v>
      </c>
      <c r="K15" s="6">
        <v>58</v>
      </c>
      <c r="L15" s="11">
        <v>0.16091954022988506</v>
      </c>
      <c r="M15" s="11">
        <v>0.26666666666666666</v>
      </c>
      <c r="N15" s="11">
        <v>9.1954022988505746E-3</v>
      </c>
      <c r="O15" s="8">
        <v>3.2729411764705882</v>
      </c>
    </row>
    <row r="16" spans="1:16" x14ac:dyDescent="0.25">
      <c r="G16" t="s">
        <v>143</v>
      </c>
      <c r="H16" s="6">
        <v>80</v>
      </c>
      <c r="I16" s="6">
        <v>1</v>
      </c>
      <c r="J16" s="6">
        <v>5</v>
      </c>
      <c r="K16" s="6">
        <v>0</v>
      </c>
      <c r="L16" s="11">
        <v>7.4999999999999997E-2</v>
      </c>
      <c r="M16" s="11">
        <v>0.35</v>
      </c>
      <c r="N16" s="11">
        <v>0.1</v>
      </c>
      <c r="O16" s="8">
        <v>3.7564102564102564</v>
      </c>
    </row>
    <row r="17" spans="7:15" x14ac:dyDescent="0.25">
      <c r="G17" t="s">
        <v>144</v>
      </c>
      <c r="H17" s="6">
        <v>703</v>
      </c>
      <c r="I17" s="6">
        <v>3</v>
      </c>
      <c r="J17" s="6">
        <v>20</v>
      </c>
      <c r="K17" s="6">
        <v>142</v>
      </c>
      <c r="L17" s="11">
        <v>0.23470839260312945</v>
      </c>
      <c r="M17" s="11">
        <v>0.19203413940256045</v>
      </c>
      <c r="N17" s="11">
        <v>0.14935988620199148</v>
      </c>
      <c r="O17" s="8">
        <v>2.8882521489971347</v>
      </c>
    </row>
    <row r="18" spans="7:15" x14ac:dyDescent="0.25">
      <c r="G18" t="s">
        <v>145</v>
      </c>
      <c r="H18" s="6">
        <v>526</v>
      </c>
      <c r="I18" s="6">
        <v>3</v>
      </c>
      <c r="J18" s="6">
        <v>15</v>
      </c>
      <c r="K18" s="6">
        <v>72</v>
      </c>
      <c r="L18" s="11">
        <v>0.17110266159695817</v>
      </c>
      <c r="M18" s="11">
        <v>0.20912547528517111</v>
      </c>
      <c r="N18" s="11">
        <v>4.1825095057034217E-2</v>
      </c>
      <c r="O18" s="8">
        <v>3.1226053639846745</v>
      </c>
    </row>
    <row r="19" spans="7:15" x14ac:dyDescent="0.25">
      <c r="G19" t="s">
        <v>151</v>
      </c>
      <c r="H19" s="6">
        <v>321</v>
      </c>
      <c r="I19" s="6">
        <v>2</v>
      </c>
      <c r="J19" s="6">
        <v>10</v>
      </c>
      <c r="K19" s="6">
        <v>48</v>
      </c>
      <c r="L19" s="11">
        <v>0.18691588785046728</v>
      </c>
      <c r="M19" s="11">
        <v>0.21183800623052959</v>
      </c>
      <c r="N19" s="11">
        <v>5.6074766355140186E-2</v>
      </c>
      <c r="O19" s="8">
        <v>3.1514195583596214</v>
      </c>
    </row>
    <row r="20" spans="7:15" x14ac:dyDescent="0.25">
      <c r="G20" t="s">
        <v>152</v>
      </c>
      <c r="H20" s="6">
        <v>280</v>
      </c>
      <c r="I20" s="6">
        <v>1</v>
      </c>
      <c r="J20" s="6">
        <v>5</v>
      </c>
      <c r="K20" s="6">
        <v>56</v>
      </c>
      <c r="L20" s="11">
        <v>0.22142857142857142</v>
      </c>
      <c r="M20" s="11">
        <v>0.17857142857142858</v>
      </c>
      <c r="N20" s="11">
        <v>0.05</v>
      </c>
      <c r="O20" s="8">
        <v>2.9136690647482015</v>
      </c>
    </row>
    <row r="21" spans="7:15" x14ac:dyDescent="0.25">
      <c r="G21" t="s">
        <v>155</v>
      </c>
      <c r="H21" s="6">
        <v>268</v>
      </c>
      <c r="I21" s="6">
        <v>1</v>
      </c>
      <c r="J21" s="6">
        <v>5</v>
      </c>
      <c r="K21" s="6">
        <v>83</v>
      </c>
      <c r="L21" s="11">
        <v>0.33208955223880599</v>
      </c>
      <c r="M21" s="11">
        <v>8.5820895522388058E-2</v>
      </c>
      <c r="N21" s="11">
        <v>3.7313432835820892E-2</v>
      </c>
      <c r="O21" s="8">
        <v>2.4452830188679244</v>
      </c>
    </row>
    <row r="22" spans="7:15" x14ac:dyDescent="0.25">
      <c r="G22" t="s">
        <v>158</v>
      </c>
      <c r="H22" s="6">
        <v>367</v>
      </c>
      <c r="I22" s="6">
        <v>2</v>
      </c>
      <c r="J22" s="6">
        <v>10</v>
      </c>
      <c r="K22" s="6">
        <v>59</v>
      </c>
      <c r="L22" s="11">
        <v>0.19346049046321526</v>
      </c>
      <c r="M22" s="11">
        <v>0.24523160762942781</v>
      </c>
      <c r="N22" s="11">
        <v>4.0871934604904632E-2</v>
      </c>
      <c r="O22" s="8">
        <v>3.1726027397260275</v>
      </c>
    </row>
    <row r="23" spans="7:15" x14ac:dyDescent="0.25">
      <c r="G23" t="s">
        <v>157</v>
      </c>
      <c r="H23" s="6">
        <v>224</v>
      </c>
      <c r="I23" s="6">
        <v>1</v>
      </c>
      <c r="J23" s="6">
        <v>5</v>
      </c>
      <c r="K23" s="6">
        <v>21</v>
      </c>
      <c r="L23" s="11">
        <v>0.12053571428571429</v>
      </c>
      <c r="M23" s="11">
        <v>0.25892857142857145</v>
      </c>
      <c r="N23" s="11">
        <v>4.4642857142857144E-2</v>
      </c>
      <c r="O23" s="8">
        <v>3.3183856502242151</v>
      </c>
    </row>
    <row r="24" spans="7:15" x14ac:dyDescent="0.25">
      <c r="G24" t="s">
        <v>156</v>
      </c>
      <c r="H24" s="6">
        <v>90</v>
      </c>
      <c r="I24" s="6">
        <v>0</v>
      </c>
      <c r="J24" s="6">
        <v>5</v>
      </c>
      <c r="K24" s="6">
        <v>5</v>
      </c>
      <c r="L24" s="11">
        <v>0.1111111111111111</v>
      </c>
      <c r="M24" s="11">
        <v>0.36666666666666664</v>
      </c>
      <c r="N24" s="11">
        <v>0</v>
      </c>
      <c r="O24" s="8">
        <v>3.6888888888888891</v>
      </c>
    </row>
    <row r="25" spans="7:15" x14ac:dyDescent="0.25">
      <c r="G25" t="s">
        <v>159</v>
      </c>
      <c r="H25" s="6">
        <v>434</v>
      </c>
      <c r="I25" s="6">
        <v>2</v>
      </c>
      <c r="J25" s="6">
        <v>10</v>
      </c>
      <c r="K25" s="6">
        <v>48</v>
      </c>
      <c r="L25" s="11">
        <v>0.13824884792626729</v>
      </c>
      <c r="M25" s="11">
        <v>0.32488479262672809</v>
      </c>
      <c r="N25" s="11">
        <v>0.14055299539170507</v>
      </c>
      <c r="O25" s="8">
        <v>3.3799533799533799</v>
      </c>
    </row>
    <row r="26" spans="7:15" x14ac:dyDescent="0.25">
      <c r="G26" t="s">
        <v>161</v>
      </c>
      <c r="H26" s="6">
        <v>361</v>
      </c>
      <c r="I26" s="6">
        <v>2</v>
      </c>
      <c r="J26" s="6">
        <v>10</v>
      </c>
      <c r="K26" s="6">
        <v>31</v>
      </c>
      <c r="L26" s="11">
        <v>0.11911357340720222</v>
      </c>
      <c r="M26" s="11">
        <v>0.31855955678670361</v>
      </c>
      <c r="N26" s="11">
        <v>2.7700831024930747E-2</v>
      </c>
      <c r="O26" s="8">
        <v>3.5097493036211698</v>
      </c>
    </row>
    <row r="27" spans="7:15" x14ac:dyDescent="0.25">
      <c r="G27" t="s">
        <v>165</v>
      </c>
      <c r="H27" s="6">
        <v>514</v>
      </c>
      <c r="I27" s="6">
        <v>3</v>
      </c>
      <c r="J27" s="6">
        <v>15</v>
      </c>
      <c r="K27" s="6">
        <v>106</v>
      </c>
      <c r="L27" s="11">
        <v>0.24124513618677043</v>
      </c>
      <c r="M27" s="11">
        <v>0.13813229571984437</v>
      </c>
      <c r="N27" s="11">
        <v>6.2256809338521402E-2</v>
      </c>
      <c r="O27" s="8">
        <v>2.8277227722772276</v>
      </c>
    </row>
    <row r="28" spans="7:15" x14ac:dyDescent="0.25">
      <c r="G28" t="s">
        <v>164</v>
      </c>
      <c r="H28" s="6">
        <v>204</v>
      </c>
      <c r="I28" s="6">
        <v>1</v>
      </c>
      <c r="J28" s="6">
        <v>5</v>
      </c>
      <c r="K28" s="6">
        <v>46</v>
      </c>
      <c r="L28" s="11">
        <v>0.25490196078431371</v>
      </c>
      <c r="M28" s="11">
        <v>0.10294117647058823</v>
      </c>
      <c r="N28" s="11">
        <v>7.8431372549019607E-2</v>
      </c>
      <c r="O28" s="8">
        <v>2.7638190954773871</v>
      </c>
    </row>
    <row r="29" spans="7:15" x14ac:dyDescent="0.25">
      <c r="G29" t="s">
        <v>166</v>
      </c>
      <c r="H29" s="6">
        <v>71</v>
      </c>
      <c r="I29" s="6">
        <v>1</v>
      </c>
      <c r="J29" s="6">
        <v>5</v>
      </c>
      <c r="K29" s="6">
        <v>10</v>
      </c>
      <c r="L29" s="11">
        <v>0.22535211267605634</v>
      </c>
      <c r="M29" s="11">
        <v>0.26760563380281688</v>
      </c>
      <c r="N29" s="11">
        <v>9.8591549295774641E-2</v>
      </c>
      <c r="O29" s="8">
        <v>3.1884057971014492</v>
      </c>
    </row>
    <row r="30" spans="7:15" x14ac:dyDescent="0.25">
      <c r="G30" t="s">
        <v>179</v>
      </c>
      <c r="H30" s="6">
        <v>426</v>
      </c>
      <c r="I30" s="6">
        <v>2</v>
      </c>
      <c r="J30" s="6">
        <v>10</v>
      </c>
      <c r="K30" s="6">
        <v>93</v>
      </c>
      <c r="L30" s="11">
        <v>0.24647887323943662</v>
      </c>
      <c r="M30" s="11">
        <v>0.15962441314553991</v>
      </c>
      <c r="N30" s="11">
        <v>5.1643192488262914E-2</v>
      </c>
      <c r="O30" s="8">
        <v>2.8530805687203791</v>
      </c>
    </row>
    <row r="31" spans="7:15" x14ac:dyDescent="0.25">
      <c r="G31" t="s">
        <v>180</v>
      </c>
      <c r="H31" s="6">
        <v>77</v>
      </c>
      <c r="I31" s="6">
        <v>1</v>
      </c>
      <c r="J31" s="6">
        <v>5</v>
      </c>
      <c r="K31" s="6">
        <v>3</v>
      </c>
      <c r="L31" s="11">
        <v>0.11688311688311688</v>
      </c>
      <c r="M31" s="11">
        <v>0.2857142857142857</v>
      </c>
      <c r="N31" s="11">
        <v>0</v>
      </c>
      <c r="O31" s="8">
        <v>3.5333333333333332</v>
      </c>
    </row>
    <row r="32" spans="7:15" x14ac:dyDescent="0.25">
      <c r="G32" t="s">
        <v>168</v>
      </c>
      <c r="H32" s="6">
        <v>195</v>
      </c>
      <c r="I32" s="6">
        <v>1</v>
      </c>
      <c r="J32" s="6">
        <v>5</v>
      </c>
      <c r="K32" s="6">
        <v>22</v>
      </c>
      <c r="L32" s="11">
        <v>0.14358974358974358</v>
      </c>
      <c r="M32" s="11">
        <v>0.27179487179487177</v>
      </c>
      <c r="N32" s="11">
        <v>1.5384615384615385E-2</v>
      </c>
      <c r="O32" s="8">
        <v>3.3608247422680413</v>
      </c>
    </row>
    <row r="33" spans="7:15" x14ac:dyDescent="0.25">
      <c r="G33" t="s">
        <v>170</v>
      </c>
      <c r="H33" s="6">
        <v>73</v>
      </c>
      <c r="I33" s="6">
        <v>1</v>
      </c>
      <c r="J33" s="6">
        <v>6</v>
      </c>
      <c r="K33" s="6">
        <v>3</v>
      </c>
      <c r="L33" s="11">
        <v>0.13698630136986301</v>
      </c>
      <c r="M33" s="11">
        <v>0.23287671232876711</v>
      </c>
      <c r="N33" s="11">
        <v>1.3698630136986301E-2</v>
      </c>
      <c r="O33" s="8">
        <v>3.1944444444444446</v>
      </c>
    </row>
    <row r="34" spans="7:15" x14ac:dyDescent="0.25">
      <c r="G34" t="s">
        <v>171</v>
      </c>
      <c r="H34" s="6">
        <v>355</v>
      </c>
      <c r="I34" s="6">
        <v>2</v>
      </c>
      <c r="J34" s="6">
        <v>10</v>
      </c>
      <c r="K34" s="6">
        <v>17</v>
      </c>
      <c r="L34" s="11">
        <v>8.1690140845070425E-2</v>
      </c>
      <c r="M34" s="11">
        <v>0.3436619718309859</v>
      </c>
      <c r="N34" s="11">
        <v>8.4507042253521118E-3</v>
      </c>
      <c r="O34" s="8">
        <v>3.5482954545454546</v>
      </c>
    </row>
    <row r="35" spans="7:15" x14ac:dyDescent="0.25">
      <c r="G35" t="s">
        <v>173</v>
      </c>
      <c r="H35" s="6">
        <v>68</v>
      </c>
      <c r="I35" s="6">
        <v>1</v>
      </c>
      <c r="J35" s="6">
        <v>5</v>
      </c>
      <c r="K35" s="6">
        <v>7</v>
      </c>
      <c r="L35" s="11">
        <v>0.19117647058823528</v>
      </c>
      <c r="M35" s="11">
        <v>0.22058823529411764</v>
      </c>
      <c r="N35" s="11">
        <v>0.10294117647058823</v>
      </c>
      <c r="O35" s="8">
        <v>3.1940298507462686</v>
      </c>
    </row>
    <row r="36" spans="7:15" x14ac:dyDescent="0.25">
      <c r="G36" t="s">
        <v>169</v>
      </c>
      <c r="H36" s="6">
        <v>66</v>
      </c>
      <c r="I36" s="6">
        <v>1</v>
      </c>
      <c r="J36" s="6">
        <v>5</v>
      </c>
      <c r="K36" s="6">
        <v>5</v>
      </c>
      <c r="L36" s="11">
        <v>0.16666666666666666</v>
      </c>
      <c r="M36" s="11">
        <v>0.33333333333333331</v>
      </c>
      <c r="N36" s="11">
        <v>4.5454545454545456E-2</v>
      </c>
      <c r="O36" s="8">
        <v>3.3384615384615386</v>
      </c>
    </row>
    <row r="37" spans="7:15" x14ac:dyDescent="0.25">
      <c r="G37" t="s">
        <v>175</v>
      </c>
      <c r="H37" s="6">
        <v>611</v>
      </c>
      <c r="I37" s="6">
        <v>3</v>
      </c>
      <c r="J37" s="6">
        <v>15</v>
      </c>
      <c r="K37" s="6">
        <v>75</v>
      </c>
      <c r="L37" s="11">
        <v>0.15220949263502456</v>
      </c>
      <c r="M37" s="11">
        <v>0.25204582651391161</v>
      </c>
      <c r="N37" s="11">
        <v>1.6366612111292964E-2</v>
      </c>
      <c r="O37" s="8">
        <v>3.226072607260726</v>
      </c>
    </row>
    <row r="38" spans="7:15" x14ac:dyDescent="0.25">
      <c r="G38" t="s">
        <v>181</v>
      </c>
      <c r="H38" s="6">
        <v>954</v>
      </c>
      <c r="I38" s="6">
        <v>5</v>
      </c>
      <c r="J38" s="6">
        <v>25</v>
      </c>
      <c r="K38" s="6">
        <v>143</v>
      </c>
      <c r="L38" s="11">
        <v>0.18134171907756813</v>
      </c>
      <c r="M38" s="11">
        <v>0.18448637316561844</v>
      </c>
      <c r="N38" s="11">
        <v>3.3542976939203356E-2</v>
      </c>
      <c r="O38" s="8">
        <v>3.0107758620689653</v>
      </c>
    </row>
    <row r="39" spans="7:15" x14ac:dyDescent="0.25">
      <c r="G39" t="s">
        <v>182</v>
      </c>
      <c r="H39" s="6">
        <v>298</v>
      </c>
      <c r="I39" s="6">
        <v>2</v>
      </c>
      <c r="J39" s="6">
        <v>10</v>
      </c>
      <c r="K39" s="6">
        <v>54</v>
      </c>
      <c r="L39" s="11">
        <v>0.22147651006711411</v>
      </c>
      <c r="M39" s="11">
        <v>0.12416107382550336</v>
      </c>
      <c r="N39" s="11">
        <v>3.6912751677852351E-2</v>
      </c>
      <c r="O39" s="8">
        <v>2.7800687285223367</v>
      </c>
    </row>
    <row r="40" spans="7:15" x14ac:dyDescent="0.25">
      <c r="G40" t="s">
        <v>183</v>
      </c>
      <c r="H40" s="6">
        <v>130</v>
      </c>
      <c r="I40" s="6">
        <v>1</v>
      </c>
      <c r="J40" s="6">
        <v>5</v>
      </c>
      <c r="K40" s="6">
        <v>9</v>
      </c>
      <c r="L40" s="11">
        <v>0.11538461538461539</v>
      </c>
      <c r="M40" s="11">
        <v>0.27692307692307694</v>
      </c>
      <c r="N40" s="11">
        <v>9.2307692307692313E-2</v>
      </c>
      <c r="O40" s="8">
        <v>3.46875</v>
      </c>
    </row>
    <row r="41" spans="7:15" x14ac:dyDescent="0.25">
      <c r="G41" t="s">
        <v>184</v>
      </c>
      <c r="H41" s="6">
        <v>684</v>
      </c>
      <c r="I41" s="6">
        <v>4</v>
      </c>
      <c r="J41" s="6">
        <v>20</v>
      </c>
      <c r="K41" s="6">
        <v>87</v>
      </c>
      <c r="L41" s="11">
        <v>0.16228070175438597</v>
      </c>
      <c r="M41" s="11">
        <v>0.23684210526315788</v>
      </c>
      <c r="N41" s="11">
        <v>3.5087719298245612E-2</v>
      </c>
      <c r="O41" s="8">
        <v>3.1796759941089836</v>
      </c>
    </row>
    <row r="42" spans="7:15" x14ac:dyDescent="0.25">
      <c r="G42" t="s">
        <v>187</v>
      </c>
      <c r="H42" s="6">
        <v>6</v>
      </c>
      <c r="I42" s="6">
        <v>0</v>
      </c>
      <c r="J42" s="6">
        <v>0</v>
      </c>
      <c r="K42" s="6">
        <v>0</v>
      </c>
      <c r="L42" s="11">
        <v>0</v>
      </c>
      <c r="M42" s="11">
        <v>0.33333333333333331</v>
      </c>
      <c r="N42" s="11">
        <v>0</v>
      </c>
      <c r="O42" s="8">
        <v>3.8333333333333335</v>
      </c>
    </row>
    <row r="43" spans="7:15" x14ac:dyDescent="0.25">
      <c r="G43" t="s">
        <v>188</v>
      </c>
      <c r="H43" s="6">
        <v>76</v>
      </c>
      <c r="I43" s="6">
        <v>1</v>
      </c>
      <c r="J43" s="6">
        <v>5</v>
      </c>
      <c r="K43" s="6">
        <v>8</v>
      </c>
      <c r="L43" s="11">
        <v>0.18421052631578946</v>
      </c>
      <c r="M43" s="11">
        <v>0.21052631578947367</v>
      </c>
      <c r="N43" s="11">
        <v>3.9473684210526314E-2</v>
      </c>
      <c r="O43" s="8">
        <v>3.16</v>
      </c>
    </row>
    <row r="44" spans="7:15" x14ac:dyDescent="0.25">
      <c r="G44" t="s">
        <v>189</v>
      </c>
      <c r="H44" s="6">
        <v>188</v>
      </c>
      <c r="I44" s="6">
        <v>1</v>
      </c>
      <c r="J44" s="6">
        <v>5</v>
      </c>
      <c r="K44" s="6">
        <v>40</v>
      </c>
      <c r="L44" s="11">
        <v>0.24468085106382978</v>
      </c>
      <c r="M44" s="11">
        <v>0.22340425531914893</v>
      </c>
      <c r="N44" s="11">
        <v>7.9787234042553196E-2</v>
      </c>
      <c r="O44" s="8">
        <v>3.0053475935828877</v>
      </c>
    </row>
    <row r="45" spans="7:15" x14ac:dyDescent="0.25">
      <c r="G45" t="s">
        <v>190</v>
      </c>
      <c r="H45" s="6">
        <v>104</v>
      </c>
      <c r="I45" s="6">
        <v>1</v>
      </c>
      <c r="J45" s="6">
        <v>5</v>
      </c>
      <c r="K45" s="6">
        <v>15</v>
      </c>
      <c r="L45" s="11">
        <v>0.20192307692307693</v>
      </c>
      <c r="M45" s="11">
        <v>0.21153846153846154</v>
      </c>
      <c r="N45" s="11">
        <v>3.8461538461538464E-2</v>
      </c>
      <c r="O45" s="8">
        <v>3.1274509803921569</v>
      </c>
    </row>
    <row r="46" spans="7:15" x14ac:dyDescent="0.25">
      <c r="G46" t="s">
        <v>191</v>
      </c>
      <c r="H46" s="6">
        <v>313</v>
      </c>
      <c r="I46" s="6">
        <v>2</v>
      </c>
      <c r="J46" s="6">
        <v>10</v>
      </c>
      <c r="K46" s="6">
        <v>52</v>
      </c>
      <c r="L46" s="11">
        <v>0.20447284345047922</v>
      </c>
      <c r="M46" s="11">
        <v>0.16932907348242812</v>
      </c>
      <c r="N46" s="11">
        <v>7.6677316293929709E-2</v>
      </c>
      <c r="O46" s="8">
        <v>2.970779220779221</v>
      </c>
    </row>
    <row r="47" spans="7:15" x14ac:dyDescent="0.25">
      <c r="G47" t="s">
        <v>192</v>
      </c>
      <c r="H47" s="6">
        <v>1206</v>
      </c>
      <c r="I47" s="6">
        <v>6</v>
      </c>
      <c r="J47" s="6">
        <v>30</v>
      </c>
      <c r="K47" s="6">
        <v>294</v>
      </c>
      <c r="L47" s="11">
        <v>0.27363184079601988</v>
      </c>
      <c r="M47" s="11">
        <v>0.13515754560530679</v>
      </c>
      <c r="N47" s="11">
        <v>2.404643449419569E-2</v>
      </c>
      <c r="O47" s="8">
        <v>2.6810490693739424</v>
      </c>
    </row>
    <row r="48" spans="7:15" x14ac:dyDescent="0.25">
      <c r="G48" t="s">
        <v>196</v>
      </c>
      <c r="H48" s="6">
        <v>98</v>
      </c>
      <c r="I48" s="6">
        <v>1</v>
      </c>
      <c r="J48" s="6">
        <v>5</v>
      </c>
      <c r="K48" s="6">
        <v>3</v>
      </c>
      <c r="L48" s="11">
        <v>9.1836734693877556E-2</v>
      </c>
      <c r="M48" s="11">
        <v>0.41836734693877553</v>
      </c>
      <c r="N48" s="11">
        <v>5.1020408163265307E-2</v>
      </c>
      <c r="O48" s="8">
        <v>3.831578947368421</v>
      </c>
    </row>
    <row r="49" spans="7:15" x14ac:dyDescent="0.25">
      <c r="G49" t="s">
        <v>573</v>
      </c>
      <c r="H49" s="6">
        <v>287</v>
      </c>
      <c r="I49" s="6">
        <v>1</v>
      </c>
      <c r="J49" s="6">
        <v>5</v>
      </c>
      <c r="K49" s="6">
        <v>51</v>
      </c>
      <c r="L49" s="11">
        <v>0.19860627177700349</v>
      </c>
      <c r="M49" s="11">
        <v>0.21254355400696864</v>
      </c>
      <c r="N49" s="11">
        <v>4.5296167247386762E-2</v>
      </c>
      <c r="O49" s="8">
        <v>3.0750000000000002</v>
      </c>
    </row>
    <row r="50" spans="7:15" x14ac:dyDescent="0.25">
      <c r="G50" t="s">
        <v>572</v>
      </c>
      <c r="H50" s="6">
        <v>35</v>
      </c>
      <c r="I50" s="6">
        <v>1</v>
      </c>
      <c r="J50" s="6">
        <v>5</v>
      </c>
      <c r="K50" s="6">
        <v>2</v>
      </c>
      <c r="L50" s="11">
        <v>0.22857142857142856</v>
      </c>
      <c r="M50" s="11">
        <v>0.34285714285714286</v>
      </c>
      <c r="N50" s="11">
        <v>2.8571428571428571E-2</v>
      </c>
      <c r="O50" s="8">
        <v>3.2941176470588234</v>
      </c>
    </row>
    <row r="51" spans="7:15" x14ac:dyDescent="0.25">
      <c r="G51" t="s">
        <v>574</v>
      </c>
      <c r="H51" s="6">
        <v>200</v>
      </c>
      <c r="I51" s="6">
        <v>0</v>
      </c>
      <c r="J51" s="6">
        <v>5</v>
      </c>
      <c r="K51" s="6">
        <v>12</v>
      </c>
      <c r="L51" s="11">
        <v>8.5000000000000006E-2</v>
      </c>
      <c r="M51" s="11">
        <v>0.28499999999999998</v>
      </c>
      <c r="N51" s="11">
        <v>7.4999999999999997E-2</v>
      </c>
      <c r="O51" s="8">
        <v>3.4747474747474749</v>
      </c>
    </row>
    <row r="52" spans="7:15" x14ac:dyDescent="0.25">
      <c r="G52" t="s">
        <v>576</v>
      </c>
      <c r="H52" s="6">
        <v>345</v>
      </c>
      <c r="I52" s="6">
        <v>2</v>
      </c>
      <c r="J52" s="6">
        <v>10</v>
      </c>
      <c r="K52" s="6">
        <v>44</v>
      </c>
      <c r="L52" s="11">
        <v>0.16231884057971013</v>
      </c>
      <c r="M52" s="11">
        <v>0.28115942028985508</v>
      </c>
      <c r="N52" s="11">
        <v>1.7391304347826087E-2</v>
      </c>
      <c r="O52" s="8">
        <v>3.3771929824561404</v>
      </c>
    </row>
    <row r="53" spans="7:15" x14ac:dyDescent="0.25">
      <c r="G53" t="s">
        <v>575</v>
      </c>
      <c r="H53" s="6">
        <v>123</v>
      </c>
      <c r="I53" s="6">
        <v>1</v>
      </c>
      <c r="J53" s="6">
        <v>5</v>
      </c>
      <c r="K53" s="6">
        <v>15</v>
      </c>
      <c r="L53" s="11">
        <v>0.17073170731707318</v>
      </c>
      <c r="M53" s="11">
        <v>0.17073170731707318</v>
      </c>
      <c r="N53" s="11">
        <v>6.5040650406504072E-2</v>
      </c>
      <c r="O53" s="8">
        <v>2.9166666666666665</v>
      </c>
    </row>
    <row r="54" spans="7:15" x14ac:dyDescent="0.25">
      <c r="G54" t="s">
        <v>577</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585</v>
      </c>
      <c r="B1" s="22" t="s">
        <v>756</v>
      </c>
      <c r="C1" s="22" t="s">
        <v>757</v>
      </c>
      <c r="D1" s="22" t="s">
        <v>758</v>
      </c>
      <c r="E1" s="22" t="s">
        <v>759</v>
      </c>
      <c r="G1" s="2" t="s">
        <v>579</v>
      </c>
      <c r="H1" s="12" t="s">
        <v>586</v>
      </c>
      <c r="I1" s="12" t="s">
        <v>587</v>
      </c>
      <c r="J1" s="12" t="s">
        <v>588</v>
      </c>
      <c r="K1" s="12" t="s">
        <v>589</v>
      </c>
      <c r="L1" s="2" t="s">
        <v>598</v>
      </c>
      <c r="M1" s="2" t="s">
        <v>599</v>
      </c>
      <c r="N1" s="2" t="s">
        <v>600</v>
      </c>
      <c r="O1" s="2" t="s">
        <v>593</v>
      </c>
      <c r="Q1" t="s">
        <v>609</v>
      </c>
      <c r="R1" s="12" t="s">
        <v>610</v>
      </c>
      <c r="S1" s="6" t="s">
        <v>611</v>
      </c>
      <c r="T1" s="6"/>
      <c r="U1" s="6"/>
    </row>
    <row r="2" spans="1:21" x14ac:dyDescent="0.25">
      <c r="A2" t="s">
        <v>586</v>
      </c>
      <c r="B2" s="6">
        <f>COUNTA(ProviderInfo[Provider Name])</f>
        <v>98</v>
      </c>
      <c r="D2" s="6">
        <v>15216</v>
      </c>
      <c r="G2">
        <v>1</v>
      </c>
      <c r="H2" s="6">
        <v>849</v>
      </c>
      <c r="I2" s="6">
        <v>6</v>
      </c>
      <c r="J2" s="6">
        <v>36</v>
      </c>
      <c r="K2" s="6">
        <v>101</v>
      </c>
      <c r="L2" s="11">
        <v>0.16843345111896349</v>
      </c>
      <c r="M2" s="11">
        <v>0.26148409893992935</v>
      </c>
      <c r="N2" s="11">
        <v>3.7691401648998819E-2</v>
      </c>
      <c r="O2" s="8">
        <v>3.2600950118764844</v>
      </c>
      <c r="Q2" t="s">
        <v>612</v>
      </c>
      <c r="R2" s="6" t="s">
        <v>613</v>
      </c>
      <c r="S2" s="6" t="s">
        <v>614</v>
      </c>
      <c r="T2" s="6"/>
    </row>
    <row r="3" spans="1:21" x14ac:dyDescent="0.25">
      <c r="A3" t="s">
        <v>587</v>
      </c>
      <c r="B3" s="6">
        <f>COUNTIF(ProviderInfo[[#All],[Special Focus Status]], "SFF")</f>
        <v>1</v>
      </c>
      <c r="C3" s="7">
        <f>Summary2[[#This Row],[State Total]]/COUNTA(ProviderInfo[Provider Name])</f>
        <v>1.020408163265306E-2</v>
      </c>
      <c r="D3" s="6">
        <v>85</v>
      </c>
      <c r="E3" s="7">
        <v>5.5862250262881177E-3</v>
      </c>
      <c r="G3">
        <v>2</v>
      </c>
      <c r="H3" s="6">
        <v>972</v>
      </c>
      <c r="I3" s="6">
        <v>5</v>
      </c>
      <c r="J3" s="6">
        <v>25</v>
      </c>
      <c r="K3" s="6">
        <v>92</v>
      </c>
      <c r="L3" s="11">
        <v>0.12551440329218108</v>
      </c>
      <c r="M3" s="11">
        <v>0.28600823045267487</v>
      </c>
      <c r="N3" s="11">
        <v>1.3374485596707819E-2</v>
      </c>
      <c r="O3" s="8">
        <v>3.3475103734439835</v>
      </c>
      <c r="Q3" t="s">
        <v>615</v>
      </c>
      <c r="R3" s="6" t="s">
        <v>176</v>
      </c>
      <c r="S3" s="6" t="s">
        <v>616</v>
      </c>
      <c r="T3" s="6"/>
    </row>
    <row r="4" spans="1:21" x14ac:dyDescent="0.25">
      <c r="A4" t="s">
        <v>588</v>
      </c>
      <c r="B4" s="6">
        <f>COUNTIF(ProviderInfo[[#All],[Special Focus Status]], "SFF Candidate")</f>
        <v>5</v>
      </c>
      <c r="C4" s="7">
        <f>Summary2[[#This Row],[State Total]]/COUNTA(ProviderInfo[Provider Name])</f>
        <v>5.1020408163265307E-2</v>
      </c>
      <c r="D4" s="6">
        <v>441</v>
      </c>
      <c r="E4" s="7">
        <v>2.8982649842271294E-2</v>
      </c>
      <c r="G4">
        <v>3</v>
      </c>
      <c r="H4" s="6">
        <v>1380</v>
      </c>
      <c r="I4" s="6">
        <v>8</v>
      </c>
      <c r="J4" s="6">
        <v>40</v>
      </c>
      <c r="K4" s="6">
        <v>175</v>
      </c>
      <c r="L4" s="11">
        <v>0.16159420289855073</v>
      </c>
      <c r="M4" s="11">
        <v>0.23985507246376811</v>
      </c>
      <c r="N4" s="11">
        <v>4.1304347826086954E-2</v>
      </c>
      <c r="O4" s="8">
        <v>3.1894273127753303</v>
      </c>
      <c r="Q4" t="s">
        <v>617</v>
      </c>
      <c r="R4" s="6" t="s">
        <v>185</v>
      </c>
      <c r="S4" s="6" t="s">
        <v>618</v>
      </c>
      <c r="T4" s="6"/>
    </row>
    <row r="5" spans="1:21" x14ac:dyDescent="0.25">
      <c r="A5" t="s">
        <v>589</v>
      </c>
      <c r="B5" s="6">
        <f>COUNTIFS(ProviderInfo[Overall Rating], "1", ProviderInfo[Special Focus Status], "")</f>
        <v>3</v>
      </c>
      <c r="C5" s="7">
        <f>Summary2[[#This Row],[State Total]]/COUNTA(ProviderInfo[Provider Name])</f>
        <v>3.0612244897959183E-2</v>
      </c>
      <c r="D5" s="6">
        <v>2176</v>
      </c>
      <c r="E5" s="7">
        <v>0.14300736067297581</v>
      </c>
      <c r="G5">
        <v>4</v>
      </c>
      <c r="H5" s="6">
        <v>2697</v>
      </c>
      <c r="I5" s="6">
        <v>13</v>
      </c>
      <c r="J5" s="6">
        <v>65</v>
      </c>
      <c r="K5" s="6">
        <v>455</v>
      </c>
      <c r="L5" s="11">
        <v>0.19762699295513533</v>
      </c>
      <c r="M5" s="11">
        <v>0.19577308120133483</v>
      </c>
      <c r="N5" s="11">
        <v>4.8943270300333706E-2</v>
      </c>
      <c r="O5" s="8">
        <v>3.054887218045113</v>
      </c>
      <c r="Q5" t="s">
        <v>619</v>
      </c>
      <c r="R5" s="6" t="s">
        <v>620</v>
      </c>
      <c r="S5" s="6" t="s">
        <v>621</v>
      </c>
      <c r="T5" s="6"/>
    </row>
    <row r="6" spans="1:21" x14ac:dyDescent="0.25">
      <c r="A6" t="s">
        <v>590</v>
      </c>
      <c r="B6" s="6">
        <f>SUM(B3:B5)</f>
        <v>9</v>
      </c>
      <c r="C6" s="7">
        <f>Summary2[[#This Row],[State Total]]/COUNTA(ProviderInfo[Provider Name])</f>
        <v>9.1836734693877556E-2</v>
      </c>
      <c r="D6" s="6">
        <v>2702</v>
      </c>
      <c r="E6" s="7">
        <v>0.17757623554153523</v>
      </c>
      <c r="G6">
        <v>5</v>
      </c>
      <c r="H6" s="6">
        <v>3323</v>
      </c>
      <c r="I6" s="6">
        <v>17</v>
      </c>
      <c r="J6" s="6">
        <v>90</v>
      </c>
      <c r="K6" s="6">
        <v>480</v>
      </c>
      <c r="L6" s="11">
        <v>0.17664760758350886</v>
      </c>
      <c r="M6" s="11">
        <v>0.23292205838098104</v>
      </c>
      <c r="N6" s="11">
        <v>7.1020162503761655E-2</v>
      </c>
      <c r="O6" s="8">
        <v>3.1436851738865164</v>
      </c>
      <c r="Q6" t="s">
        <v>622</v>
      </c>
      <c r="R6" s="6" t="s">
        <v>623</v>
      </c>
      <c r="S6" s="6" t="s">
        <v>624</v>
      </c>
      <c r="T6" s="6"/>
    </row>
    <row r="7" spans="1:21" x14ac:dyDescent="0.25">
      <c r="A7" t="s">
        <v>591</v>
      </c>
      <c r="B7" s="6">
        <f>COUNTIF(ProviderInfo[Overall Rating], "5")</f>
        <v>41</v>
      </c>
      <c r="C7" s="7">
        <f>Summary2[[#This Row],[State Total]]/COUNTA(ProviderInfo[Provider Name])</f>
        <v>0.41836734693877553</v>
      </c>
      <c r="D7" s="6">
        <v>3465</v>
      </c>
      <c r="E7" s="7">
        <v>0.22772082018927445</v>
      </c>
      <c r="G7">
        <v>6</v>
      </c>
      <c r="H7" s="6">
        <v>2061</v>
      </c>
      <c r="I7" s="6">
        <v>12</v>
      </c>
      <c r="J7" s="6">
        <v>55</v>
      </c>
      <c r="K7" s="6">
        <v>474</v>
      </c>
      <c r="L7" s="11">
        <v>0.26249393498301793</v>
      </c>
      <c r="M7" s="11">
        <v>0.13682678311499272</v>
      </c>
      <c r="N7" s="11">
        <v>2.7656477438136828E-2</v>
      </c>
      <c r="O7" s="8">
        <v>2.7183794466403164</v>
      </c>
      <c r="Q7" t="s">
        <v>625</v>
      </c>
      <c r="R7" s="6" t="s">
        <v>110</v>
      </c>
      <c r="S7" s="6" t="s">
        <v>626</v>
      </c>
      <c r="T7" s="6"/>
    </row>
    <row r="8" spans="1:21" x14ac:dyDescent="0.25">
      <c r="A8" t="s">
        <v>592</v>
      </c>
      <c r="B8" s="6">
        <f>COUNTIF(ProviderInfo[Abuse Icon], "Y")</f>
        <v>5</v>
      </c>
      <c r="C8" s="7">
        <f>Summary2[[#This Row],[State Total]]/COUNTA(ProviderInfo[Provider Name])</f>
        <v>5.1020408163265307E-2</v>
      </c>
      <c r="D8" s="6">
        <v>774</v>
      </c>
      <c r="E8" s="7">
        <v>5.0867507886435334E-2</v>
      </c>
      <c r="G8">
        <v>7</v>
      </c>
      <c r="H8" s="6">
        <v>1465</v>
      </c>
      <c r="I8" s="6">
        <v>8</v>
      </c>
      <c r="J8" s="6">
        <v>40</v>
      </c>
      <c r="K8" s="6">
        <v>234</v>
      </c>
      <c r="L8" s="11">
        <v>0.19249146757679181</v>
      </c>
      <c r="M8" s="11">
        <v>0.21023890784982935</v>
      </c>
      <c r="N8" s="11">
        <v>3.8907849829351533E-2</v>
      </c>
      <c r="O8" s="8">
        <v>3.1020124913254685</v>
      </c>
      <c r="Q8" t="s">
        <v>627</v>
      </c>
      <c r="R8" s="6" t="s">
        <v>628</v>
      </c>
      <c r="S8" s="6" t="s">
        <v>629</v>
      </c>
      <c r="T8" s="6"/>
    </row>
    <row r="9" spans="1:21" x14ac:dyDescent="0.25">
      <c r="A9" t="s">
        <v>593</v>
      </c>
      <c r="B9" s="8">
        <f>AVERAGE(ProviderInfo[Overall Rating])</f>
        <v>3.831578947368421</v>
      </c>
      <c r="D9" s="8">
        <v>3.1440474603386215</v>
      </c>
      <c r="G9">
        <v>8</v>
      </c>
      <c r="H9" s="6">
        <v>609</v>
      </c>
      <c r="I9" s="6">
        <v>6</v>
      </c>
      <c r="J9" s="6">
        <v>30</v>
      </c>
      <c r="K9" s="6">
        <v>49</v>
      </c>
      <c r="L9" s="11">
        <v>0.13957307060755336</v>
      </c>
      <c r="M9" s="11">
        <v>0.30377668308702793</v>
      </c>
      <c r="N9" s="11">
        <v>9.5238095238095233E-2</v>
      </c>
      <c r="O9" s="8">
        <v>3.4690117252931323</v>
      </c>
      <c r="Q9" t="s">
        <v>625</v>
      </c>
      <c r="R9" s="6" t="s">
        <v>110</v>
      </c>
      <c r="S9" s="6" t="s">
        <v>626</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627</v>
      </c>
      <c r="R10" s="6" t="s">
        <v>628</v>
      </c>
      <c r="S10" s="6" t="s">
        <v>629</v>
      </c>
      <c r="T10" s="6"/>
    </row>
    <row r="11" spans="1:21" x14ac:dyDescent="0.25">
      <c r="A11" t="s">
        <v>594</v>
      </c>
      <c r="B11" s="6">
        <f>COUNTIF(ProviderInfo[[#All],[Ownership Type]], "For profit")</f>
        <v>63</v>
      </c>
      <c r="C11" s="7">
        <f>Summary2[[#This Row],[State Total]]/COUNTA(ProviderInfo[Provider Name])</f>
        <v>0.6428571428571429</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630</v>
      </c>
      <c r="R11" s="6" t="s">
        <v>133</v>
      </c>
      <c r="S11" s="6" t="s">
        <v>631</v>
      </c>
      <c r="T11" s="6"/>
    </row>
    <row r="12" spans="1:21" x14ac:dyDescent="0.25">
      <c r="A12" t="s">
        <v>595</v>
      </c>
      <c r="B12" s="6">
        <f>COUNTIF(ProviderInfo[[#All],[Ownership Type]], "Non profit")</f>
        <v>11</v>
      </c>
      <c r="C12" s="7">
        <f>Summary2[[#This Row],[State Total]]/COUNTA(ProviderInfo[Provider Name])</f>
        <v>0.11224489795918367</v>
      </c>
      <c r="D12" s="6">
        <v>3513</v>
      </c>
      <c r="E12" s="7">
        <v>0.23087539432176657</v>
      </c>
      <c r="Q12" t="s">
        <v>632</v>
      </c>
      <c r="R12" s="6" t="s">
        <v>130</v>
      </c>
      <c r="S12" s="6" t="s">
        <v>633</v>
      </c>
      <c r="T12" s="6"/>
    </row>
    <row r="13" spans="1:21" x14ac:dyDescent="0.25">
      <c r="A13" t="s">
        <v>596</v>
      </c>
      <c r="B13" s="21">
        <f>COUNTIF(ProviderInfo[[#All],[Ownership Type]], "Government")</f>
        <v>24</v>
      </c>
      <c r="C13" s="7">
        <f>Summary2[[#This Row],[State Total]]/COUNTA(ProviderInfo[Provider Name])</f>
        <v>0.24489795918367346</v>
      </c>
      <c r="D13">
        <v>952</v>
      </c>
      <c r="E13" s="7">
        <v>6.2565720294426919E-2</v>
      </c>
      <c r="Q13" t="s">
        <v>634</v>
      </c>
      <c r="R13" s="6" t="s">
        <v>635</v>
      </c>
      <c r="S13" s="6" t="s">
        <v>636</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637</v>
      </c>
      <c r="K2" s="21" t="s">
        <v>638</v>
      </c>
      <c r="L2" s="21" t="s">
        <v>746</v>
      </c>
      <c r="N2" s="24" t="s">
        <v>584</v>
      </c>
      <c r="O2" s="25"/>
    </row>
    <row r="3" spans="10:15" x14ac:dyDescent="0.25">
      <c r="J3" s="21" t="s">
        <v>0</v>
      </c>
      <c r="K3" s="21" t="s">
        <v>0</v>
      </c>
      <c r="L3" s="21" t="s">
        <v>652</v>
      </c>
      <c r="N3" s="13">
        <v>1</v>
      </c>
      <c r="O3" s="23" t="s">
        <v>755</v>
      </c>
    </row>
    <row r="4" spans="10:15" x14ac:dyDescent="0.25">
      <c r="J4" s="21" t="s">
        <v>1</v>
      </c>
      <c r="K4" s="21" t="s">
        <v>1</v>
      </c>
      <c r="L4" s="21" t="s">
        <v>653</v>
      </c>
      <c r="N4" s="15">
        <v>2</v>
      </c>
      <c r="O4" s="14" t="s">
        <v>747</v>
      </c>
    </row>
    <row r="5" spans="10:15" x14ac:dyDescent="0.25">
      <c r="J5" s="21" t="s">
        <v>2</v>
      </c>
      <c r="K5" s="21" t="s">
        <v>2</v>
      </c>
      <c r="L5" s="21" t="s">
        <v>653</v>
      </c>
      <c r="N5" s="15">
        <v>6</v>
      </c>
      <c r="O5" s="14" t="s">
        <v>748</v>
      </c>
    </row>
    <row r="6" spans="10:15" x14ac:dyDescent="0.25">
      <c r="J6" s="21" t="s">
        <v>3</v>
      </c>
      <c r="K6" s="21" t="s">
        <v>3</v>
      </c>
      <c r="L6" s="21" t="s">
        <v>653</v>
      </c>
      <c r="N6" s="15">
        <v>9</v>
      </c>
      <c r="O6" s="14" t="s">
        <v>749</v>
      </c>
    </row>
    <row r="7" spans="10:15" x14ac:dyDescent="0.25">
      <c r="J7" s="21" t="s">
        <v>4</v>
      </c>
      <c r="K7" s="21" t="s">
        <v>4</v>
      </c>
      <c r="L7" s="21" t="s">
        <v>654</v>
      </c>
      <c r="N7" s="15">
        <v>10</v>
      </c>
      <c r="O7" s="14" t="s">
        <v>750</v>
      </c>
    </row>
    <row r="8" spans="10:15" x14ac:dyDescent="0.25">
      <c r="J8" s="21" t="s">
        <v>5</v>
      </c>
      <c r="K8" s="21" t="s">
        <v>5</v>
      </c>
      <c r="L8" s="21" t="s">
        <v>655</v>
      </c>
      <c r="N8" s="15">
        <v>12</v>
      </c>
      <c r="O8" s="14" t="s">
        <v>751</v>
      </c>
    </row>
    <row r="9" spans="10:15" x14ac:dyDescent="0.25">
      <c r="J9" s="21" t="s">
        <v>6</v>
      </c>
      <c r="K9" s="21" t="s">
        <v>6</v>
      </c>
      <c r="L9" s="21" t="s">
        <v>656</v>
      </c>
      <c r="N9" s="15">
        <v>13</v>
      </c>
      <c r="O9" s="14" t="s">
        <v>601</v>
      </c>
    </row>
    <row r="10" spans="10:15" x14ac:dyDescent="0.25">
      <c r="J10" s="21" t="s">
        <v>7</v>
      </c>
      <c r="K10" s="21" t="s">
        <v>639</v>
      </c>
      <c r="L10" s="21" t="s">
        <v>657</v>
      </c>
      <c r="N10" s="15">
        <v>14</v>
      </c>
      <c r="O10" s="14" t="s">
        <v>752</v>
      </c>
    </row>
    <row r="11" spans="10:15" x14ac:dyDescent="0.25">
      <c r="J11" s="21" t="s">
        <v>8</v>
      </c>
      <c r="K11" s="21" t="s">
        <v>8</v>
      </c>
      <c r="L11" s="21" t="s">
        <v>653</v>
      </c>
      <c r="N11" s="15">
        <v>18</v>
      </c>
      <c r="O11" s="14" t="s">
        <v>753</v>
      </c>
    </row>
    <row r="12" spans="10:15" ht="15.75" thickBot="1" x14ac:dyDescent="0.3">
      <c r="J12" s="21" t="s">
        <v>9</v>
      </c>
      <c r="K12" s="21" t="s">
        <v>640</v>
      </c>
      <c r="L12" s="21" t="s">
        <v>745</v>
      </c>
      <c r="N12" s="16">
        <v>19</v>
      </c>
      <c r="O12" s="17" t="s">
        <v>754</v>
      </c>
    </row>
    <row r="13" spans="10:15" x14ac:dyDescent="0.25">
      <c r="J13" s="21" t="s">
        <v>10</v>
      </c>
      <c r="K13" s="21" t="s">
        <v>641</v>
      </c>
      <c r="L13" s="21" t="s">
        <v>658</v>
      </c>
    </row>
    <row r="14" spans="10:15" x14ac:dyDescent="0.25">
      <c r="J14" s="21" t="s">
        <v>11</v>
      </c>
      <c r="K14" s="21" t="s">
        <v>642</v>
      </c>
      <c r="L14" s="21" t="s">
        <v>659</v>
      </c>
      <c r="O14" s="21"/>
    </row>
    <row r="15" spans="10:15" x14ac:dyDescent="0.25">
      <c r="J15" s="21" t="s">
        <v>12</v>
      </c>
      <c r="K15" s="21" t="s">
        <v>643</v>
      </c>
      <c r="L15" s="21" t="s">
        <v>660</v>
      </c>
      <c r="O15" s="21"/>
    </row>
    <row r="16" spans="10:15" x14ac:dyDescent="0.25">
      <c r="J16" s="21" t="s">
        <v>13</v>
      </c>
      <c r="K16" s="21" t="s">
        <v>644</v>
      </c>
      <c r="L16" s="21" t="s">
        <v>653</v>
      </c>
      <c r="O16" s="21"/>
    </row>
    <row r="17" spans="10:15" x14ac:dyDescent="0.25">
      <c r="J17" s="21" t="s">
        <v>14</v>
      </c>
      <c r="K17" s="21" t="s">
        <v>645</v>
      </c>
      <c r="L17" s="21" t="s">
        <v>661</v>
      </c>
      <c r="O17" s="21"/>
    </row>
    <row r="18" spans="10:15" x14ac:dyDescent="0.25">
      <c r="J18" s="21" t="s">
        <v>15</v>
      </c>
      <c r="K18" s="21" t="s">
        <v>15</v>
      </c>
      <c r="L18" s="21" t="s">
        <v>653</v>
      </c>
      <c r="O18" s="21"/>
    </row>
    <row r="19" spans="10:15" x14ac:dyDescent="0.25">
      <c r="J19" s="21" t="s">
        <v>646</v>
      </c>
      <c r="K19" s="21" t="s">
        <v>647</v>
      </c>
      <c r="L19" s="21" t="s">
        <v>662</v>
      </c>
      <c r="O19" s="21"/>
    </row>
    <row r="20" spans="10:15" x14ac:dyDescent="0.25">
      <c r="J20" s="21" t="s">
        <v>17</v>
      </c>
      <c r="K20" s="21" t="s">
        <v>648</v>
      </c>
      <c r="L20" s="21" t="s">
        <v>661</v>
      </c>
      <c r="O20" s="21"/>
    </row>
    <row r="21" spans="10:15" x14ac:dyDescent="0.25">
      <c r="J21" s="21" t="s">
        <v>18</v>
      </c>
      <c r="K21" s="21" t="s">
        <v>18</v>
      </c>
      <c r="L21" s="21" t="s">
        <v>663</v>
      </c>
      <c r="O21" s="21"/>
    </row>
    <row r="22" spans="10:15" x14ac:dyDescent="0.25">
      <c r="J22" s="21" t="s">
        <v>19</v>
      </c>
      <c r="K22" s="21" t="s">
        <v>649</v>
      </c>
      <c r="L22" s="21" t="s">
        <v>661</v>
      </c>
      <c r="O22" s="21"/>
    </row>
    <row r="23" spans="10:15" x14ac:dyDescent="0.25">
      <c r="J23" s="21" t="s">
        <v>20</v>
      </c>
      <c r="K23" s="21" t="s">
        <v>650</v>
      </c>
      <c r="L23" s="21" t="s">
        <v>661</v>
      </c>
      <c r="O23" s="21"/>
    </row>
    <row r="24" spans="10:15" x14ac:dyDescent="0.25">
      <c r="J24" s="21" t="s">
        <v>21</v>
      </c>
      <c r="K24" s="21" t="s">
        <v>651</v>
      </c>
      <c r="L24" s="21" t="s">
        <v>661</v>
      </c>
      <c r="O24" s="21"/>
    </row>
    <row r="25" spans="10:15" x14ac:dyDescent="0.25">
      <c r="J25" s="21" t="s">
        <v>22</v>
      </c>
      <c r="K25" s="21" t="s">
        <v>22</v>
      </c>
      <c r="L25" s="21" t="s">
        <v>664</v>
      </c>
    </row>
    <row r="26" spans="10:15" x14ac:dyDescent="0.25">
      <c r="J26" s="21" t="s">
        <v>23</v>
      </c>
      <c r="K26" s="21" t="s">
        <v>23</v>
      </c>
      <c r="L26" s="21" t="s">
        <v>665</v>
      </c>
    </row>
    <row r="27" spans="10:15" x14ac:dyDescent="0.25">
      <c r="J27" s="21" t="s">
        <v>24</v>
      </c>
      <c r="K27" s="21" t="s">
        <v>24</v>
      </c>
      <c r="L27" s="21" t="s">
        <v>666</v>
      </c>
    </row>
    <row r="28" spans="10:15" x14ac:dyDescent="0.25">
      <c r="J28" s="21" t="s">
        <v>25</v>
      </c>
      <c r="K28" s="21" t="s">
        <v>25</v>
      </c>
      <c r="L28" s="21" t="s">
        <v>660</v>
      </c>
    </row>
    <row r="29" spans="10:15" x14ac:dyDescent="0.25">
      <c r="J29" s="21" t="s">
        <v>26</v>
      </c>
      <c r="K29" s="21" t="s">
        <v>26</v>
      </c>
      <c r="L29" s="21" t="s">
        <v>666</v>
      </c>
    </row>
    <row r="30" spans="10:15" x14ac:dyDescent="0.25">
      <c r="J30" s="21" t="s">
        <v>27</v>
      </c>
      <c r="K30" s="21" t="s">
        <v>27</v>
      </c>
      <c r="L30" s="21" t="s">
        <v>660</v>
      </c>
    </row>
    <row r="31" spans="10:15" x14ac:dyDescent="0.25">
      <c r="J31" s="21" t="s">
        <v>28</v>
      </c>
      <c r="K31" s="21" t="s">
        <v>28</v>
      </c>
      <c r="L31" s="21" t="s">
        <v>666</v>
      </c>
    </row>
    <row r="32" spans="10:15" x14ac:dyDescent="0.25">
      <c r="J32" s="21" t="s">
        <v>29</v>
      </c>
      <c r="K32" s="21" t="s">
        <v>29</v>
      </c>
      <c r="L32" s="21" t="s">
        <v>660</v>
      </c>
    </row>
    <row r="33" spans="10:16" x14ac:dyDescent="0.25">
      <c r="J33" s="21" t="s">
        <v>30</v>
      </c>
      <c r="K33" s="21" t="s">
        <v>667</v>
      </c>
      <c r="L33" s="21" t="s">
        <v>666</v>
      </c>
    </row>
    <row r="34" spans="10:16" x14ac:dyDescent="0.25">
      <c r="J34" s="21" t="s">
        <v>31</v>
      </c>
      <c r="K34" s="21" t="s">
        <v>31</v>
      </c>
      <c r="L34" s="21" t="s">
        <v>660</v>
      </c>
    </row>
    <row r="35" spans="10:16" x14ac:dyDescent="0.25">
      <c r="J35" s="21" t="s">
        <v>32</v>
      </c>
      <c r="K35" s="21" t="s">
        <v>32</v>
      </c>
      <c r="L35" s="21" t="s">
        <v>666</v>
      </c>
      <c r="P35" s="21"/>
    </row>
    <row r="36" spans="10:16" x14ac:dyDescent="0.25">
      <c r="J36" s="21" t="s">
        <v>33</v>
      </c>
      <c r="K36" s="21" t="s">
        <v>33</v>
      </c>
      <c r="L36" s="21" t="s">
        <v>660</v>
      </c>
      <c r="P36" s="21"/>
    </row>
    <row r="37" spans="10:16" x14ac:dyDescent="0.25">
      <c r="J37" s="21" t="s">
        <v>34</v>
      </c>
      <c r="K37" s="21" t="s">
        <v>34</v>
      </c>
      <c r="L37" s="21" t="s">
        <v>666</v>
      </c>
      <c r="P37" s="21"/>
    </row>
    <row r="38" spans="10:16" x14ac:dyDescent="0.25">
      <c r="J38" s="21" t="s">
        <v>35</v>
      </c>
      <c r="K38" s="21" t="s">
        <v>35</v>
      </c>
      <c r="L38" s="21" t="s">
        <v>660</v>
      </c>
      <c r="P38" s="21"/>
    </row>
    <row r="39" spans="10:16" x14ac:dyDescent="0.25">
      <c r="J39" s="21" t="s">
        <v>36</v>
      </c>
      <c r="K39" s="21" t="s">
        <v>36</v>
      </c>
      <c r="L39" s="21" t="s">
        <v>666</v>
      </c>
      <c r="P39" s="21"/>
    </row>
    <row r="40" spans="10:16" x14ac:dyDescent="0.25">
      <c r="J40" s="21" t="s">
        <v>37</v>
      </c>
      <c r="K40" s="21" t="s">
        <v>37</v>
      </c>
      <c r="L40" s="21" t="s">
        <v>660</v>
      </c>
      <c r="P40" s="21"/>
    </row>
    <row r="41" spans="10:16" x14ac:dyDescent="0.25">
      <c r="J41" s="21" t="s">
        <v>38</v>
      </c>
      <c r="K41" s="21" t="s">
        <v>38</v>
      </c>
      <c r="L41" s="21" t="s">
        <v>668</v>
      </c>
      <c r="P41" s="21"/>
    </row>
    <row r="42" spans="10:16" x14ac:dyDescent="0.25">
      <c r="J42" s="21" t="s">
        <v>39</v>
      </c>
      <c r="K42" s="21" t="s">
        <v>669</v>
      </c>
      <c r="L42" s="21" t="s">
        <v>668</v>
      </c>
      <c r="P42" s="21"/>
    </row>
    <row r="43" spans="10:16" x14ac:dyDescent="0.25">
      <c r="J43" s="21" t="s">
        <v>40</v>
      </c>
      <c r="K43" s="21" t="s">
        <v>670</v>
      </c>
      <c r="L43" s="21" t="s">
        <v>671</v>
      </c>
      <c r="P43" s="21"/>
    </row>
    <row r="44" spans="10:16" x14ac:dyDescent="0.25">
      <c r="J44" s="21" t="s">
        <v>41</v>
      </c>
      <c r="K44" s="21" t="s">
        <v>672</v>
      </c>
      <c r="L44" s="21" t="s">
        <v>671</v>
      </c>
      <c r="P44" s="21"/>
    </row>
    <row r="45" spans="10:16" x14ac:dyDescent="0.25">
      <c r="J45" s="21" t="s">
        <v>42</v>
      </c>
      <c r="K45" s="21" t="s">
        <v>673</v>
      </c>
      <c r="L45" s="21" t="s">
        <v>671</v>
      </c>
      <c r="P45" s="21"/>
    </row>
    <row r="46" spans="10:16" x14ac:dyDescent="0.25">
      <c r="J46" s="21" t="s">
        <v>43</v>
      </c>
      <c r="K46" s="21" t="s">
        <v>674</v>
      </c>
      <c r="L46" s="21" t="s">
        <v>671</v>
      </c>
    </row>
    <row r="47" spans="10:16" x14ac:dyDescent="0.25">
      <c r="J47" s="21" t="s">
        <v>44</v>
      </c>
      <c r="K47" s="21" t="s">
        <v>675</v>
      </c>
      <c r="L47" s="21" t="s">
        <v>671</v>
      </c>
    </row>
    <row r="48" spans="10:16" x14ac:dyDescent="0.25">
      <c r="J48" s="21" t="s">
        <v>45</v>
      </c>
      <c r="K48" s="21" t="s">
        <v>676</v>
      </c>
      <c r="L48" s="21" t="s">
        <v>671</v>
      </c>
    </row>
    <row r="49" spans="10:12" x14ac:dyDescent="0.25">
      <c r="J49" s="21" t="s">
        <v>46</v>
      </c>
      <c r="K49" s="21" t="s">
        <v>677</v>
      </c>
      <c r="L49" s="21" t="s">
        <v>671</v>
      </c>
    </row>
    <row r="50" spans="10:12" x14ac:dyDescent="0.25">
      <c r="J50" s="21" t="s">
        <v>47</v>
      </c>
      <c r="K50" s="21" t="s">
        <v>678</v>
      </c>
      <c r="L50" s="21" t="s">
        <v>671</v>
      </c>
    </row>
    <row r="51" spans="10:12" x14ac:dyDescent="0.25">
      <c r="J51" s="21" t="s">
        <v>48</v>
      </c>
      <c r="K51" s="21" t="s">
        <v>48</v>
      </c>
      <c r="L51" s="21" t="s">
        <v>679</v>
      </c>
    </row>
    <row r="52" spans="10:12" x14ac:dyDescent="0.25">
      <c r="J52" s="21" t="s">
        <v>49</v>
      </c>
      <c r="K52" s="21" t="s">
        <v>49</v>
      </c>
      <c r="L52" s="21" t="s">
        <v>660</v>
      </c>
    </row>
    <row r="53" spans="10:12" x14ac:dyDescent="0.25">
      <c r="J53" s="21" t="s">
        <v>50</v>
      </c>
      <c r="K53" s="21" t="s">
        <v>50</v>
      </c>
      <c r="L53" s="21" t="s">
        <v>679</v>
      </c>
    </row>
    <row r="54" spans="10:12" x14ac:dyDescent="0.25">
      <c r="J54" s="21" t="s">
        <v>51</v>
      </c>
      <c r="K54" s="21" t="s">
        <v>51</v>
      </c>
      <c r="L54" s="21" t="s">
        <v>660</v>
      </c>
    </row>
    <row r="55" spans="10:12" x14ac:dyDescent="0.25">
      <c r="J55" s="21" t="s">
        <v>52</v>
      </c>
      <c r="K55" s="21" t="s">
        <v>52</v>
      </c>
      <c r="L55" s="21" t="s">
        <v>660</v>
      </c>
    </row>
    <row r="56" spans="10:12" x14ac:dyDescent="0.25">
      <c r="J56" s="21" t="s">
        <v>53</v>
      </c>
      <c r="K56" s="21" t="s">
        <v>53</v>
      </c>
      <c r="L56" s="21" t="s">
        <v>660</v>
      </c>
    </row>
    <row r="57" spans="10:12" x14ac:dyDescent="0.25">
      <c r="J57" s="21" t="s">
        <v>54</v>
      </c>
      <c r="K57" s="21" t="s">
        <v>680</v>
      </c>
      <c r="L57" s="21" t="s">
        <v>671</v>
      </c>
    </row>
    <row r="58" spans="10:12" x14ac:dyDescent="0.25">
      <c r="J58" s="21" t="s">
        <v>55</v>
      </c>
      <c r="K58" s="21" t="s">
        <v>681</v>
      </c>
      <c r="L58" s="21" t="s">
        <v>671</v>
      </c>
    </row>
    <row r="59" spans="10:12" x14ac:dyDescent="0.25">
      <c r="J59" s="21" t="s">
        <v>56</v>
      </c>
      <c r="K59" s="21" t="s">
        <v>682</v>
      </c>
      <c r="L59" s="21" t="s">
        <v>671</v>
      </c>
    </row>
    <row r="60" spans="10:12" x14ac:dyDescent="0.25">
      <c r="J60" s="21" t="s">
        <v>57</v>
      </c>
      <c r="K60" s="21" t="s">
        <v>683</v>
      </c>
      <c r="L60" s="21" t="s">
        <v>671</v>
      </c>
    </row>
    <row r="61" spans="10:12" x14ac:dyDescent="0.25">
      <c r="J61" s="21" t="s">
        <v>58</v>
      </c>
      <c r="K61" s="21" t="s">
        <v>684</v>
      </c>
      <c r="L61" s="21" t="s">
        <v>671</v>
      </c>
    </row>
    <row r="62" spans="10:12" x14ac:dyDescent="0.25">
      <c r="J62" s="21" t="s">
        <v>59</v>
      </c>
      <c r="K62" s="21" t="s">
        <v>685</v>
      </c>
      <c r="L62" s="21" t="s">
        <v>671</v>
      </c>
    </row>
    <row r="63" spans="10:12" x14ac:dyDescent="0.25">
      <c r="J63" s="21" t="s">
        <v>60</v>
      </c>
      <c r="K63" s="21" t="s">
        <v>686</v>
      </c>
      <c r="L63" s="21" t="s">
        <v>671</v>
      </c>
    </row>
    <row r="64" spans="10:12" x14ac:dyDescent="0.25">
      <c r="J64" s="21" t="s">
        <v>61</v>
      </c>
      <c r="K64" s="21" t="s">
        <v>687</v>
      </c>
      <c r="L64" s="21" t="s">
        <v>671</v>
      </c>
    </row>
    <row r="65" spans="10:12" x14ac:dyDescent="0.25">
      <c r="J65" s="21" t="s">
        <v>688</v>
      </c>
      <c r="K65" s="21" t="s">
        <v>689</v>
      </c>
      <c r="L65" s="21" t="s">
        <v>662</v>
      </c>
    </row>
    <row r="66" spans="10:12" x14ac:dyDescent="0.25">
      <c r="J66" s="21" t="s">
        <v>690</v>
      </c>
      <c r="K66" s="21" t="s">
        <v>691</v>
      </c>
      <c r="L66" s="21" t="s">
        <v>658</v>
      </c>
    </row>
    <row r="67" spans="10:12" x14ac:dyDescent="0.25">
      <c r="J67" s="21" t="s">
        <v>692</v>
      </c>
      <c r="K67" s="21" t="s">
        <v>693</v>
      </c>
      <c r="L67" s="21" t="s">
        <v>658</v>
      </c>
    </row>
    <row r="68" spans="10:12" x14ac:dyDescent="0.25">
      <c r="J68" s="21" t="s">
        <v>694</v>
      </c>
      <c r="K68" s="21" t="s">
        <v>695</v>
      </c>
      <c r="L68" s="21" t="s">
        <v>658</v>
      </c>
    </row>
    <row r="69" spans="10:12" x14ac:dyDescent="0.25">
      <c r="J69" s="21" t="s">
        <v>696</v>
      </c>
      <c r="K69" s="21" t="s">
        <v>697</v>
      </c>
      <c r="L69" s="21" t="s">
        <v>658</v>
      </c>
    </row>
    <row r="70" spans="10:12" x14ac:dyDescent="0.25">
      <c r="J70" s="21" t="s">
        <v>698</v>
      </c>
      <c r="K70" s="21" t="s">
        <v>699</v>
      </c>
      <c r="L70" s="21" t="s">
        <v>658</v>
      </c>
    </row>
    <row r="71" spans="10:12" x14ac:dyDescent="0.25">
      <c r="J71" s="21" t="s">
        <v>700</v>
      </c>
      <c r="K71" s="21" t="s">
        <v>701</v>
      </c>
      <c r="L71" s="21" t="s">
        <v>658</v>
      </c>
    </row>
    <row r="72" spans="10:12" x14ac:dyDescent="0.25">
      <c r="J72" s="21" t="s">
        <v>702</v>
      </c>
      <c r="K72" s="21" t="s">
        <v>703</v>
      </c>
      <c r="L72" s="21" t="s">
        <v>658</v>
      </c>
    </row>
    <row r="73" spans="10:12" x14ac:dyDescent="0.25">
      <c r="J73" s="21" t="s">
        <v>704</v>
      </c>
      <c r="K73" s="21" t="s">
        <v>705</v>
      </c>
      <c r="L73" s="21" t="s">
        <v>662</v>
      </c>
    </row>
    <row r="74" spans="10:12" x14ac:dyDescent="0.25">
      <c r="J74" s="21" t="s">
        <v>706</v>
      </c>
      <c r="K74" s="21" t="s">
        <v>707</v>
      </c>
      <c r="L74" s="21" t="s">
        <v>658</v>
      </c>
    </row>
    <row r="75" spans="10:12" x14ac:dyDescent="0.25">
      <c r="J75" s="21" t="s">
        <v>708</v>
      </c>
      <c r="K75" s="21" t="s">
        <v>709</v>
      </c>
      <c r="L75" s="21" t="s">
        <v>658</v>
      </c>
    </row>
    <row r="76" spans="10:12" x14ac:dyDescent="0.25">
      <c r="J76" s="21" t="s">
        <v>710</v>
      </c>
      <c r="K76" s="21" t="s">
        <v>711</v>
      </c>
      <c r="L76" s="21" t="s">
        <v>658</v>
      </c>
    </row>
    <row r="77" spans="10:12" x14ac:dyDescent="0.25">
      <c r="J77" s="21" t="s">
        <v>712</v>
      </c>
      <c r="K77" s="21" t="s">
        <v>713</v>
      </c>
      <c r="L77" s="21" t="s">
        <v>658</v>
      </c>
    </row>
    <row r="78" spans="10:12" x14ac:dyDescent="0.25">
      <c r="J78" s="21" t="s">
        <v>714</v>
      </c>
      <c r="K78" s="21" t="s">
        <v>715</v>
      </c>
      <c r="L78" s="21" t="s">
        <v>658</v>
      </c>
    </row>
    <row r="79" spans="10:12" x14ac:dyDescent="0.25">
      <c r="J79" s="21" t="s">
        <v>716</v>
      </c>
      <c r="K79" s="21" t="s">
        <v>717</v>
      </c>
      <c r="L79" s="21" t="s">
        <v>658</v>
      </c>
    </row>
    <row r="80" spans="10:12" x14ac:dyDescent="0.25">
      <c r="J80" s="21" t="s">
        <v>718</v>
      </c>
      <c r="K80" s="21" t="s">
        <v>719</v>
      </c>
      <c r="L80" s="21" t="s">
        <v>658</v>
      </c>
    </row>
    <row r="81" spans="10:12" x14ac:dyDescent="0.25">
      <c r="J81" s="21" t="s">
        <v>720</v>
      </c>
      <c r="K81" s="21" t="s">
        <v>721</v>
      </c>
      <c r="L81" s="21" t="s">
        <v>662</v>
      </c>
    </row>
    <row r="82" spans="10:12" x14ac:dyDescent="0.25">
      <c r="J82" s="21" t="s">
        <v>722</v>
      </c>
      <c r="K82" s="21" t="s">
        <v>723</v>
      </c>
      <c r="L82" s="21" t="s">
        <v>658</v>
      </c>
    </row>
    <row r="83" spans="10:12" x14ac:dyDescent="0.25">
      <c r="J83" s="21" t="s">
        <v>724</v>
      </c>
      <c r="K83" s="21" t="s">
        <v>725</v>
      </c>
      <c r="L83" s="21" t="s">
        <v>658</v>
      </c>
    </row>
    <row r="84" spans="10:12" x14ac:dyDescent="0.25">
      <c r="J84" s="21" t="s">
        <v>726</v>
      </c>
      <c r="K84" s="21" t="s">
        <v>727</v>
      </c>
      <c r="L84" s="21" t="s">
        <v>658</v>
      </c>
    </row>
    <row r="85" spans="10:12" x14ac:dyDescent="0.25">
      <c r="J85" s="21" t="s">
        <v>728</v>
      </c>
      <c r="K85" s="21" t="s">
        <v>729</v>
      </c>
      <c r="L85" s="21" t="s">
        <v>658</v>
      </c>
    </row>
    <row r="86" spans="10:12" x14ac:dyDescent="0.25">
      <c r="J86" s="21" t="s">
        <v>730</v>
      </c>
      <c r="K86" s="21" t="s">
        <v>731</v>
      </c>
      <c r="L86" s="21" t="s">
        <v>658</v>
      </c>
    </row>
    <row r="87" spans="10:12" x14ac:dyDescent="0.25">
      <c r="J87" s="21" t="s">
        <v>732</v>
      </c>
      <c r="K87" s="21" t="s">
        <v>733</v>
      </c>
      <c r="L87" s="21" t="s">
        <v>658</v>
      </c>
    </row>
    <row r="88" spans="10:12" x14ac:dyDescent="0.25">
      <c r="J88" s="21" t="s">
        <v>734</v>
      </c>
      <c r="K88" s="21" t="s">
        <v>735</v>
      </c>
      <c r="L88" s="21" t="s">
        <v>658</v>
      </c>
    </row>
    <row r="89" spans="10:12" x14ac:dyDescent="0.25">
      <c r="J89" s="21" t="s">
        <v>86</v>
      </c>
      <c r="K89" s="21" t="s">
        <v>736</v>
      </c>
      <c r="L89" s="21" t="s">
        <v>737</v>
      </c>
    </row>
    <row r="90" spans="10:12" x14ac:dyDescent="0.25">
      <c r="J90" s="21" t="s">
        <v>87</v>
      </c>
      <c r="K90" s="21" t="s">
        <v>738</v>
      </c>
      <c r="L90" s="21" t="s">
        <v>658</v>
      </c>
    </row>
    <row r="91" spans="10:12" x14ac:dyDescent="0.25">
      <c r="J91" s="21" t="s">
        <v>88</v>
      </c>
      <c r="K91" s="21" t="s">
        <v>739</v>
      </c>
      <c r="L91" s="21" t="s">
        <v>658</v>
      </c>
    </row>
    <row r="92" spans="10:12" x14ac:dyDescent="0.25">
      <c r="J92" s="21" t="s">
        <v>740</v>
      </c>
      <c r="K92" s="21" t="s">
        <v>741</v>
      </c>
      <c r="L92" s="21" t="s">
        <v>742</v>
      </c>
    </row>
    <row r="93" spans="10:12" x14ac:dyDescent="0.25">
      <c r="J93" s="21" t="s">
        <v>90</v>
      </c>
      <c r="K93" s="21" t="s">
        <v>90</v>
      </c>
      <c r="L93" s="21" t="s">
        <v>658</v>
      </c>
    </row>
    <row r="94" spans="10:12" x14ac:dyDescent="0.25">
      <c r="J94" s="21" t="s">
        <v>91</v>
      </c>
      <c r="K94" s="21" t="s">
        <v>91</v>
      </c>
      <c r="L94" s="21" t="s">
        <v>658</v>
      </c>
    </row>
    <row r="95" spans="10:12" x14ac:dyDescent="0.25">
      <c r="J95" s="21" t="s">
        <v>92</v>
      </c>
      <c r="K95" s="21" t="s">
        <v>92</v>
      </c>
      <c r="L95" s="21" t="s">
        <v>658</v>
      </c>
    </row>
    <row r="96" spans="10:12" x14ac:dyDescent="0.25">
      <c r="J96" s="21" t="s">
        <v>93</v>
      </c>
      <c r="K96" s="21" t="s">
        <v>93</v>
      </c>
      <c r="L96" s="21" t="s">
        <v>658</v>
      </c>
    </row>
    <row r="97" spans="10:12" x14ac:dyDescent="0.25">
      <c r="J97" s="21" t="s">
        <v>94</v>
      </c>
      <c r="K97" s="21" t="s">
        <v>743</v>
      </c>
      <c r="L97" s="21" t="s">
        <v>653</v>
      </c>
    </row>
    <row r="98" spans="10:12" x14ac:dyDescent="0.25">
      <c r="J98" s="21" t="s">
        <v>95</v>
      </c>
      <c r="K98" s="21" t="s">
        <v>744</v>
      </c>
      <c r="L98" s="21" t="s">
        <v>662</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2022-04-29T19:15:18Z</dcterms:modified>
</cp:coreProperties>
</file>