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98BB5ECA-E083-4182-87CA-664B21536C51}"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<sst xmlns="http://schemas.openxmlformats.org/spreadsheetml/2006/main" count="1872" uniqueCount="694">
  <si>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</si>
  <si>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</si>
  <si>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</si>
  <si>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</si>
  <si>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</si>
  <si>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</si>
  <si>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</si>
  <si>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</si>
  <si>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</si>
  <si>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</si>
  <si>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</si>
  <si>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</si>
  <si>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</si>
  <si>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</si>
  <si>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</si>
  <si>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</si>
  <si>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</si>
  <si>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</si>
  <si>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</si>
  <si>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</si>
  <si>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</si>
  <si>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</si>
  <si>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</si>
  <si>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</si>
  <si>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</si>
  <si>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</si>
  <si>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</si>
  <si>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</si>
  <si>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</si>
  <si>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</si>
  <si>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</si>
  <si>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</si>
  <si>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</si>
  <si>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</si>
  <si>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</si>
  <si>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</si>
  <si>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</si>
  <si>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</si>
  <si>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</si>
  <si>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</si>
  <si>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</si>
  <si>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</si>
  <si>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</si>
  <si>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</si>
  <si>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</si>
  <si>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</si>
  <si>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</si>
  <si>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</si>
  <si>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</si>
  <si>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</si>
  <si>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</si>
  <si>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</si>
  <si>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</si>
  <si>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</si>
  <si>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</si>
  <si>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</si>
  <si>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</si>
  <si>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</si>
  <si>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</si>
  <si>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</si>
  <si>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</si>
  <si>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</si>
  <si>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</si>
  <si>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</si>
  <si>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</si>
  <si>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</si>
  <si>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</si>
  <si>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</si>
  <si>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</si>
  <si>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</si>
  <si>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</si>
  <si>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</si>
  <si>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</si>
  <si>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</si>
  <si>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</si>
  <si>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</si>
  <si>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</si>
  <si>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</si>
  <si>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</si>
  <si>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</si>
  <si>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</si>
  <si>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</si>
  <si>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</si>
  <si>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</si>
  <si>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</si>
  <si>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</si>
  <si>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</si>
  <si>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</si>
  <si>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</si>
  <si>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</si>
  <si>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</si>
  <si>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</si>
  <si>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</si>
  <si>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</si>
  <si>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</si>
  <si>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</si>
  <si>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</si>
  <si>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For profit - Corporation</t>
  </si>
  <si>
    <t>Medicare and Medicaid</t>
  </si>
  <si>
    <t>N</t>
  </si>
  <si>
    <t>Y</t>
  </si>
  <si>
    <t>Both</t>
  </si>
  <si>
    <t>Yes</t>
  </si>
  <si>
    <t>Government - County</t>
  </si>
  <si>
    <t>Resident</t>
  </si>
  <si>
    <t>For profit - Individual</t>
  </si>
  <si>
    <t>SUNBRIDGE HEALTHCARE LLC</t>
  </si>
  <si>
    <t>SFF Candidate</t>
  </si>
  <si>
    <t>Non profit - Corporation</t>
  </si>
  <si>
    <t>Dallas</t>
  </si>
  <si>
    <t>None</t>
  </si>
  <si>
    <t>For profit - Partnership</t>
  </si>
  <si>
    <t>SFF</t>
  </si>
  <si>
    <t>Non profit - Church related</t>
  </si>
  <si>
    <t>Medicare</t>
  </si>
  <si>
    <t>Legal Business Name Not Available</t>
  </si>
  <si>
    <t>Medicaid</t>
  </si>
  <si>
    <t>AK</t>
  </si>
  <si>
    <t>Government - City/county</t>
  </si>
  <si>
    <t>AZ</t>
  </si>
  <si>
    <t>Government - State</t>
  </si>
  <si>
    <t>AR</t>
  </si>
  <si>
    <t>Carroll</t>
  </si>
  <si>
    <t>SALEM</t>
  </si>
  <si>
    <t>NEWPORT</t>
  </si>
  <si>
    <t>CA</t>
  </si>
  <si>
    <t>CONCORD</t>
  </si>
  <si>
    <t>San Francisco</t>
  </si>
  <si>
    <t>CLAREMONT</t>
  </si>
  <si>
    <t>FREMONT</t>
  </si>
  <si>
    <t>LANCASTER</t>
  </si>
  <si>
    <t>CO</t>
  </si>
  <si>
    <t>Denver</t>
  </si>
  <si>
    <t>CT</t>
  </si>
  <si>
    <t>MANCHESTER</t>
  </si>
  <si>
    <t>MILFORD</t>
  </si>
  <si>
    <t>WINDHAM</t>
  </si>
  <si>
    <t>DE</t>
  </si>
  <si>
    <t>DOVER</t>
  </si>
  <si>
    <t>DC</t>
  </si>
  <si>
    <t>FL</t>
  </si>
  <si>
    <t>Hillsborough</t>
  </si>
  <si>
    <t>HUDSON</t>
  </si>
  <si>
    <t>GA</t>
  </si>
  <si>
    <t>FRANKLIN</t>
  </si>
  <si>
    <t>HI</t>
  </si>
  <si>
    <t>ID</t>
  </si>
  <si>
    <t>IL</t>
  </si>
  <si>
    <t>HILLSBORO</t>
  </si>
  <si>
    <t>LEBANON</t>
  </si>
  <si>
    <t>WINCHESTER</t>
  </si>
  <si>
    <t>IN</t>
  </si>
  <si>
    <t>BEDFORD</t>
  </si>
  <si>
    <t>HANOVER</t>
  </si>
  <si>
    <t>Sullivan</t>
  </si>
  <si>
    <t>ROCHESTER</t>
  </si>
  <si>
    <t>IA</t>
  </si>
  <si>
    <t>HAMPTON</t>
  </si>
  <si>
    <t>KS</t>
  </si>
  <si>
    <t>WESTMORELAND</t>
  </si>
  <si>
    <t>KY</t>
  </si>
  <si>
    <t>LA</t>
  </si>
  <si>
    <t>ME</t>
  </si>
  <si>
    <t>MD</t>
  </si>
  <si>
    <t>BERLIN</t>
  </si>
  <si>
    <t>MA</t>
  </si>
  <si>
    <t>ST FRANCIS REHABILITATION &amp; NURSING CENTER</t>
  </si>
  <si>
    <t>MI</t>
  </si>
  <si>
    <t>MN</t>
  </si>
  <si>
    <t>MS</t>
  </si>
  <si>
    <t>MO</t>
  </si>
  <si>
    <t>MT</t>
  </si>
  <si>
    <t>NE</t>
  </si>
  <si>
    <t>NV</t>
  </si>
  <si>
    <t>PREMIER REHAB AND HEALTHCARE</t>
  </si>
  <si>
    <t>55 HARRIS ROAD</t>
  </si>
  <si>
    <t>NASHUA</t>
  </si>
  <si>
    <t>NH</t>
  </si>
  <si>
    <t>GREENBRIAR OPERATIONS LLC</t>
  </si>
  <si>
    <t>55 HARRIS ROAD,NASHUA,NH,03062</t>
  </si>
  <si>
    <t>HANOVER HILL HEALTH CARE CENTER</t>
  </si>
  <si>
    <t>700 HANOVER STREET</t>
  </si>
  <si>
    <t>HANOVER HILL HEALTH CARE CENTER SERVICES INC.</t>
  </si>
  <si>
    <t>700 HANOVER STREET,MANCHESTER,NH,03104</t>
  </si>
  <si>
    <t>HAVENWOOD-HERITAGE HEIGHTS</t>
  </si>
  <si>
    <t>33 CHRISTIAN AVENUE</t>
  </si>
  <si>
    <t>Merrimack</t>
  </si>
  <si>
    <t>UNITED CHURCH OF CHRIST RETIREMENT COMMUNITY INC</t>
  </si>
  <si>
    <t>33 CHRISTIAN AVENUE,CONCORD,NH,03301</t>
  </si>
  <si>
    <t>DOVER CENTER FOR HEALTH &amp; REHABILITATION</t>
  </si>
  <si>
    <t>307 PLAZA DRIVE</t>
  </si>
  <si>
    <t>Strafford</t>
  </si>
  <si>
    <t>VK DOVER LLC</t>
  </si>
  <si>
    <t>307 PLAZA DRIVE,DOVER,NH,03820</t>
  </si>
  <si>
    <t>HANOVER TERRACE HEALTH AND REHABILITATION CENTER</t>
  </si>
  <si>
    <t>49 LYME ROAD</t>
  </si>
  <si>
    <t>Grafton</t>
  </si>
  <si>
    <t>BEAR MT HANOVER LLC</t>
  </si>
  <si>
    <t>49 LYME ROAD,HANOVER,NH,03755</t>
  </si>
  <si>
    <t>EDGEWOOD CENTRE (THE)</t>
  </si>
  <si>
    <t>928 SOUTH STREET</t>
  </si>
  <si>
    <t>PORTSMOUTH</t>
  </si>
  <si>
    <t>Rockingham</t>
  </si>
  <si>
    <t>EDGEWOOD MANOR, INC</t>
  </si>
  <si>
    <t>928 SOUTH STREET,PORTSMOUTH,NH,03801</t>
  </si>
  <si>
    <t>ROCHESTER MANOR</t>
  </si>
  <si>
    <t>40 WHITEHALL ROAD</t>
  </si>
  <si>
    <t>40 WHITEHALL ROAD OPERATIONS LLC</t>
  </si>
  <si>
    <t>40 WHITEHALL ROAD,ROCHESTER,NH,03867</t>
  </si>
  <si>
    <t>MAPLE LEAF HEALTH CARE CENTER</t>
  </si>
  <si>
    <t>198 PEARL STREET</t>
  </si>
  <si>
    <t>PEARL STREET HEALTHCARE CENTER LLC</t>
  </si>
  <si>
    <t>198 PEARL STREET,MANCHESTER,NH,03104</t>
  </si>
  <si>
    <t>COURVILLE AT NASHUA</t>
  </si>
  <si>
    <t>22 HUNT STREET</t>
  </si>
  <si>
    <t>COURVILLE AT NASHUA INC</t>
  </si>
  <si>
    <t>22 HUNT STREET,NASHUA,NH,03060</t>
  </si>
  <si>
    <t>HACKETT HILL HEALTHCARE CENTER</t>
  </si>
  <si>
    <t>191 HACKETT HILL ROAD</t>
  </si>
  <si>
    <t>191 HACKETT HILL ROAD OPERATIONS LLC</t>
  </si>
  <si>
    <t>191 HACKETT HILL ROAD,MANCHESTER,NH,03102</t>
  </si>
  <si>
    <t>PLEASANT VALLEY NURSING CENTER</t>
  </si>
  <si>
    <t>8 PEABODY ROAD</t>
  </si>
  <si>
    <t>DERRY</t>
  </si>
  <si>
    <t>PLEASANT VALLEY OPERATING COMPANY LLC</t>
  </si>
  <si>
    <t>8 PEABODY ROAD,DERRY,NH,03038</t>
  </si>
  <si>
    <t>LACONIA REHABILITATION CENTER</t>
  </si>
  <si>
    <t>175 BLUEBERRY LANE</t>
  </si>
  <si>
    <t>LACONIA</t>
  </si>
  <si>
    <t>Belknap</t>
  </si>
  <si>
    <t>175 BLUEBERRY LANE OPERATIONS LLC</t>
  </si>
  <si>
    <t>175 BLUEBERRY LANE,LACONIA,NH,03246</t>
  </si>
  <si>
    <t>ELM WOOD CENTER AT CLAREMONT</t>
  </si>
  <si>
    <t>290 HANOVER STREET</t>
  </si>
  <si>
    <t>290 HANOVER STREET OPERATIONS LLC</t>
  </si>
  <si>
    <t>290 HANOVER STREET,CLAREMONT,NH,03743</t>
  </si>
  <si>
    <t>WARDE HEALTH CENTER</t>
  </si>
  <si>
    <t>21 SEARLES ROAD</t>
  </si>
  <si>
    <t>WARDE REHABILITATION AND NURSING CENTER</t>
  </si>
  <si>
    <t>21 SEARLES ROAD,WINDHAM,NH,03087</t>
  </si>
  <si>
    <t>GOLDEN VIEW HEALTH CARE CENTER</t>
  </si>
  <si>
    <t>19 NH ROUTE 104</t>
  </si>
  <si>
    <t>MEREDITH</t>
  </si>
  <si>
    <t>METRO HEALTH FOUNDATION OF NEW HAMPSHIRE, INC.</t>
  </si>
  <si>
    <t>19 NH ROUTE 104,MEREDITH,NH,03253</t>
  </si>
  <si>
    <t>PLEASANT VIEW CENTER</t>
  </si>
  <si>
    <t>239 PLEASANT STREET</t>
  </si>
  <si>
    <t>PLEASANT VIEW OPERATING GROUP LLC</t>
  </si>
  <si>
    <t>239 PLEASANT STREET,CONCORD,NH,03301</t>
  </si>
  <si>
    <t>ROCKINGHAM COUNTY NURSING HOME</t>
  </si>
  <si>
    <t>117 NORTH ROAD</t>
  </si>
  <si>
    <t>BRENTWOOD</t>
  </si>
  <si>
    <t>COUNTY OF ROCKINGHAM</t>
  </si>
  <si>
    <t>117 NORTH ROAD,BRENTWOOD,NH,03833</t>
  </si>
  <si>
    <t>RIVERSIDE REST HOME</t>
  </si>
  <si>
    <t>276 COUNTY FARM ROAD</t>
  </si>
  <si>
    <t>COUNTY OF STRAFFORD</t>
  </si>
  <si>
    <t>276 COUNTY FARM ROAD,DOVER,NH,03820</t>
  </si>
  <si>
    <t>HILLSBOROUGH COUNTY NURSING HOME</t>
  </si>
  <si>
    <t>400 MAST ROAD</t>
  </si>
  <si>
    <t>GOFFSTOWN</t>
  </si>
  <si>
    <t>COUNTY OF HILLSBOROUGH</t>
  </si>
  <si>
    <t>400 MAST ROAD,GOFFSTOWN,NH,03045</t>
  </si>
  <si>
    <t>RIVERWOODS AT EXETER</t>
  </si>
  <si>
    <t>7 RIVERWOODS DRIVE</t>
  </si>
  <si>
    <t>EXETER</t>
  </si>
  <si>
    <t>THE RIVERWOODS COMPANY AT EXETER NEW HAMPSHIRE</t>
  </si>
  <si>
    <t>7 RIVERWOODS DRIVE,EXETER,NH,03833</t>
  </si>
  <si>
    <t>LEBANON CENTER, GENESIS HEALTHCARE</t>
  </si>
  <si>
    <t>24 OLD ETNA ROAD</t>
  </si>
  <si>
    <t>24 OLD ETNA ROAD OPERATIONS LLC</t>
  </si>
  <si>
    <t>24 OLD ETNA ROAD,LEBANON,NH,03766</t>
  </si>
  <si>
    <t>KEENE  CENTER, GENESIS HEALTHCARE</t>
  </si>
  <si>
    <t>677 COURT STREET</t>
  </si>
  <si>
    <t>KEENE</t>
  </si>
  <si>
    <t>Cheshire</t>
  </si>
  <si>
    <t>677 COURT STREET OPERATIONS LLC</t>
  </si>
  <si>
    <t>677 COURT STREET,KEENE,NH,03431</t>
  </si>
  <si>
    <t>RIDGEWOOD CENTER, GENESIS HEALTHCARE</t>
  </si>
  <si>
    <t>25 RIDGEWOOD ROAD</t>
  </si>
  <si>
    <t>25 RIDGEWOOD ROAD OPERATIONS LLC</t>
  </si>
  <si>
    <t>25 RIDGEWOOD ROAD,BEDFORD,NH,03110</t>
  </si>
  <si>
    <t>GRAFTON COUNTY NURSING HOME</t>
  </si>
  <si>
    <t>3855 DARTMOUTH COLLEGE HIGHWAY</t>
  </si>
  <si>
    <t>NORTH HAVERHILL</t>
  </si>
  <si>
    <t>COUNTY OF GRAFTON</t>
  </si>
  <si>
    <t>3855 DARTMOUTH COLLEGE HIGHWAY,NORTH HAVERHILL,NH,03774</t>
  </si>
  <si>
    <t>CHESHIRE COUNTY HOME</t>
  </si>
  <si>
    <t>201 RIVER ROAD</t>
  </si>
  <si>
    <t>COUNTY OF CHESHIRE</t>
  </si>
  <si>
    <t>201 RIVER ROAD,WESTMORELAND,NH,03467</t>
  </si>
  <si>
    <t>OCEANSIDE SKILLED NURSING AND REHABILITATION</t>
  </si>
  <si>
    <t>22 TUCK ROAD</t>
  </si>
  <si>
    <t>22 TUCK ROAD OPERATIONS LLC</t>
  </si>
  <si>
    <t>22 TUCK ROAD,HAMPTON,NH,03842</t>
  </si>
  <si>
    <t>MERRIMACK COUNTY NURSING HOME</t>
  </si>
  <si>
    <t>325 DANIEL WEBSTER HIGHWAY</t>
  </si>
  <si>
    <t>BOSCAWEN</t>
  </si>
  <si>
    <t>COUNTY OF MERRIMACK</t>
  </si>
  <si>
    <t>325 DANIEL WEBSTER HIGHWAY,BOSCAWEN,NH,03303</t>
  </si>
  <si>
    <t>COURVILLE AT MANCHESTER</t>
  </si>
  <si>
    <t>44 WEST WEBSTER STREET</t>
  </si>
  <si>
    <t>COURVILLE AT MANCHESTER LLC</t>
  </si>
  <si>
    <t>44 WEST WEBSTER STREET,MANCHESTER,NH,03104</t>
  </si>
  <si>
    <t>SALEMHAVEN</t>
  </si>
  <si>
    <t>23 GEREMONTY DRIVE</t>
  </si>
  <si>
    <t>SALEMHAVEN, INC.</t>
  </si>
  <si>
    <t>23 GEREMONTY DRIVE,SALEM,NH,03079</t>
  </si>
  <si>
    <t>PHEASANT WOOD CENTER</t>
  </si>
  <si>
    <t>50 PHEASANT ROAD</t>
  </si>
  <si>
    <t>PETERBOROUGH</t>
  </si>
  <si>
    <t>50 PHEASANT ROAD OPERATIONS LLC</t>
  </si>
  <si>
    <t>50 PHEASANT ROAD,PETERBOROUGH,NH,03458</t>
  </si>
  <si>
    <t>BEDFORD HILLS CENTER</t>
  </si>
  <si>
    <t>30 COLBY COURT</t>
  </si>
  <si>
    <t>HARBORSIDE NEW HAMPSHIRE LIMITED PARTNERSHIP</t>
  </si>
  <si>
    <t>30 COLBY COURT,BEDFORD,NH,03110</t>
  </si>
  <si>
    <t>CRESTWOOD CENTER</t>
  </si>
  <si>
    <t>40 CROSBY STREET</t>
  </si>
  <si>
    <t>40 CROSBY STREET OPERATIONS LLC</t>
  </si>
  <si>
    <t>40 CROSBY STREET,MILFORD,NH,03055</t>
  </si>
  <si>
    <t>ALPINE HEALTHCARE CENTER</t>
  </si>
  <si>
    <t>298 MAIN STREET</t>
  </si>
  <si>
    <t>PEAK HEALTHCARE AT KEENE LLC</t>
  </si>
  <si>
    <t>298 MAIN STREET,KEENE,NH,03431</t>
  </si>
  <si>
    <t>PRESIDENTIAL OAKS</t>
  </si>
  <si>
    <t>200 PLEASANT STREET</t>
  </si>
  <si>
    <t>NEW HAMPSHIRE ODDFELLOWS HOME</t>
  </si>
  <si>
    <t>200 PLEASANT STREET,CONCORD,NH,03301</t>
  </si>
  <si>
    <t>EXETER CENTER</t>
  </si>
  <si>
    <t>8 HAMPTON ROAD</t>
  </si>
  <si>
    <t>SUNBRIDGE GOODWIN NURSING HOME LLC</t>
  </si>
  <si>
    <t>8 HAMPTON ROAD,EXETER,NH,03833</t>
  </si>
  <si>
    <t>APPLEWOOD CENTER</t>
  </si>
  <si>
    <t>8 SNOW ROAD</t>
  </si>
  <si>
    <t>8 SNOW ROAD OPERATIONS LLC</t>
  </si>
  <si>
    <t>8 SNOW ROAD,WINCHESTER,NH,03470</t>
  </si>
  <si>
    <t>SAINT VINCENT REHABILITATION &amp; NURSING CENTER</t>
  </si>
  <si>
    <t>29 PROVIDENCE AVENUE</t>
  </si>
  <si>
    <t>Coos</t>
  </si>
  <si>
    <t>ST VINCENT REHABILITATION &amp; NURSING CENTER</t>
  </si>
  <si>
    <t>29 PROVIDENCE AVENUE,BERLIN,NH,03570</t>
  </si>
  <si>
    <t>MOUNT CARMEL REHABILITATION AND NURSING CENTER</t>
  </si>
  <si>
    <t>235 MYRTLE STREET</t>
  </si>
  <si>
    <t>MOUNT CARMEL REHABILITATION &amp; NURSING CENTER</t>
  </si>
  <si>
    <t>235 MYRTLE STREET,MANCHESTER,NH,03104</t>
  </si>
  <si>
    <t>THE ELMS CENTER</t>
  </si>
  <si>
    <t>71 ELM STREET</t>
  </si>
  <si>
    <t>71 ELM STREET,MILFORD,NH,03055</t>
  </si>
  <si>
    <t>SAINT ANN REHABILITATION AND NURSING CENTER</t>
  </si>
  <si>
    <t>195 DOVER POINT ROAD</t>
  </si>
  <si>
    <t>ST ANN REHABILITATION &amp; NURSING CENTER</t>
  </si>
  <si>
    <t>195 DOVER POINT ROAD,DOVER,NH,03820</t>
  </si>
  <si>
    <t>SAINT FRANCIS REHABILITATION AND NURSING CENTER</t>
  </si>
  <si>
    <t>406 COURT STREET</t>
  </si>
  <si>
    <t>406 COURT STREET,LACONIA,NH,03246</t>
  </si>
  <si>
    <t>SAINT TERESA REHABILITATION &amp; NURSING CENTER</t>
  </si>
  <si>
    <t>519 BRIDGE STREET</t>
  </si>
  <si>
    <t>ST TERESA REHABILITATION &amp; NURSING CENTER</t>
  </si>
  <si>
    <t>519 BRIDGE STREET,MANCHESTER,NH,03104</t>
  </si>
  <si>
    <t>JAFFREY REHABILITATION AND NURSING CENTER</t>
  </si>
  <si>
    <t>20 PLANTATION DRIVE</t>
  </si>
  <si>
    <t>JAFFREY</t>
  </si>
  <si>
    <t>JAFFREY REHABILITATION AND NURSING CENTER, LLC</t>
  </si>
  <si>
    <t>20 PLANTATION DRIVE,JAFFREY,NH,03452</t>
  </si>
  <si>
    <t>HOLY CROSS HEALTH CENTER</t>
  </si>
  <si>
    <t>357 ISLAND POND ROAD</t>
  </si>
  <si>
    <t>HOLY CROSS HEALTH CENTER INC</t>
  </si>
  <si>
    <t>357 ISLAND POND ROAD,MANCHESTER,NH,03109</t>
  </si>
  <si>
    <t>MOUNTAIN RIDGE CENTER, GENESIS HEALTHCARE</t>
  </si>
  <si>
    <t>7 BALDWIN STREET</t>
  </si>
  <si>
    <t>7 BALDWIN STREET OPERATIONS LLC</t>
  </si>
  <si>
    <t>7 BALDWIN STREET,FRANKLIN,NH,03235</t>
  </si>
  <si>
    <t>COUNTRY VILLAGE CENTER, GENESIS HEALTHCARE</t>
  </si>
  <si>
    <t>91 COUNTRY VILLAGE ROAD</t>
  </si>
  <si>
    <t>91 COUNTRY VILLAGE ROAD OPERATIONS LLC</t>
  </si>
  <si>
    <t>91 COUNTRY VILLAGE ROAD,LANCASTER,NH,03584</t>
  </si>
  <si>
    <t>LAFAYETTE CENTER</t>
  </si>
  <si>
    <t>93 MAIN STREET</t>
  </si>
  <si>
    <t>FRANCONIA</t>
  </si>
  <si>
    <t>LAFAYETTE OPERATING GROUP LLC</t>
  </si>
  <si>
    <t>93 MAIN STREET,FRANCONIA,NH,03580</t>
  </si>
  <si>
    <t>HARRIS HILL CENTER, GENESIS HEALTHCARE</t>
  </si>
  <si>
    <t>20 MAITLAND STREET</t>
  </si>
  <si>
    <t>20 MAITLAND STREET OPERATIONS LLC</t>
  </si>
  <si>
    <t>20 MAITLAND STREET,CONCORD,NH,03301</t>
  </si>
  <si>
    <t>VILLA CREST</t>
  </si>
  <si>
    <t>1276 HANOVER STREET</t>
  </si>
  <si>
    <t>VILLA CREST HEALTHCARE CENTER LLC</t>
  </si>
  <si>
    <t>1276 HANOVER STREET,MANCHESTER,NH,03104</t>
  </si>
  <si>
    <t>EPSOM HEALTHCARE CENTER</t>
  </si>
  <si>
    <t>901 SUNCOOK VALLEY HIGHWAY</t>
  </si>
  <si>
    <t>EPSOM</t>
  </si>
  <si>
    <t>HEARTLAND HEALTHCARE CENTER LLC</t>
  </si>
  <si>
    <t>901 SUNCOOK VALLEY HIGHWAY,EPSOM,NH,03234</t>
  </si>
  <si>
    <t>BIRCH HEALTHCARE CENTER</t>
  </si>
  <si>
    <t>62 ROCHESTER HILL ROAD</t>
  </si>
  <si>
    <t>PEAK HEALTHCARE AT ROCHESTER LLC</t>
  </si>
  <si>
    <t>62 ROCHESTER HILL ROAD,ROCHESTER,NH,03867</t>
  </si>
  <si>
    <t>CEDAR HEALTHCARE CENTER</t>
  </si>
  <si>
    <t>188 JONES AVENUE</t>
  </si>
  <si>
    <t>PEAK HEALTHCARE AT PORTSMOUTH LLC</t>
  </si>
  <si>
    <t>188 JONES AVENUE,PORTSMOUTH,NH,03801</t>
  </si>
  <si>
    <t>WOLFEBORO BAY CENTER</t>
  </si>
  <si>
    <t>39 CLIPPER DRIVE</t>
  </si>
  <si>
    <t>WOLFEBORO</t>
  </si>
  <si>
    <t>SUNBRIDGE CLIPPER HOME OF WOLFEBORO LLC</t>
  </si>
  <si>
    <t>39 CLIPPER DRIVE,WOLFEBORO,NH,03894</t>
  </si>
  <si>
    <t>MINERAL SPRINGS</t>
  </si>
  <si>
    <t>1251 WHITE MOUNTAIN HIGHWAY</t>
  </si>
  <si>
    <t>NORTH CONWAY</t>
  </si>
  <si>
    <t>SUNBRIDGE CLIPPER HOME OF NORTH CONWAY LLC</t>
  </si>
  <si>
    <t>1251 WHITE MOUNTAIN HIGHWAY,NORTH CONWAY,NH,03860</t>
  </si>
  <si>
    <t>LANGDON PLACE OF KEENE</t>
  </si>
  <si>
    <t>136 A ARCH STREET</t>
  </si>
  <si>
    <t>136 A ARCH STREET,KEENE,NH,03431</t>
  </si>
  <si>
    <t>BEDFORD NURSING &amp; REHABILITATION CENTER</t>
  </si>
  <si>
    <t>480 DONALD STREET</t>
  </si>
  <si>
    <t>BEDFORD NURSING &amp; REHAB SERVICES, LLC</t>
  </si>
  <si>
    <t>480 DONALD STREET,BEDFORD,NH,03110</t>
  </si>
  <si>
    <t>MOUNTAIN VIEW COMMUNITY</t>
  </si>
  <si>
    <t>93 WATER VILLAGE ROAD</t>
  </si>
  <si>
    <t>OSSIPEE</t>
  </si>
  <si>
    <t>COUNTY OF CARROLL</t>
  </si>
  <si>
    <t>93 WATER VILLAGE ROAD,OSSIPEE,NH,03864</t>
  </si>
  <si>
    <t>ST JOSEPH RESIDENCE</t>
  </si>
  <si>
    <t>495 MAMMOTH RD</t>
  </si>
  <si>
    <t>SAINT JOSEPH RESIDENCE</t>
  </si>
  <si>
    <t>495 MAMMOTH RD,MANCHESTER,NH,03104</t>
  </si>
  <si>
    <t>LANGDON PLACE OF DOVER</t>
  </si>
  <si>
    <t>60 MIDDLE ROAD</t>
  </si>
  <si>
    <t>60 MIDDLE ROAD,DOVER,NH,03820</t>
  </si>
  <si>
    <t>COLONIAL POPLIN NURSING HOME</t>
  </si>
  <si>
    <t>442 MAIN STREET</t>
  </si>
  <si>
    <t>COLONIAL POPLIN NURSING HOME INC</t>
  </si>
  <si>
    <t>442 MAIN STREET,FREMONT,NH,03044</t>
  </si>
  <si>
    <t>HILLSBORO HOUSE NURSING HOME</t>
  </si>
  <si>
    <t>PO BOX 400 67 SCHOOL STREET</t>
  </si>
  <si>
    <t>SCHOOL STREET ASSOCIATES</t>
  </si>
  <si>
    <t>PO BOX 400 67 SCHOOL STREET,HILLSBORO,NH,03244</t>
  </si>
  <si>
    <t>SULLIVAN COUNTY HEALTH CARE</t>
  </si>
  <si>
    <t>5 NURSING HOME DRIVE</t>
  </si>
  <si>
    <t>UNITY</t>
  </si>
  <si>
    <t>SULLIVAN COUNTY COMMISSIONERS</t>
  </si>
  <si>
    <t>5 NURSING HOME DRIVE,UNITY,NH,03743</t>
  </si>
  <si>
    <t>MORRISON NURSING HOME</t>
  </si>
  <si>
    <t>6 TERRACE STREET</t>
  </si>
  <si>
    <t>WHITEFIELD</t>
  </si>
  <si>
    <t>MORRISON HOSPITAL ASSOCIATION</t>
  </si>
  <si>
    <t>6 TERRACE STREET,WHITEFIELD,NH,03598</t>
  </si>
  <si>
    <t>DERRY CENTER FOR REHABILITATION AND HEALTHCARE</t>
  </si>
  <si>
    <t>20 CHESTER ROAD</t>
  </si>
  <si>
    <t>AXIS HEALTH AT DERRY OPCO LLC</t>
  </si>
  <si>
    <t>20 CHESTER ROAD,DERRY,NH,03038</t>
  </si>
  <si>
    <t>BEL-AIR NURSING AND REHAB CENTER INC</t>
  </si>
  <si>
    <t>29 CENTER STREET</t>
  </si>
  <si>
    <t>29 CENTER STREET,GOFFSTOWN,NH,03045</t>
  </si>
  <si>
    <t>WOODLAWN CARE CENTER</t>
  </si>
  <si>
    <t>84 PINE STREET</t>
  </si>
  <si>
    <t>GREENLEAF PROPERTIES, INC</t>
  </si>
  <si>
    <t>84 PINE STREET,NEWPORT,NH,03773</t>
  </si>
  <si>
    <t>WEBSTER AT RYE</t>
  </si>
  <si>
    <t>795 WASHINGTON ROAD</t>
  </si>
  <si>
    <t>RYE</t>
  </si>
  <si>
    <t>RANNIE WEBSTER FOUNDATION</t>
  </si>
  <si>
    <t>795 WASHINGTON ROAD,RYE,NH,03870</t>
  </si>
  <si>
    <t>FAIRVIEW NURSING HOME</t>
  </si>
  <si>
    <t>203 LOWELL ROAD</t>
  </si>
  <si>
    <t>MERRIMAC MEDICAL INVESTORS, LLC</t>
  </si>
  <si>
    <t>203 LOWELL ROAD,HUDSON,NH,03051</t>
  </si>
  <si>
    <t>BELKNAP COUNTY NURSING HOME</t>
  </si>
  <si>
    <t>30 COUNTY DRIVE</t>
  </si>
  <si>
    <t>BELKNAP COUNTY</t>
  </si>
  <si>
    <t>30 COUNTY DRIVE,LACONIA,NH,03246</t>
  </si>
  <si>
    <t>COOS COUNTY NURSING HOME</t>
  </si>
  <si>
    <t>364 CATES HILL RD  PO BOX 416</t>
  </si>
  <si>
    <t>364 CATES HILL RD  PO BOX 416,BERLIN,NH,03570</t>
  </si>
  <si>
    <t>GLENCLIFF HOME FOR THE ELDERLY</t>
  </si>
  <si>
    <t>393 HIGH STREET</t>
  </si>
  <si>
    <t>GLENCLIFF</t>
  </si>
  <si>
    <t>393 HIGH STREET,GLENCLIFF,NH,03238</t>
  </si>
  <si>
    <t>MERRIMAN HOUSE</t>
  </si>
  <si>
    <t>3073 WHITE MOUNTAIN HIGHWAY</t>
  </si>
  <si>
    <t>3073 WHITE MOUNTAIN HIGHWAY,NORTH CONWAY,NH,03860</t>
  </si>
  <si>
    <t>COOS COUNTY NURSING HOSPITAL</t>
  </si>
  <si>
    <t>136 COUNTY FARM ROAD</t>
  </si>
  <si>
    <t>WEST STEWARTSTOWN</t>
  </si>
  <si>
    <t>136 COUNTY FARM ROAD,WEST STEWARTSTOWN,NH,03597</t>
  </si>
  <si>
    <t>NJ</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</si>
  <si>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</si>
  <si>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</si>
  <si>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</si>
  <si>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</si>
  <si>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</si>
  <si>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</si>
  <si>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</si>
  <si>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</si>
  <si>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</si>
  <si>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</si>
  <si>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</si>
  <si>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</si>
  <si>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</si>
  <si>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</si>
  <si>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</si>
  <si>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</si>
  <si>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</si>
  <si>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</si>
  <si>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</si>
  <si>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</si>
  <si>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</si>
  <si>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</si>
  <si>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</si>
  <si>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</si>
  <si>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CMS Region Number</t>
  </si>
  <si>
    <t>1</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</si>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</sst>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74" totalsRowShown="0" headerRowDxfId="53">
  <autoFilter ref="A1:DA74" xr:uid="{00000000-0009-0000-0100-000001000000}"/>
  <sortState xmlns:xlrd2="http://schemas.microsoft.com/office/spreadsheetml/2017/richdata2" ref="A2:DA74">
    <sortCondition ref="D1:D74"/>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74"/>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513</v>
      </c>
      <c r="C1" s="2" t="s">
        <v>0</v>
      </c>
      <c r="D1" s="2" t="s">
        <v>1</v>
      </c>
      <c r="E1" s="2" t="s">
        <v>517</v>
      </c>
      <c r="F1" s="2" t="s">
        <v>516</v>
      </c>
      <c r="G1" s="2" t="s">
        <v>9</v>
      </c>
      <c r="H1" s="2" t="s">
        <v>11</v>
      </c>
      <c r="I1" s="2" t="s">
        <v>515</v>
      </c>
      <c r="J1" s="2" t="s">
        <v>18</v>
      </c>
      <c r="K1" s="2" t="s">
        <v>19</v>
      </c>
      <c r="L1" s="2" t="s">
        <v>22</v>
      </c>
      <c r="M1" s="2" t="s">
        <v>24</v>
      </c>
      <c r="N1" s="2" t="s">
        <v>34</v>
      </c>
      <c r="O1" s="2" t="s">
        <v>26</v>
      </c>
      <c r="P1" s="2" t="s">
        <v>28</v>
      </c>
      <c r="Q1" s="2" t="s">
        <v>30</v>
      </c>
      <c r="R1" s="2" t="s">
        <v>32</v>
      </c>
      <c r="S1" s="2" t="s">
        <v>36</v>
      </c>
      <c r="T1" s="20" t="s">
        <v>536</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537</v>
      </c>
      <c r="AJ1" s="2" t="s">
        <v>54</v>
      </c>
      <c r="AK1" s="2" t="s">
        <v>55</v>
      </c>
      <c r="AL1" s="2" t="s">
        <v>56</v>
      </c>
      <c r="AM1" s="2" t="s">
        <v>57</v>
      </c>
      <c r="AN1" s="2" t="s">
        <v>58</v>
      </c>
      <c r="AO1" s="2" t="s">
        <v>59</v>
      </c>
      <c r="AP1" s="2" t="s">
        <v>60</v>
      </c>
      <c r="AQ1" s="2" t="s">
        <v>61</v>
      </c>
      <c r="AR1" s="20" t="s">
        <v>538</v>
      </c>
      <c r="AS1" s="2" t="s">
        <v>87</v>
      </c>
      <c r="AT1" s="2" t="s">
        <v>88</v>
      </c>
      <c r="AU1" s="2" t="s">
        <v>89</v>
      </c>
      <c r="AV1" s="2" t="s">
        <v>90</v>
      </c>
      <c r="AW1" s="3" t="s">
        <v>91</v>
      </c>
      <c r="AX1" s="2" t="s">
        <v>92</v>
      </c>
      <c r="AY1" s="2" t="s">
        <v>93</v>
      </c>
      <c r="AZ1" s="20" t="s">
        <v>539</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540</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541</v>
      </c>
      <c r="CQ1" s="2" t="s">
        <v>12</v>
      </c>
      <c r="CR1" s="2" t="s">
        <v>25</v>
      </c>
      <c r="CS1" s="2" t="s">
        <v>35</v>
      </c>
      <c r="CT1" s="2" t="s">
        <v>27</v>
      </c>
      <c r="CU1" s="2" t="s">
        <v>29</v>
      </c>
      <c r="CV1" s="2" t="s">
        <v>31</v>
      </c>
      <c r="CW1" s="2" t="s">
        <v>33</v>
      </c>
      <c r="CX1" s="2" t="s">
        <v>37</v>
      </c>
      <c r="CY1" s="2" t="s">
        <v>38</v>
      </c>
      <c r="CZ1" s="2" t="s">
        <v>39</v>
      </c>
      <c r="DA1" s="20" t="s">
        <v>542</v>
      </c>
    </row>
    <row r="2" spans="1:105" x14ac:dyDescent="0.25">
      <c r="A2" t="s">
        <v>177</v>
      </c>
      <c r="B2" s="18" t="s">
        <v>514</v>
      </c>
      <c r="C2" s="18">
        <v>305062</v>
      </c>
      <c r="D2" t="s">
        <v>321</v>
      </c>
      <c r="E2" t="s">
        <v>274</v>
      </c>
      <c r="F2" t="s">
        <v>275</v>
      </c>
      <c r="G2" t="s">
        <v>528</v>
      </c>
      <c r="H2">
        <v>71.7</v>
      </c>
      <c r="I2" t="s">
        <v>105</v>
      </c>
      <c r="K2" t="s">
        <v>99</v>
      </c>
      <c r="L2" t="s">
        <v>101</v>
      </c>
      <c r="M2">
        <v>3</v>
      </c>
      <c r="N2">
        <v>4</v>
      </c>
      <c r="O2">
        <v>2</v>
      </c>
      <c r="P2">
        <v>4</v>
      </c>
      <c r="Q2">
        <v>2</v>
      </c>
      <c r="R2">
        <v>5</v>
      </c>
      <c r="S2">
        <v>4</v>
      </c>
      <c r="U2" s="8">
        <v>3.47668</v>
      </c>
      <c r="V2" s="8">
        <v>0.79308000000000001</v>
      </c>
      <c r="W2">
        <v>74.8</v>
      </c>
      <c r="X2">
        <v>0.43515999999999999</v>
      </c>
      <c r="Y2">
        <v>1.2282299999999999</v>
      </c>
      <c r="Z2">
        <v>2.9916999999999998</v>
      </c>
      <c r="AA2">
        <v>0.42304999999999998</v>
      </c>
      <c r="AB2">
        <v>1.273E-2</v>
      </c>
      <c r="AD2">
        <v>2.2484500000000001</v>
      </c>
      <c r="AE2">
        <v>76.900000000000006</v>
      </c>
      <c r="AH2">
        <v>6</v>
      </c>
      <c r="AJ2">
        <v>1.9479</v>
      </c>
      <c r="AK2">
        <v>0.74261999999999995</v>
      </c>
      <c r="AL2">
        <v>0.37511</v>
      </c>
      <c r="AM2">
        <v>3.0656400000000001</v>
      </c>
      <c r="AN2">
        <v>2.3631000000000002</v>
      </c>
      <c r="AO2">
        <v>0.43103000000000002</v>
      </c>
      <c r="AP2">
        <v>0.79178999999999999</v>
      </c>
      <c r="AQ2">
        <v>3.5806300000000002</v>
      </c>
      <c r="AS2">
        <v>1</v>
      </c>
      <c r="AT2">
        <v>2</v>
      </c>
      <c r="AU2">
        <v>3</v>
      </c>
      <c r="AV2">
        <v>1</v>
      </c>
      <c r="AW2" s="4">
        <v>655.08000000000004</v>
      </c>
      <c r="AX2">
        <v>0</v>
      </c>
      <c r="AY2">
        <v>1</v>
      </c>
      <c r="BA2" s="1">
        <v>44379</v>
      </c>
      <c r="BB2">
        <v>8</v>
      </c>
      <c r="BC2">
        <v>5</v>
      </c>
      <c r="BD2">
        <v>5</v>
      </c>
      <c r="BE2">
        <v>36</v>
      </c>
      <c r="BF2">
        <v>1</v>
      </c>
      <c r="BG2">
        <v>0</v>
      </c>
      <c r="BH2">
        <v>36</v>
      </c>
      <c r="BI2" s="1">
        <v>43791</v>
      </c>
      <c r="BJ2">
        <v>1</v>
      </c>
      <c r="BK2">
        <v>1</v>
      </c>
      <c r="BL2">
        <v>0</v>
      </c>
      <c r="BM2">
        <v>4</v>
      </c>
      <c r="BN2">
        <v>1</v>
      </c>
      <c r="BO2">
        <v>0</v>
      </c>
      <c r="BP2">
        <v>4</v>
      </c>
      <c r="BQ2" s="1">
        <v>43396</v>
      </c>
      <c r="BR2">
        <v>6</v>
      </c>
      <c r="BS2">
        <v>6</v>
      </c>
      <c r="BT2">
        <v>0</v>
      </c>
      <c r="BU2">
        <v>20</v>
      </c>
      <c r="BV2">
        <v>1</v>
      </c>
      <c r="BW2">
        <v>0</v>
      </c>
      <c r="BX2">
        <v>20</v>
      </c>
      <c r="BY2">
        <v>22.667000000000002</v>
      </c>
      <c r="CA2" t="s">
        <v>323</v>
      </c>
      <c r="CB2" t="s">
        <v>324</v>
      </c>
      <c r="CC2">
        <v>3431</v>
      </c>
      <c r="CD2">
        <v>20</v>
      </c>
      <c r="CE2">
        <v>6033527311</v>
      </c>
      <c r="CF2" t="s">
        <v>98</v>
      </c>
      <c r="CG2" t="s">
        <v>99</v>
      </c>
      <c r="CH2" s="1">
        <v>35156</v>
      </c>
      <c r="CI2" t="s">
        <v>99</v>
      </c>
      <c r="CJ2" t="s">
        <v>99</v>
      </c>
      <c r="CK2" t="s">
        <v>99</v>
      </c>
      <c r="CL2" t="s">
        <v>102</v>
      </c>
      <c r="CM2" t="s">
        <v>322</v>
      </c>
      <c r="CN2">
        <v>85</v>
      </c>
      <c r="CO2" s="1">
        <v>44621</v>
      </c>
      <c r="CP2" s="1"/>
      <c r="CV2"/>
    </row>
    <row r="3" spans="1:105" x14ac:dyDescent="0.25">
      <c r="A3" t="s">
        <v>177</v>
      </c>
      <c r="B3" s="18" t="s">
        <v>514</v>
      </c>
      <c r="C3" s="18">
        <v>305065</v>
      </c>
      <c r="D3" t="s">
        <v>333</v>
      </c>
      <c r="E3" t="s">
        <v>150</v>
      </c>
      <c r="F3" t="s">
        <v>275</v>
      </c>
      <c r="G3" t="s">
        <v>528</v>
      </c>
      <c r="H3">
        <v>67.900000000000006</v>
      </c>
      <c r="I3" t="s">
        <v>97</v>
      </c>
      <c r="K3" t="s">
        <v>99</v>
      </c>
      <c r="L3" t="s">
        <v>101</v>
      </c>
      <c r="M3">
        <v>4</v>
      </c>
      <c r="N3">
        <v>2</v>
      </c>
      <c r="O3">
        <v>4</v>
      </c>
      <c r="P3">
        <v>4</v>
      </c>
      <c r="Q3">
        <v>5</v>
      </c>
      <c r="R3">
        <v>4</v>
      </c>
      <c r="S3">
        <v>3</v>
      </c>
      <c r="U3" s="8">
        <v>3.1583299999999999</v>
      </c>
      <c r="V3" s="8">
        <v>0.63688999999999996</v>
      </c>
      <c r="W3">
        <v>27.3</v>
      </c>
      <c r="X3">
        <v>0.86392999999999998</v>
      </c>
      <c r="Y3">
        <v>1.50082</v>
      </c>
      <c r="Z3">
        <v>2.7900700000000001</v>
      </c>
      <c r="AA3">
        <v>0.55203999999999998</v>
      </c>
      <c r="AB3">
        <v>4.9399999999999999E-2</v>
      </c>
      <c r="AD3">
        <v>1.6575200000000001</v>
      </c>
      <c r="AE3">
        <v>0</v>
      </c>
      <c r="AG3">
        <v>0</v>
      </c>
      <c r="AJ3">
        <v>2.06325</v>
      </c>
      <c r="AK3">
        <v>0.78932999999999998</v>
      </c>
      <c r="AL3">
        <v>0.41386000000000001</v>
      </c>
      <c r="AM3">
        <v>3.2664399999999998</v>
      </c>
      <c r="AN3">
        <v>1.6446400000000001</v>
      </c>
      <c r="AO3">
        <v>0.80508999999999997</v>
      </c>
      <c r="AP3">
        <v>0.57633000000000001</v>
      </c>
      <c r="AQ3">
        <v>3.05281</v>
      </c>
      <c r="AS3">
        <v>0</v>
      </c>
      <c r="AT3">
        <v>0</v>
      </c>
      <c r="AU3">
        <v>0</v>
      </c>
      <c r="AV3">
        <v>0</v>
      </c>
      <c r="AW3" s="4">
        <v>0</v>
      </c>
      <c r="AX3">
        <v>0</v>
      </c>
      <c r="AY3">
        <v>0</v>
      </c>
      <c r="BA3" s="1">
        <v>44287</v>
      </c>
      <c r="BB3">
        <v>1</v>
      </c>
      <c r="BC3">
        <v>1</v>
      </c>
      <c r="BD3">
        <v>0</v>
      </c>
      <c r="BE3">
        <v>4</v>
      </c>
      <c r="BF3">
        <v>1</v>
      </c>
      <c r="BG3">
        <v>0</v>
      </c>
      <c r="BH3">
        <v>4</v>
      </c>
      <c r="BI3" s="1">
        <v>43538</v>
      </c>
      <c r="BJ3">
        <v>0</v>
      </c>
      <c r="BK3">
        <v>0</v>
      </c>
      <c r="BL3">
        <v>0</v>
      </c>
      <c r="BM3">
        <v>0</v>
      </c>
      <c r="BN3">
        <v>0</v>
      </c>
      <c r="BO3">
        <v>0</v>
      </c>
      <c r="BP3">
        <v>0</v>
      </c>
      <c r="BQ3" s="1">
        <v>43119</v>
      </c>
      <c r="BR3">
        <v>0</v>
      </c>
      <c r="BS3">
        <v>0</v>
      </c>
      <c r="BT3">
        <v>0</v>
      </c>
      <c r="BU3">
        <v>0</v>
      </c>
      <c r="BV3">
        <v>0</v>
      </c>
      <c r="BW3">
        <v>0</v>
      </c>
      <c r="BX3">
        <v>0</v>
      </c>
      <c r="BY3">
        <v>2</v>
      </c>
      <c r="CA3" t="s">
        <v>335</v>
      </c>
      <c r="CB3" t="s">
        <v>336</v>
      </c>
      <c r="CC3">
        <v>3470</v>
      </c>
      <c r="CD3">
        <v>20</v>
      </c>
      <c r="CE3">
        <v>6032396355</v>
      </c>
      <c r="CF3" t="s">
        <v>98</v>
      </c>
      <c r="CG3" t="s">
        <v>99</v>
      </c>
      <c r="CH3" s="1">
        <v>35278</v>
      </c>
      <c r="CI3" t="s">
        <v>99</v>
      </c>
      <c r="CJ3" t="s">
        <v>99</v>
      </c>
      <c r="CK3" t="s">
        <v>99</v>
      </c>
      <c r="CL3" t="s">
        <v>102</v>
      </c>
      <c r="CM3" t="s">
        <v>334</v>
      </c>
      <c r="CN3">
        <v>72</v>
      </c>
      <c r="CO3" s="1">
        <v>44621</v>
      </c>
      <c r="CP3" s="1"/>
      <c r="CV3"/>
    </row>
    <row r="4" spans="1:105" x14ac:dyDescent="0.25">
      <c r="A4" t="s">
        <v>177</v>
      </c>
      <c r="B4" s="18" t="s">
        <v>514</v>
      </c>
      <c r="C4" s="18">
        <v>305060</v>
      </c>
      <c r="D4" t="s">
        <v>313</v>
      </c>
      <c r="E4" t="s">
        <v>152</v>
      </c>
      <c r="F4" t="s">
        <v>141</v>
      </c>
      <c r="G4" t="s">
        <v>528</v>
      </c>
      <c r="H4">
        <v>131.1</v>
      </c>
      <c r="I4" t="s">
        <v>97</v>
      </c>
      <c r="J4" t="s">
        <v>107</v>
      </c>
      <c r="K4" t="s">
        <v>99</v>
      </c>
      <c r="L4" t="s">
        <v>104</v>
      </c>
      <c r="M4">
        <v>1</v>
      </c>
      <c r="N4">
        <v>3</v>
      </c>
      <c r="O4">
        <v>1</v>
      </c>
      <c r="P4">
        <v>3</v>
      </c>
      <c r="Q4">
        <v>2</v>
      </c>
      <c r="R4">
        <v>4</v>
      </c>
      <c r="S4">
        <v>3</v>
      </c>
      <c r="U4" s="8">
        <v>3.4680300000000002</v>
      </c>
      <c r="V4" s="8">
        <v>0.69386999999999999</v>
      </c>
      <c r="W4">
        <v>39.6</v>
      </c>
      <c r="X4">
        <v>0.87433000000000005</v>
      </c>
      <c r="Y4">
        <v>1.56819</v>
      </c>
      <c r="Z4">
        <v>3.1720000000000002</v>
      </c>
      <c r="AA4">
        <v>0.60109000000000001</v>
      </c>
      <c r="AB4">
        <v>8.4379999999999997E-2</v>
      </c>
      <c r="AD4">
        <v>1.89984</v>
      </c>
      <c r="AE4">
        <v>44.4</v>
      </c>
      <c r="AG4">
        <v>1</v>
      </c>
      <c r="AJ4">
        <v>1.9291199999999999</v>
      </c>
      <c r="AK4">
        <v>0.77071000000000001</v>
      </c>
      <c r="AL4">
        <v>0.38740999999999998</v>
      </c>
      <c r="AM4">
        <v>3.08725</v>
      </c>
      <c r="AN4">
        <v>2.0161500000000001</v>
      </c>
      <c r="AO4">
        <v>0.83445999999999998</v>
      </c>
      <c r="AP4">
        <v>0.67074999999999996</v>
      </c>
      <c r="AQ4">
        <v>3.5467300000000002</v>
      </c>
      <c r="AS4">
        <v>3</v>
      </c>
      <c r="AT4">
        <v>3</v>
      </c>
      <c r="AU4">
        <v>0</v>
      </c>
      <c r="AV4">
        <v>2</v>
      </c>
      <c r="AW4" s="4">
        <v>21290.75</v>
      </c>
      <c r="AX4">
        <v>0</v>
      </c>
      <c r="AY4">
        <v>2</v>
      </c>
      <c r="BA4" s="1">
        <v>44343</v>
      </c>
      <c r="BB4">
        <v>5</v>
      </c>
      <c r="BC4">
        <v>4</v>
      </c>
      <c r="BD4">
        <v>1</v>
      </c>
      <c r="BE4">
        <v>24</v>
      </c>
      <c r="BF4">
        <v>1</v>
      </c>
      <c r="BG4">
        <v>0</v>
      </c>
      <c r="BH4">
        <v>24</v>
      </c>
      <c r="BI4" s="1">
        <v>43749</v>
      </c>
      <c r="BJ4">
        <v>5</v>
      </c>
      <c r="BK4">
        <v>3</v>
      </c>
      <c r="BL4">
        <v>2</v>
      </c>
      <c r="BM4">
        <v>20</v>
      </c>
      <c r="BN4">
        <v>1</v>
      </c>
      <c r="BO4">
        <v>0</v>
      </c>
      <c r="BP4">
        <v>20</v>
      </c>
      <c r="BQ4" s="1">
        <v>43473</v>
      </c>
      <c r="BR4">
        <v>22</v>
      </c>
      <c r="BS4">
        <v>16</v>
      </c>
      <c r="BT4">
        <v>7</v>
      </c>
      <c r="BU4">
        <v>146</v>
      </c>
      <c r="BV4">
        <v>1</v>
      </c>
      <c r="BW4">
        <v>0</v>
      </c>
      <c r="BX4">
        <v>146</v>
      </c>
      <c r="BY4">
        <v>43</v>
      </c>
      <c r="CA4" t="s">
        <v>315</v>
      </c>
      <c r="CB4" t="s">
        <v>316</v>
      </c>
      <c r="CC4">
        <v>3110</v>
      </c>
      <c r="CD4">
        <v>50</v>
      </c>
      <c r="CE4">
        <v>6036256462</v>
      </c>
      <c r="CF4" t="s">
        <v>98</v>
      </c>
      <c r="CG4" t="s">
        <v>99</v>
      </c>
      <c r="CH4" s="1">
        <v>35156</v>
      </c>
      <c r="CI4" t="s">
        <v>99</v>
      </c>
      <c r="CJ4" t="s">
        <v>99</v>
      </c>
      <c r="CK4" t="s">
        <v>99</v>
      </c>
      <c r="CL4" t="s">
        <v>102</v>
      </c>
      <c r="CM4" t="s">
        <v>314</v>
      </c>
      <c r="CN4">
        <v>147</v>
      </c>
      <c r="CO4" s="1">
        <v>44621</v>
      </c>
      <c r="CP4" s="1"/>
      <c r="CV4"/>
    </row>
    <row r="5" spans="1:105" x14ac:dyDescent="0.25">
      <c r="A5" t="s">
        <v>177</v>
      </c>
      <c r="B5" s="18" t="s">
        <v>514</v>
      </c>
      <c r="C5" s="18">
        <v>305086</v>
      </c>
      <c r="D5" t="s">
        <v>416</v>
      </c>
      <c r="E5" t="s">
        <v>152</v>
      </c>
      <c r="F5" t="s">
        <v>141</v>
      </c>
      <c r="G5" t="s">
        <v>528</v>
      </c>
      <c r="H5">
        <v>70</v>
      </c>
      <c r="I5" t="s">
        <v>105</v>
      </c>
      <c r="K5" t="s">
        <v>99</v>
      </c>
      <c r="L5" t="s">
        <v>104</v>
      </c>
      <c r="M5">
        <v>3</v>
      </c>
      <c r="N5">
        <v>1</v>
      </c>
      <c r="O5">
        <v>4</v>
      </c>
      <c r="P5">
        <v>4</v>
      </c>
      <c r="Q5">
        <v>5</v>
      </c>
      <c r="R5">
        <v>3</v>
      </c>
      <c r="S5">
        <v>1</v>
      </c>
      <c r="U5" s="8">
        <v>3.4779399999999998</v>
      </c>
      <c r="V5" s="8">
        <v>0.28705000000000003</v>
      </c>
      <c r="X5">
        <v>0.61797000000000002</v>
      </c>
      <c r="Y5">
        <v>0.90502000000000005</v>
      </c>
      <c r="Z5">
        <v>3.04419</v>
      </c>
      <c r="AA5">
        <v>0.23047000000000001</v>
      </c>
      <c r="AB5">
        <v>0.20316000000000001</v>
      </c>
      <c r="AC5">
        <v>6</v>
      </c>
      <c r="AD5">
        <v>2.5729199999999999</v>
      </c>
      <c r="AF5">
        <v>6</v>
      </c>
      <c r="AG5">
        <v>5</v>
      </c>
      <c r="AJ5">
        <v>2.0355400000000001</v>
      </c>
      <c r="AK5">
        <v>0.74826999999999999</v>
      </c>
      <c r="AL5">
        <v>0.38611000000000001</v>
      </c>
      <c r="AM5">
        <v>3.1699299999999999</v>
      </c>
      <c r="AN5">
        <v>2.5876999999999999</v>
      </c>
      <c r="AO5">
        <v>0.60748000000000002</v>
      </c>
      <c r="AP5">
        <v>0.27840999999999999</v>
      </c>
      <c r="AQ5">
        <v>3.4640900000000001</v>
      </c>
      <c r="AS5">
        <v>0</v>
      </c>
      <c r="AT5">
        <v>0</v>
      </c>
      <c r="AU5">
        <v>0</v>
      </c>
      <c r="AV5">
        <v>0</v>
      </c>
      <c r="AW5" s="4">
        <v>0</v>
      </c>
      <c r="AX5">
        <v>0</v>
      </c>
      <c r="AY5">
        <v>0</v>
      </c>
      <c r="BA5" s="1">
        <v>44434</v>
      </c>
      <c r="BB5">
        <v>1</v>
      </c>
      <c r="BC5">
        <v>1</v>
      </c>
      <c r="BD5">
        <v>0</v>
      </c>
      <c r="BE5">
        <v>8</v>
      </c>
      <c r="BF5">
        <v>1</v>
      </c>
      <c r="BG5">
        <v>0</v>
      </c>
      <c r="BH5">
        <v>8</v>
      </c>
      <c r="BI5" s="1">
        <v>43843</v>
      </c>
      <c r="BJ5">
        <v>0</v>
      </c>
      <c r="BK5">
        <v>0</v>
      </c>
      <c r="BL5">
        <v>0</v>
      </c>
      <c r="BM5">
        <v>0</v>
      </c>
      <c r="BN5">
        <v>0</v>
      </c>
      <c r="BO5">
        <v>0</v>
      </c>
      <c r="BP5">
        <v>0</v>
      </c>
      <c r="BQ5" s="1">
        <v>43389</v>
      </c>
      <c r="BR5">
        <v>0</v>
      </c>
      <c r="BS5">
        <v>0</v>
      </c>
      <c r="BT5">
        <v>0</v>
      </c>
      <c r="BU5">
        <v>0</v>
      </c>
      <c r="BV5">
        <v>0</v>
      </c>
      <c r="BW5">
        <v>0</v>
      </c>
      <c r="BX5">
        <v>0</v>
      </c>
      <c r="BY5">
        <v>4</v>
      </c>
      <c r="CA5" t="s">
        <v>418</v>
      </c>
      <c r="CB5" t="s">
        <v>419</v>
      </c>
      <c r="CC5">
        <v>3110</v>
      </c>
      <c r="CD5">
        <v>50</v>
      </c>
      <c r="CE5">
        <v>6036274147</v>
      </c>
      <c r="CF5" t="s">
        <v>98</v>
      </c>
      <c r="CG5" t="s">
        <v>99</v>
      </c>
      <c r="CH5" s="1">
        <v>35490</v>
      </c>
      <c r="CI5" t="s">
        <v>99</v>
      </c>
      <c r="CJ5" t="s">
        <v>99</v>
      </c>
      <c r="CK5" t="s">
        <v>99</v>
      </c>
      <c r="CL5" t="s">
        <v>102</v>
      </c>
      <c r="CM5" t="s">
        <v>417</v>
      </c>
      <c r="CN5">
        <v>102</v>
      </c>
      <c r="CO5" s="1">
        <v>44621</v>
      </c>
      <c r="CP5" s="1"/>
      <c r="CV5"/>
    </row>
    <row r="6" spans="1:105" x14ac:dyDescent="0.25">
      <c r="A6" t="s">
        <v>177</v>
      </c>
      <c r="B6" s="18" t="s">
        <v>514</v>
      </c>
      <c r="C6" s="18">
        <v>305096</v>
      </c>
      <c r="D6" t="s">
        <v>454</v>
      </c>
      <c r="E6" t="s">
        <v>260</v>
      </c>
      <c r="F6" t="s">
        <v>141</v>
      </c>
      <c r="G6" t="s">
        <v>528</v>
      </c>
      <c r="H6">
        <v>30.3</v>
      </c>
      <c r="I6" t="s">
        <v>97</v>
      </c>
      <c r="K6" t="s">
        <v>99</v>
      </c>
      <c r="L6" t="s">
        <v>104</v>
      </c>
      <c r="M6">
        <v>4</v>
      </c>
      <c r="N6">
        <v>4</v>
      </c>
      <c r="O6">
        <v>3</v>
      </c>
      <c r="P6">
        <v>4</v>
      </c>
      <c r="Q6">
        <v>4</v>
      </c>
      <c r="S6">
        <v>4</v>
      </c>
      <c r="U6" s="8">
        <v>4.51633</v>
      </c>
      <c r="V6" s="8">
        <v>0.68198000000000003</v>
      </c>
      <c r="W6">
        <v>44.7</v>
      </c>
      <c r="X6">
        <v>0.87087000000000003</v>
      </c>
      <c r="Y6">
        <v>1.5528500000000001</v>
      </c>
      <c r="Z6">
        <v>3.60006</v>
      </c>
      <c r="AA6">
        <v>0.48348000000000002</v>
      </c>
      <c r="AB6">
        <v>8.863E-2</v>
      </c>
      <c r="AD6">
        <v>2.9634800000000001</v>
      </c>
      <c r="AF6">
        <v>6</v>
      </c>
      <c r="AH6">
        <v>6</v>
      </c>
      <c r="AJ6">
        <v>1.96797</v>
      </c>
      <c r="AK6">
        <v>0.67628999999999995</v>
      </c>
      <c r="AL6">
        <v>0.32216</v>
      </c>
      <c r="AM6">
        <v>2.9664199999999998</v>
      </c>
      <c r="AN6">
        <v>3.0828199999999999</v>
      </c>
      <c r="AO6">
        <v>0.94721</v>
      </c>
      <c r="AP6">
        <v>0.79278999999999999</v>
      </c>
      <c r="AQ6">
        <v>4.80694</v>
      </c>
      <c r="AS6">
        <v>0</v>
      </c>
      <c r="AT6">
        <v>1</v>
      </c>
      <c r="AU6">
        <v>0</v>
      </c>
      <c r="AV6">
        <v>0</v>
      </c>
      <c r="AW6" s="4">
        <v>0</v>
      </c>
      <c r="AX6">
        <v>0</v>
      </c>
      <c r="AY6">
        <v>0</v>
      </c>
      <c r="BA6" s="1">
        <v>44412</v>
      </c>
      <c r="BB6">
        <v>6</v>
      </c>
      <c r="BC6">
        <v>2</v>
      </c>
      <c r="BD6">
        <v>4</v>
      </c>
      <c r="BE6">
        <v>16</v>
      </c>
      <c r="BF6">
        <v>1</v>
      </c>
      <c r="BG6">
        <v>0</v>
      </c>
      <c r="BH6">
        <v>16</v>
      </c>
      <c r="BI6" s="1">
        <v>43679</v>
      </c>
      <c r="BJ6">
        <v>0</v>
      </c>
      <c r="BK6">
        <v>0</v>
      </c>
      <c r="BL6">
        <v>0</v>
      </c>
      <c r="BM6">
        <v>0</v>
      </c>
      <c r="BN6">
        <v>0</v>
      </c>
      <c r="BO6">
        <v>0</v>
      </c>
      <c r="BP6">
        <v>0</v>
      </c>
      <c r="BQ6" s="1">
        <v>43257</v>
      </c>
      <c r="BR6">
        <v>2</v>
      </c>
      <c r="BS6">
        <v>2</v>
      </c>
      <c r="BT6">
        <v>0</v>
      </c>
      <c r="BU6">
        <v>0</v>
      </c>
      <c r="BV6">
        <v>1</v>
      </c>
      <c r="BW6">
        <v>0</v>
      </c>
      <c r="BX6">
        <v>0</v>
      </c>
      <c r="BY6">
        <v>8</v>
      </c>
      <c r="CA6" t="s">
        <v>454</v>
      </c>
      <c r="CB6" t="s">
        <v>456</v>
      </c>
      <c r="CC6">
        <v>3045</v>
      </c>
      <c r="CD6">
        <v>50</v>
      </c>
      <c r="CE6">
        <v>6034974871</v>
      </c>
      <c r="CF6" t="s">
        <v>98</v>
      </c>
      <c r="CG6" t="s">
        <v>99</v>
      </c>
      <c r="CH6" s="1">
        <v>37926</v>
      </c>
      <c r="CI6" t="s">
        <v>99</v>
      </c>
      <c r="CJ6" t="s">
        <v>99</v>
      </c>
      <c r="CK6" t="s">
        <v>99</v>
      </c>
      <c r="CL6" t="s">
        <v>102</v>
      </c>
      <c r="CM6" t="s">
        <v>455</v>
      </c>
      <c r="CN6">
        <v>35</v>
      </c>
      <c r="CO6" s="1">
        <v>44621</v>
      </c>
      <c r="CP6" s="1"/>
      <c r="CV6"/>
      <c r="CW6">
        <v>2</v>
      </c>
    </row>
    <row r="7" spans="1:105" x14ac:dyDescent="0.25">
      <c r="A7" t="s">
        <v>177</v>
      </c>
      <c r="B7" s="18" t="s">
        <v>514</v>
      </c>
      <c r="C7" s="18">
        <v>305101</v>
      </c>
      <c r="D7" t="s">
        <v>470</v>
      </c>
      <c r="E7" t="s">
        <v>228</v>
      </c>
      <c r="F7" t="s">
        <v>229</v>
      </c>
      <c r="G7" t="s">
        <v>530</v>
      </c>
      <c r="H7">
        <v>65.900000000000006</v>
      </c>
      <c r="I7" t="s">
        <v>103</v>
      </c>
      <c r="K7" t="s">
        <v>99</v>
      </c>
      <c r="L7" t="s">
        <v>104</v>
      </c>
      <c r="M7">
        <v>4</v>
      </c>
      <c r="N7">
        <v>4</v>
      </c>
      <c r="O7">
        <v>3</v>
      </c>
      <c r="P7">
        <v>4</v>
      </c>
      <c r="Q7">
        <v>4</v>
      </c>
      <c r="S7">
        <v>4</v>
      </c>
      <c r="U7" s="8">
        <v>4.7293200000000004</v>
      </c>
      <c r="V7" s="8">
        <v>0.80847000000000002</v>
      </c>
      <c r="W7">
        <v>39</v>
      </c>
      <c r="X7">
        <v>0.44779999999999998</v>
      </c>
      <c r="Y7">
        <v>1.25627</v>
      </c>
      <c r="Z7">
        <v>4.0613599999999996</v>
      </c>
      <c r="AA7">
        <v>0.30259000000000003</v>
      </c>
      <c r="AB7">
        <v>6.7549999999999999E-2</v>
      </c>
      <c r="AD7">
        <v>3.4730500000000002</v>
      </c>
      <c r="AE7">
        <v>23.1</v>
      </c>
      <c r="AG7">
        <v>0</v>
      </c>
      <c r="AJ7">
        <v>2.04575</v>
      </c>
      <c r="AK7">
        <v>0.71421000000000001</v>
      </c>
      <c r="AL7">
        <v>0.33124999999999999</v>
      </c>
      <c r="AM7">
        <v>3.0912000000000002</v>
      </c>
      <c r="AN7">
        <v>3.4755699999999998</v>
      </c>
      <c r="AO7">
        <v>0.4612</v>
      </c>
      <c r="AP7">
        <v>0.91403000000000001</v>
      </c>
      <c r="AQ7">
        <v>4.8304400000000003</v>
      </c>
      <c r="AS7">
        <v>0</v>
      </c>
      <c r="AT7">
        <v>0</v>
      </c>
      <c r="AU7">
        <v>0</v>
      </c>
      <c r="AV7">
        <v>0</v>
      </c>
      <c r="AW7" s="4">
        <v>0</v>
      </c>
      <c r="AX7">
        <v>0</v>
      </c>
      <c r="AY7">
        <v>0</v>
      </c>
      <c r="BA7" s="1">
        <v>44386</v>
      </c>
      <c r="BB7">
        <v>4</v>
      </c>
      <c r="BC7">
        <v>4</v>
      </c>
      <c r="BD7">
        <v>0</v>
      </c>
      <c r="BE7">
        <v>16</v>
      </c>
      <c r="BF7">
        <v>1</v>
      </c>
      <c r="BG7">
        <v>0</v>
      </c>
      <c r="BH7">
        <v>16</v>
      </c>
      <c r="BI7" s="1">
        <v>43805</v>
      </c>
      <c r="BJ7">
        <v>4</v>
      </c>
      <c r="BK7">
        <v>4</v>
      </c>
      <c r="BL7">
        <v>0</v>
      </c>
      <c r="BM7">
        <v>8</v>
      </c>
      <c r="BN7">
        <v>1</v>
      </c>
      <c r="BO7">
        <v>0</v>
      </c>
      <c r="BP7">
        <v>8</v>
      </c>
      <c r="BQ7" s="1">
        <v>43378</v>
      </c>
      <c r="BR7">
        <v>5</v>
      </c>
      <c r="BS7">
        <v>5</v>
      </c>
      <c r="BT7">
        <v>0</v>
      </c>
      <c r="BU7">
        <v>4</v>
      </c>
      <c r="BV7">
        <v>1</v>
      </c>
      <c r="BW7">
        <v>0</v>
      </c>
      <c r="BX7">
        <v>4</v>
      </c>
      <c r="BY7">
        <v>11.333</v>
      </c>
      <c r="CA7" t="s">
        <v>472</v>
      </c>
      <c r="CB7" t="s">
        <v>473</v>
      </c>
      <c r="CC7">
        <v>3246</v>
      </c>
      <c r="CD7">
        <v>0</v>
      </c>
      <c r="CE7">
        <v>6035275410</v>
      </c>
      <c r="CF7" t="s">
        <v>98</v>
      </c>
      <c r="CG7" t="s">
        <v>99</v>
      </c>
      <c r="CH7" s="1">
        <v>39692</v>
      </c>
      <c r="CI7" t="s">
        <v>99</v>
      </c>
      <c r="CJ7" t="s">
        <v>99</v>
      </c>
      <c r="CK7" t="s">
        <v>99</v>
      </c>
      <c r="CL7" t="s">
        <v>102</v>
      </c>
      <c r="CM7" t="s">
        <v>471</v>
      </c>
      <c r="CN7">
        <v>94</v>
      </c>
      <c r="CO7" s="1">
        <v>44621</v>
      </c>
      <c r="CP7" s="1"/>
      <c r="CV7"/>
      <c r="CW7">
        <v>2</v>
      </c>
    </row>
    <row r="8" spans="1:105" x14ac:dyDescent="0.25">
      <c r="A8" t="s">
        <v>177</v>
      </c>
      <c r="B8" s="18" t="s">
        <v>514</v>
      </c>
      <c r="C8" s="18">
        <v>305081</v>
      </c>
      <c r="D8" t="s">
        <v>395</v>
      </c>
      <c r="E8" t="s">
        <v>155</v>
      </c>
      <c r="F8" t="s">
        <v>191</v>
      </c>
      <c r="G8" t="s">
        <v>528</v>
      </c>
      <c r="H8">
        <v>54.3</v>
      </c>
      <c r="I8" t="s">
        <v>111</v>
      </c>
      <c r="J8" t="s">
        <v>112</v>
      </c>
      <c r="K8" t="s">
        <v>99</v>
      </c>
      <c r="L8" t="s">
        <v>104</v>
      </c>
      <c r="AC8">
        <v>6</v>
      </c>
      <c r="AF8">
        <v>6</v>
      </c>
      <c r="AH8">
        <v>6</v>
      </c>
      <c r="AS8">
        <v>2</v>
      </c>
      <c r="AT8">
        <v>7</v>
      </c>
      <c r="AU8">
        <v>5</v>
      </c>
      <c r="AV8">
        <v>11</v>
      </c>
      <c r="AW8" s="4">
        <v>36488.46</v>
      </c>
      <c r="AX8">
        <v>0</v>
      </c>
      <c r="AY8">
        <v>11</v>
      </c>
      <c r="BA8" s="1">
        <v>44546</v>
      </c>
      <c r="BB8">
        <v>20</v>
      </c>
      <c r="BC8">
        <v>13</v>
      </c>
      <c r="BD8">
        <v>7</v>
      </c>
      <c r="BE8">
        <v>192</v>
      </c>
      <c r="BF8">
        <v>1</v>
      </c>
      <c r="BG8">
        <v>0</v>
      </c>
      <c r="BH8">
        <v>192</v>
      </c>
      <c r="BI8" s="1">
        <v>44235</v>
      </c>
      <c r="BJ8">
        <v>15</v>
      </c>
      <c r="BK8">
        <v>11</v>
      </c>
      <c r="BL8">
        <v>2</v>
      </c>
      <c r="BM8">
        <v>84</v>
      </c>
      <c r="BN8">
        <v>1</v>
      </c>
      <c r="BO8">
        <v>0</v>
      </c>
      <c r="BP8">
        <v>84</v>
      </c>
      <c r="BQ8" s="1">
        <v>43581</v>
      </c>
      <c r="BR8">
        <v>6</v>
      </c>
      <c r="BS8">
        <v>6</v>
      </c>
      <c r="BT8">
        <v>0</v>
      </c>
      <c r="BU8">
        <v>24</v>
      </c>
      <c r="BV8">
        <v>1</v>
      </c>
      <c r="BW8">
        <v>0</v>
      </c>
      <c r="BX8">
        <v>24</v>
      </c>
      <c r="BY8">
        <v>128</v>
      </c>
      <c r="CA8" t="s">
        <v>397</v>
      </c>
      <c r="CB8" t="s">
        <v>398</v>
      </c>
      <c r="CC8">
        <v>3867</v>
      </c>
      <c r="CD8">
        <v>80</v>
      </c>
      <c r="CE8">
        <v>6033353955</v>
      </c>
      <c r="CF8" t="s">
        <v>98</v>
      </c>
      <c r="CG8" t="s">
        <v>99</v>
      </c>
      <c r="CH8" s="1">
        <v>35473</v>
      </c>
      <c r="CI8" t="s">
        <v>99</v>
      </c>
      <c r="CJ8" t="s">
        <v>99</v>
      </c>
      <c r="CK8" t="s">
        <v>99</v>
      </c>
      <c r="CL8" t="s">
        <v>102</v>
      </c>
      <c r="CM8" t="s">
        <v>396</v>
      </c>
      <c r="CN8">
        <v>79</v>
      </c>
      <c r="CO8" s="1">
        <v>44621</v>
      </c>
      <c r="CP8" s="1"/>
      <c r="CR8">
        <v>18</v>
      </c>
      <c r="CS8">
        <v>18</v>
      </c>
      <c r="CT8">
        <v>18</v>
      </c>
      <c r="CU8">
        <v>18</v>
      </c>
      <c r="CV8">
        <v>18</v>
      </c>
      <c r="CW8">
        <v>18</v>
      </c>
      <c r="CX8">
        <v>18</v>
      </c>
      <c r="CY8">
        <v>6</v>
      </c>
      <c r="CZ8">
        <v>6</v>
      </c>
    </row>
    <row r="9" spans="1:105" x14ac:dyDescent="0.25">
      <c r="A9" t="s">
        <v>177</v>
      </c>
      <c r="B9" s="18" t="s">
        <v>514</v>
      </c>
      <c r="C9" s="18">
        <v>305082</v>
      </c>
      <c r="D9" t="s">
        <v>399</v>
      </c>
      <c r="E9" t="s">
        <v>201</v>
      </c>
      <c r="F9" t="s">
        <v>202</v>
      </c>
      <c r="G9" t="s">
        <v>528</v>
      </c>
      <c r="H9">
        <v>85.9</v>
      </c>
      <c r="I9" t="s">
        <v>97</v>
      </c>
      <c r="J9" t="s">
        <v>107</v>
      </c>
      <c r="K9" t="s">
        <v>99</v>
      </c>
      <c r="L9" t="s">
        <v>101</v>
      </c>
      <c r="M9">
        <v>1</v>
      </c>
      <c r="N9">
        <v>3</v>
      </c>
      <c r="O9">
        <v>1</v>
      </c>
      <c r="P9">
        <v>2</v>
      </c>
      <c r="Q9">
        <v>1</v>
      </c>
      <c r="R9">
        <v>5</v>
      </c>
      <c r="S9">
        <v>4</v>
      </c>
      <c r="U9" s="8">
        <v>2.8944200000000002</v>
      </c>
      <c r="V9" s="8">
        <v>0.74946000000000002</v>
      </c>
      <c r="X9">
        <v>0.74861</v>
      </c>
      <c r="Y9">
        <v>1.49807</v>
      </c>
      <c r="Z9">
        <v>2.8929499999999999</v>
      </c>
      <c r="AA9">
        <v>0.76761999999999997</v>
      </c>
      <c r="AB9">
        <v>5.867E-2</v>
      </c>
      <c r="AC9">
        <v>6</v>
      </c>
      <c r="AD9">
        <v>1.39635</v>
      </c>
      <c r="AF9">
        <v>6</v>
      </c>
      <c r="AH9">
        <v>6</v>
      </c>
      <c r="AJ9">
        <v>1.95319</v>
      </c>
      <c r="AK9">
        <v>0.73785999999999996</v>
      </c>
      <c r="AL9">
        <v>0.37602000000000002</v>
      </c>
      <c r="AM9">
        <v>3.0670700000000002</v>
      </c>
      <c r="AN9">
        <v>1.4635800000000001</v>
      </c>
      <c r="AO9">
        <v>0.74629000000000001</v>
      </c>
      <c r="AP9">
        <v>0.74643000000000004</v>
      </c>
      <c r="AQ9">
        <v>2.9795699999999998</v>
      </c>
      <c r="AS9">
        <v>3</v>
      </c>
      <c r="AT9">
        <v>5</v>
      </c>
      <c r="AU9">
        <v>4</v>
      </c>
      <c r="AV9">
        <v>7</v>
      </c>
      <c r="AW9" s="4">
        <v>21295.68</v>
      </c>
      <c r="AX9">
        <v>1</v>
      </c>
      <c r="AY9">
        <v>8</v>
      </c>
      <c r="BA9" s="1">
        <v>44323</v>
      </c>
      <c r="BB9">
        <v>8</v>
      </c>
      <c r="BC9">
        <v>7</v>
      </c>
      <c r="BD9">
        <v>0</v>
      </c>
      <c r="BE9">
        <v>36</v>
      </c>
      <c r="BF9">
        <v>1</v>
      </c>
      <c r="BG9">
        <v>0</v>
      </c>
      <c r="BH9">
        <v>36</v>
      </c>
      <c r="BI9" s="1">
        <v>43675</v>
      </c>
      <c r="BJ9">
        <v>17</v>
      </c>
      <c r="BK9">
        <v>10</v>
      </c>
      <c r="BL9">
        <v>9</v>
      </c>
      <c r="BM9">
        <v>68</v>
      </c>
      <c r="BN9">
        <v>1</v>
      </c>
      <c r="BO9">
        <v>0</v>
      </c>
      <c r="BP9">
        <v>68</v>
      </c>
      <c r="BQ9" s="1">
        <v>43370</v>
      </c>
      <c r="BR9">
        <v>5</v>
      </c>
      <c r="BS9">
        <v>4</v>
      </c>
      <c r="BT9">
        <v>1</v>
      </c>
      <c r="BU9">
        <v>12</v>
      </c>
      <c r="BV9">
        <v>1</v>
      </c>
      <c r="BW9">
        <v>0</v>
      </c>
      <c r="BX9">
        <v>12</v>
      </c>
      <c r="BY9">
        <v>42.667000000000002</v>
      </c>
      <c r="CA9" t="s">
        <v>401</v>
      </c>
      <c r="CB9" t="s">
        <v>402</v>
      </c>
      <c r="CC9">
        <v>3801</v>
      </c>
      <c r="CD9">
        <v>70</v>
      </c>
      <c r="CE9">
        <v>6034312530</v>
      </c>
      <c r="CF9" t="s">
        <v>98</v>
      </c>
      <c r="CG9" t="s">
        <v>99</v>
      </c>
      <c r="CH9" s="1">
        <v>35473</v>
      </c>
      <c r="CI9" t="s">
        <v>99</v>
      </c>
      <c r="CJ9" t="s">
        <v>99</v>
      </c>
      <c r="CK9" t="s">
        <v>99</v>
      </c>
      <c r="CL9" t="s">
        <v>102</v>
      </c>
      <c r="CM9" t="s">
        <v>400</v>
      </c>
      <c r="CN9">
        <v>102</v>
      </c>
      <c r="CO9" s="1">
        <v>44621</v>
      </c>
      <c r="CP9" s="1"/>
      <c r="CV9"/>
    </row>
    <row r="10" spans="1:105" x14ac:dyDescent="0.25">
      <c r="A10" t="s">
        <v>177</v>
      </c>
      <c r="B10" s="18" t="s">
        <v>514</v>
      </c>
      <c r="C10" s="18">
        <v>305054</v>
      </c>
      <c r="D10" t="s">
        <v>287</v>
      </c>
      <c r="E10" t="s">
        <v>159</v>
      </c>
      <c r="F10" t="s">
        <v>275</v>
      </c>
      <c r="G10" t="s">
        <v>530</v>
      </c>
      <c r="H10">
        <v>102.4</v>
      </c>
      <c r="I10" t="s">
        <v>103</v>
      </c>
      <c r="K10" t="s">
        <v>99</v>
      </c>
      <c r="L10" t="s">
        <v>104</v>
      </c>
      <c r="M10">
        <v>5</v>
      </c>
      <c r="N10">
        <v>5</v>
      </c>
      <c r="O10">
        <v>4</v>
      </c>
      <c r="P10">
        <v>5</v>
      </c>
      <c r="Q10">
        <v>3</v>
      </c>
      <c r="R10">
        <v>5</v>
      </c>
      <c r="S10">
        <v>5</v>
      </c>
      <c r="U10" s="8">
        <v>5.0563900000000004</v>
      </c>
      <c r="V10" s="8">
        <v>0.85826999999999998</v>
      </c>
      <c r="W10">
        <v>43</v>
      </c>
      <c r="X10">
        <v>1.2377100000000001</v>
      </c>
      <c r="Y10">
        <v>2.09598</v>
      </c>
      <c r="Z10">
        <v>4.5360899999999997</v>
      </c>
      <c r="AA10">
        <v>0.60770999999999997</v>
      </c>
      <c r="AB10">
        <v>0.11413</v>
      </c>
      <c r="AD10">
        <v>2.96041</v>
      </c>
      <c r="AE10">
        <v>25</v>
      </c>
      <c r="AG10">
        <v>0</v>
      </c>
      <c r="AJ10">
        <v>2.1291699999999998</v>
      </c>
      <c r="AK10">
        <v>0.65505999999999998</v>
      </c>
      <c r="AL10">
        <v>0.28921000000000002</v>
      </c>
      <c r="AM10">
        <v>3.0734400000000002</v>
      </c>
      <c r="AN10">
        <v>2.8464700000000001</v>
      </c>
      <c r="AO10">
        <v>1.38984</v>
      </c>
      <c r="AP10">
        <v>1.1113900000000001</v>
      </c>
      <c r="AQ10">
        <v>5.1943599999999996</v>
      </c>
      <c r="AS10">
        <v>0</v>
      </c>
      <c r="AT10">
        <v>0</v>
      </c>
      <c r="AU10">
        <v>0</v>
      </c>
      <c r="AV10">
        <v>0</v>
      </c>
      <c r="AW10" s="4">
        <v>0</v>
      </c>
      <c r="AX10">
        <v>0</v>
      </c>
      <c r="AY10">
        <v>0</v>
      </c>
      <c r="BA10" s="1">
        <v>44329</v>
      </c>
      <c r="BB10">
        <v>1</v>
      </c>
      <c r="BC10">
        <v>1</v>
      </c>
      <c r="BD10">
        <v>0</v>
      </c>
      <c r="BE10">
        <v>8</v>
      </c>
      <c r="BF10">
        <v>1</v>
      </c>
      <c r="BG10">
        <v>0</v>
      </c>
      <c r="BH10">
        <v>8</v>
      </c>
      <c r="BI10" s="1">
        <v>43692</v>
      </c>
      <c r="BJ10">
        <v>0</v>
      </c>
      <c r="BK10">
        <v>0</v>
      </c>
      <c r="BL10">
        <v>0</v>
      </c>
      <c r="BM10">
        <v>0</v>
      </c>
      <c r="BN10">
        <v>0</v>
      </c>
      <c r="BO10">
        <v>0</v>
      </c>
      <c r="BP10">
        <v>0</v>
      </c>
      <c r="BQ10" s="1">
        <v>43237</v>
      </c>
      <c r="BR10">
        <v>0</v>
      </c>
      <c r="BS10">
        <v>0</v>
      </c>
      <c r="BT10">
        <v>0</v>
      </c>
      <c r="BU10">
        <v>0</v>
      </c>
      <c r="BV10">
        <v>0</v>
      </c>
      <c r="BW10">
        <v>0</v>
      </c>
      <c r="BX10">
        <v>0</v>
      </c>
      <c r="BY10">
        <v>4</v>
      </c>
      <c r="CA10" t="s">
        <v>289</v>
      </c>
      <c r="CB10" t="s">
        <v>290</v>
      </c>
      <c r="CC10">
        <v>3467</v>
      </c>
      <c r="CD10">
        <v>20</v>
      </c>
      <c r="CE10">
        <v>6033994912</v>
      </c>
      <c r="CF10" t="s">
        <v>98</v>
      </c>
      <c r="CG10" t="s">
        <v>99</v>
      </c>
      <c r="CH10" s="1">
        <v>35156</v>
      </c>
      <c r="CI10" t="s">
        <v>99</v>
      </c>
      <c r="CJ10" t="s">
        <v>99</v>
      </c>
      <c r="CK10" t="s">
        <v>99</v>
      </c>
      <c r="CL10" t="s">
        <v>102</v>
      </c>
      <c r="CM10" t="s">
        <v>288</v>
      </c>
      <c r="CN10">
        <v>150</v>
      </c>
      <c r="CO10" s="1">
        <v>44621</v>
      </c>
      <c r="CP10" s="1"/>
      <c r="CV10"/>
    </row>
    <row r="11" spans="1:105" x14ac:dyDescent="0.25">
      <c r="A11" t="s">
        <v>177</v>
      </c>
      <c r="B11" s="18" t="s">
        <v>514</v>
      </c>
      <c r="C11" s="18">
        <v>305091</v>
      </c>
      <c r="D11" t="s">
        <v>432</v>
      </c>
      <c r="E11" t="s">
        <v>129</v>
      </c>
      <c r="F11" t="s">
        <v>202</v>
      </c>
      <c r="G11" t="s">
        <v>528</v>
      </c>
      <c r="H11">
        <v>37</v>
      </c>
      <c r="I11" t="s">
        <v>97</v>
      </c>
      <c r="K11" t="s">
        <v>99</v>
      </c>
      <c r="L11" t="s">
        <v>104</v>
      </c>
      <c r="M11">
        <v>4</v>
      </c>
      <c r="N11">
        <v>4</v>
      </c>
      <c r="O11">
        <v>3</v>
      </c>
      <c r="P11">
        <v>3</v>
      </c>
      <c r="Q11">
        <v>2</v>
      </c>
      <c r="R11">
        <v>3</v>
      </c>
      <c r="S11">
        <v>3</v>
      </c>
      <c r="U11" s="8">
        <v>4.7405799999999996</v>
      </c>
      <c r="V11" s="8">
        <v>0.58596000000000004</v>
      </c>
      <c r="X11">
        <v>0.76302999999999999</v>
      </c>
      <c r="Y11">
        <v>1.349</v>
      </c>
      <c r="Z11">
        <v>4.0059399999999998</v>
      </c>
      <c r="AA11">
        <v>0.31791999999999998</v>
      </c>
      <c r="AB11">
        <v>0.41031000000000001</v>
      </c>
      <c r="AC11">
        <v>6</v>
      </c>
      <c r="AD11">
        <v>3.3915799999999998</v>
      </c>
      <c r="AF11">
        <v>6</v>
      </c>
      <c r="AG11">
        <v>1</v>
      </c>
      <c r="AJ11">
        <v>2.1556999999999999</v>
      </c>
      <c r="AK11">
        <v>0.71548999999999996</v>
      </c>
      <c r="AL11">
        <v>0.33344000000000001</v>
      </c>
      <c r="AM11">
        <v>3.2046299999999999</v>
      </c>
      <c r="AN11">
        <v>3.22092</v>
      </c>
      <c r="AO11">
        <v>0.78444999999999998</v>
      </c>
      <c r="AP11">
        <v>0.65812000000000004</v>
      </c>
      <c r="AQ11">
        <v>4.6705699999999997</v>
      </c>
      <c r="AS11">
        <v>0</v>
      </c>
      <c r="AT11">
        <v>0</v>
      </c>
      <c r="AU11">
        <v>0</v>
      </c>
      <c r="AV11">
        <v>1</v>
      </c>
      <c r="AW11" s="4">
        <v>14508</v>
      </c>
      <c r="AX11">
        <v>0</v>
      </c>
      <c r="AY11">
        <v>1</v>
      </c>
      <c r="BA11" s="1">
        <v>44377</v>
      </c>
      <c r="BB11">
        <v>5</v>
      </c>
      <c r="BC11">
        <v>5</v>
      </c>
      <c r="BD11">
        <v>0</v>
      </c>
      <c r="BE11">
        <v>24</v>
      </c>
      <c r="BF11">
        <v>1</v>
      </c>
      <c r="BG11">
        <v>0</v>
      </c>
      <c r="BH11">
        <v>24</v>
      </c>
      <c r="BI11" s="1">
        <v>43805</v>
      </c>
      <c r="BJ11">
        <v>0</v>
      </c>
      <c r="BK11">
        <v>0</v>
      </c>
      <c r="BL11">
        <v>0</v>
      </c>
      <c r="BM11">
        <v>0</v>
      </c>
      <c r="BN11">
        <v>0</v>
      </c>
      <c r="BO11">
        <v>0</v>
      </c>
      <c r="BP11">
        <v>0</v>
      </c>
      <c r="BQ11" s="1">
        <v>43404</v>
      </c>
      <c r="BR11">
        <v>2</v>
      </c>
      <c r="BS11">
        <v>2</v>
      </c>
      <c r="BT11">
        <v>0</v>
      </c>
      <c r="BU11">
        <v>4</v>
      </c>
      <c r="BV11">
        <v>1</v>
      </c>
      <c r="BW11">
        <v>0</v>
      </c>
      <c r="BX11">
        <v>4</v>
      </c>
      <c r="BY11">
        <v>12.667</v>
      </c>
      <c r="CA11" t="s">
        <v>434</v>
      </c>
      <c r="CB11" t="s">
        <v>435</v>
      </c>
      <c r="CC11">
        <v>3044</v>
      </c>
      <c r="CD11">
        <v>70</v>
      </c>
      <c r="CE11">
        <v>6038953126</v>
      </c>
      <c r="CF11" t="s">
        <v>98</v>
      </c>
      <c r="CG11" t="s">
        <v>99</v>
      </c>
      <c r="CH11" s="1">
        <v>36373</v>
      </c>
      <c r="CI11" t="s">
        <v>99</v>
      </c>
      <c r="CJ11" t="s">
        <v>99</v>
      </c>
      <c r="CK11" t="s">
        <v>99</v>
      </c>
      <c r="CL11" t="s">
        <v>102</v>
      </c>
      <c r="CM11" t="s">
        <v>433</v>
      </c>
      <c r="CN11">
        <v>50</v>
      </c>
      <c r="CO11" s="1">
        <v>44621</v>
      </c>
      <c r="CP11" s="1"/>
      <c r="CV11"/>
    </row>
    <row r="12" spans="1:105" x14ac:dyDescent="0.25">
      <c r="A12" t="s">
        <v>177</v>
      </c>
      <c r="B12" s="18" t="s">
        <v>514</v>
      </c>
      <c r="C12" s="18">
        <v>305102</v>
      </c>
      <c r="D12" t="s">
        <v>474</v>
      </c>
      <c r="E12" t="s">
        <v>164</v>
      </c>
      <c r="F12" t="s">
        <v>339</v>
      </c>
      <c r="G12" t="s">
        <v>530</v>
      </c>
      <c r="H12">
        <v>76.099999999999994</v>
      </c>
      <c r="I12" t="s">
        <v>103</v>
      </c>
      <c r="K12" t="s">
        <v>99</v>
      </c>
      <c r="L12" t="s">
        <v>101</v>
      </c>
      <c r="M12">
        <v>5</v>
      </c>
      <c r="N12">
        <v>5</v>
      </c>
      <c r="O12">
        <v>5</v>
      </c>
      <c r="P12">
        <v>5</v>
      </c>
      <c r="Q12">
        <v>2</v>
      </c>
      <c r="R12">
        <v>5</v>
      </c>
      <c r="S12">
        <v>5</v>
      </c>
      <c r="U12" s="8">
        <v>4.9605399999999999</v>
      </c>
      <c r="V12" s="8">
        <v>1.2370399999999999</v>
      </c>
      <c r="W12">
        <v>35.299999999999997</v>
      </c>
      <c r="X12">
        <v>0.29410999999999998</v>
      </c>
      <c r="Y12">
        <v>1.5311399999999999</v>
      </c>
      <c r="Z12">
        <v>4.0921099999999999</v>
      </c>
      <c r="AA12">
        <v>0.66130999999999995</v>
      </c>
      <c r="AB12">
        <v>7.0040000000000005E-2</v>
      </c>
      <c r="AD12">
        <v>3.4293900000000002</v>
      </c>
      <c r="AE12">
        <v>28</v>
      </c>
      <c r="AG12">
        <v>0</v>
      </c>
      <c r="AJ12">
        <v>2.1098699999999999</v>
      </c>
      <c r="AK12">
        <v>0.73124</v>
      </c>
      <c r="AL12">
        <v>0.34538999999999997</v>
      </c>
      <c r="AM12">
        <v>3.1865000000000001</v>
      </c>
      <c r="AN12">
        <v>3.3275700000000001</v>
      </c>
      <c r="AO12">
        <v>0.29585</v>
      </c>
      <c r="AP12">
        <v>1.3413200000000001</v>
      </c>
      <c r="AQ12">
        <v>4.9150799999999997</v>
      </c>
      <c r="AS12">
        <v>0</v>
      </c>
      <c r="AT12">
        <v>0</v>
      </c>
      <c r="AU12">
        <v>0</v>
      </c>
      <c r="AV12">
        <v>0</v>
      </c>
      <c r="AW12" s="4">
        <v>0</v>
      </c>
      <c r="AX12">
        <v>0</v>
      </c>
      <c r="AY12">
        <v>0</v>
      </c>
      <c r="BA12" s="1">
        <v>44392</v>
      </c>
      <c r="BB12">
        <v>0</v>
      </c>
      <c r="BC12">
        <v>0</v>
      </c>
      <c r="BD12">
        <v>0</v>
      </c>
      <c r="BE12">
        <v>0</v>
      </c>
      <c r="BF12">
        <v>0</v>
      </c>
      <c r="BG12">
        <v>0</v>
      </c>
      <c r="BH12">
        <v>0</v>
      </c>
      <c r="BI12" s="1">
        <v>43700</v>
      </c>
      <c r="BJ12">
        <v>0</v>
      </c>
      <c r="BK12">
        <v>0</v>
      </c>
      <c r="BL12">
        <v>0</v>
      </c>
      <c r="BM12">
        <v>0</v>
      </c>
      <c r="BN12">
        <v>0</v>
      </c>
      <c r="BO12">
        <v>0</v>
      </c>
      <c r="BP12">
        <v>0</v>
      </c>
      <c r="BQ12" s="1">
        <v>43280</v>
      </c>
      <c r="BR12">
        <v>1</v>
      </c>
      <c r="BS12">
        <v>1</v>
      </c>
      <c r="BT12">
        <v>0</v>
      </c>
      <c r="BU12">
        <v>4</v>
      </c>
      <c r="BV12">
        <v>1</v>
      </c>
      <c r="BW12">
        <v>0</v>
      </c>
      <c r="BX12">
        <v>4</v>
      </c>
      <c r="BY12">
        <v>0.66700000000000004</v>
      </c>
      <c r="CA12" t="s">
        <v>474</v>
      </c>
      <c r="CB12" t="s">
        <v>476</v>
      </c>
      <c r="CC12">
        <v>3570</v>
      </c>
      <c r="CD12">
        <v>30</v>
      </c>
      <c r="CE12">
        <v>6037522343</v>
      </c>
      <c r="CF12" t="s">
        <v>98</v>
      </c>
      <c r="CG12" t="s">
        <v>99</v>
      </c>
      <c r="CH12" s="1">
        <v>42855</v>
      </c>
      <c r="CI12" t="s">
        <v>99</v>
      </c>
      <c r="CJ12" t="s">
        <v>99</v>
      </c>
      <c r="CK12" t="s">
        <v>99</v>
      </c>
      <c r="CL12" t="s">
        <v>102</v>
      </c>
      <c r="CM12" t="s">
        <v>475</v>
      </c>
      <c r="CN12">
        <v>100</v>
      </c>
      <c r="CO12" s="1">
        <v>44621</v>
      </c>
      <c r="CP12" s="1"/>
      <c r="CV12"/>
    </row>
    <row r="13" spans="1:105" x14ac:dyDescent="0.25">
      <c r="A13" t="s">
        <v>177</v>
      </c>
      <c r="B13" s="18" t="s">
        <v>514</v>
      </c>
      <c r="C13" s="18">
        <v>2.9999999999999998E+77</v>
      </c>
      <c r="D13" t="s">
        <v>484</v>
      </c>
      <c r="E13" t="s">
        <v>486</v>
      </c>
      <c r="F13" t="s">
        <v>339</v>
      </c>
      <c r="G13" t="s">
        <v>530</v>
      </c>
      <c r="H13">
        <v>54.2</v>
      </c>
      <c r="I13" t="s">
        <v>103</v>
      </c>
      <c r="K13" t="s">
        <v>99</v>
      </c>
      <c r="L13" t="s">
        <v>104</v>
      </c>
      <c r="M13">
        <v>4</v>
      </c>
      <c r="N13">
        <v>5</v>
      </c>
      <c r="O13">
        <v>3</v>
      </c>
      <c r="P13">
        <v>4</v>
      </c>
      <c r="Q13">
        <v>4</v>
      </c>
      <c r="S13">
        <v>5</v>
      </c>
      <c r="U13" s="8">
        <v>5.3037599999999996</v>
      </c>
      <c r="V13" s="8">
        <v>1.2661</v>
      </c>
      <c r="W13">
        <v>47.9</v>
      </c>
      <c r="X13">
        <v>0.40587000000000001</v>
      </c>
      <c r="Y13">
        <v>1.67197</v>
      </c>
      <c r="Z13">
        <v>4.55443</v>
      </c>
      <c r="AA13">
        <v>0.8367</v>
      </c>
      <c r="AB13">
        <v>1.9599999999999999E-3</v>
      </c>
      <c r="AD13">
        <v>3.6318000000000001</v>
      </c>
      <c r="AE13">
        <v>30</v>
      </c>
      <c r="AG13">
        <v>0</v>
      </c>
      <c r="AJ13">
        <v>2.08717</v>
      </c>
      <c r="AK13">
        <v>0.62904000000000004</v>
      </c>
      <c r="AL13">
        <v>0.29299999999999998</v>
      </c>
      <c r="AM13">
        <v>3.00922</v>
      </c>
      <c r="AN13">
        <v>3.56229</v>
      </c>
      <c r="AO13">
        <v>0.47460000000000002</v>
      </c>
      <c r="AP13">
        <v>1.61826</v>
      </c>
      <c r="AQ13">
        <v>5.5647599999999997</v>
      </c>
      <c r="AS13">
        <v>2</v>
      </c>
      <c r="AT13">
        <v>0</v>
      </c>
      <c r="AU13">
        <v>0</v>
      </c>
      <c r="AV13">
        <v>0</v>
      </c>
      <c r="AW13" s="4">
        <v>0</v>
      </c>
      <c r="AX13">
        <v>0</v>
      </c>
      <c r="AY13">
        <v>0</v>
      </c>
      <c r="BA13" s="1">
        <v>44490</v>
      </c>
      <c r="BB13">
        <v>3</v>
      </c>
      <c r="BC13">
        <v>2</v>
      </c>
      <c r="BD13">
        <v>1</v>
      </c>
      <c r="BE13">
        <v>16</v>
      </c>
      <c r="BF13">
        <v>1</v>
      </c>
      <c r="BG13">
        <v>0</v>
      </c>
      <c r="BH13">
        <v>16</v>
      </c>
      <c r="BI13" s="1">
        <v>43875</v>
      </c>
      <c r="BJ13">
        <v>0</v>
      </c>
      <c r="BK13">
        <v>0</v>
      </c>
      <c r="BL13">
        <v>0</v>
      </c>
      <c r="BM13">
        <v>0</v>
      </c>
      <c r="BN13">
        <v>0</v>
      </c>
      <c r="BO13">
        <v>0</v>
      </c>
      <c r="BP13">
        <v>0</v>
      </c>
      <c r="BQ13" s="1">
        <v>43419</v>
      </c>
      <c r="BR13">
        <v>1</v>
      </c>
      <c r="BS13">
        <v>1</v>
      </c>
      <c r="BT13">
        <v>0</v>
      </c>
      <c r="BU13">
        <v>4</v>
      </c>
      <c r="BV13">
        <v>1</v>
      </c>
      <c r="BW13">
        <v>0</v>
      </c>
      <c r="BX13">
        <v>4</v>
      </c>
      <c r="BY13">
        <v>8.6669999999999998</v>
      </c>
      <c r="CA13" t="s">
        <v>115</v>
      </c>
      <c r="CB13" t="s">
        <v>487</v>
      </c>
      <c r="CC13">
        <v>3597</v>
      </c>
      <c r="CD13">
        <v>30</v>
      </c>
      <c r="CE13">
        <v>6032463321</v>
      </c>
      <c r="CF13" t="s">
        <v>116</v>
      </c>
      <c r="CG13" t="s">
        <v>99</v>
      </c>
      <c r="CH13" s="1">
        <v>28856</v>
      </c>
      <c r="CI13" t="s">
        <v>99</v>
      </c>
      <c r="CJ13" t="s">
        <v>99</v>
      </c>
      <c r="CK13" t="s">
        <v>99</v>
      </c>
      <c r="CL13" t="s">
        <v>102</v>
      </c>
      <c r="CM13" t="s">
        <v>485</v>
      </c>
      <c r="CN13">
        <v>97</v>
      </c>
      <c r="CO13" s="1">
        <v>44621</v>
      </c>
      <c r="CP13" s="1"/>
      <c r="CV13"/>
      <c r="CW13">
        <v>2</v>
      </c>
    </row>
    <row r="14" spans="1:105" x14ac:dyDescent="0.25">
      <c r="A14" t="s">
        <v>177</v>
      </c>
      <c r="B14" s="18" t="s">
        <v>514</v>
      </c>
      <c r="C14" s="18">
        <v>305076</v>
      </c>
      <c r="D14" t="s">
        <v>373</v>
      </c>
      <c r="E14" t="s">
        <v>130</v>
      </c>
      <c r="F14" t="s">
        <v>339</v>
      </c>
      <c r="G14" t="s">
        <v>528</v>
      </c>
      <c r="H14">
        <v>69.7</v>
      </c>
      <c r="I14" t="s">
        <v>97</v>
      </c>
      <c r="K14" t="s">
        <v>99</v>
      </c>
      <c r="L14" t="s">
        <v>104</v>
      </c>
      <c r="M14">
        <v>5</v>
      </c>
      <c r="N14">
        <v>4</v>
      </c>
      <c r="O14">
        <v>5</v>
      </c>
      <c r="P14">
        <v>5</v>
      </c>
      <c r="Q14">
        <v>2</v>
      </c>
      <c r="R14">
        <v>5</v>
      </c>
      <c r="S14">
        <v>4</v>
      </c>
      <c r="U14" s="8">
        <v>3.3390300000000002</v>
      </c>
      <c r="V14" s="8">
        <v>0.67864999999999998</v>
      </c>
      <c r="W14">
        <v>48.6</v>
      </c>
      <c r="X14">
        <v>0.73899000000000004</v>
      </c>
      <c r="Y14">
        <v>1.41764</v>
      </c>
      <c r="Z14">
        <v>3.0027300000000001</v>
      </c>
      <c r="AA14">
        <v>0.54622000000000004</v>
      </c>
      <c r="AB14">
        <v>6.1589999999999999E-2</v>
      </c>
      <c r="AD14">
        <v>1.9213899999999999</v>
      </c>
      <c r="AE14">
        <v>25</v>
      </c>
      <c r="AG14">
        <v>2</v>
      </c>
      <c r="AJ14">
        <v>1.8376300000000001</v>
      </c>
      <c r="AK14">
        <v>0.70274999999999999</v>
      </c>
      <c r="AL14">
        <v>0.33506000000000002</v>
      </c>
      <c r="AM14">
        <v>2.8754400000000002</v>
      </c>
      <c r="AN14">
        <v>2.1405400000000001</v>
      </c>
      <c r="AO14">
        <v>0.77349999999999997</v>
      </c>
      <c r="AP14">
        <v>0.75854999999999995</v>
      </c>
      <c r="AQ14">
        <v>3.6663299999999999</v>
      </c>
      <c r="AS14">
        <v>0</v>
      </c>
      <c r="AT14">
        <v>0</v>
      </c>
      <c r="AU14">
        <v>0</v>
      </c>
      <c r="AV14">
        <v>0</v>
      </c>
      <c r="AW14" s="4">
        <v>0</v>
      </c>
      <c r="AX14">
        <v>0</v>
      </c>
      <c r="AY14">
        <v>0</v>
      </c>
      <c r="BA14" s="1">
        <v>44420</v>
      </c>
      <c r="BB14">
        <v>1</v>
      </c>
      <c r="BC14">
        <v>1</v>
      </c>
      <c r="BD14">
        <v>0</v>
      </c>
      <c r="BE14">
        <v>4</v>
      </c>
      <c r="BF14">
        <v>1</v>
      </c>
      <c r="BG14">
        <v>0</v>
      </c>
      <c r="BH14">
        <v>4</v>
      </c>
      <c r="BI14" s="1">
        <v>43707</v>
      </c>
      <c r="BJ14">
        <v>0</v>
      </c>
      <c r="BK14">
        <v>0</v>
      </c>
      <c r="BL14">
        <v>0</v>
      </c>
      <c r="BM14">
        <v>0</v>
      </c>
      <c r="BN14">
        <v>0</v>
      </c>
      <c r="BO14">
        <v>0</v>
      </c>
      <c r="BP14">
        <v>0</v>
      </c>
      <c r="BQ14" s="1">
        <v>43322</v>
      </c>
      <c r="BR14">
        <v>0</v>
      </c>
      <c r="BS14">
        <v>0</v>
      </c>
      <c r="BT14">
        <v>0</v>
      </c>
      <c r="BU14">
        <v>0</v>
      </c>
      <c r="BV14">
        <v>0</v>
      </c>
      <c r="BW14">
        <v>0</v>
      </c>
      <c r="BX14">
        <v>0</v>
      </c>
      <c r="BY14">
        <v>2</v>
      </c>
      <c r="CA14" t="s">
        <v>375</v>
      </c>
      <c r="CB14" t="s">
        <v>376</v>
      </c>
      <c r="CC14">
        <v>3584</v>
      </c>
      <c r="CD14">
        <v>30</v>
      </c>
      <c r="CE14">
        <v>6037884735</v>
      </c>
      <c r="CF14" t="s">
        <v>98</v>
      </c>
      <c r="CG14" t="s">
        <v>99</v>
      </c>
      <c r="CH14" s="1">
        <v>35186</v>
      </c>
      <c r="CI14" t="s">
        <v>99</v>
      </c>
      <c r="CJ14" t="s">
        <v>99</v>
      </c>
      <c r="CK14" t="s">
        <v>99</v>
      </c>
      <c r="CL14" t="s">
        <v>102</v>
      </c>
      <c r="CM14" t="s">
        <v>374</v>
      </c>
      <c r="CN14">
        <v>86</v>
      </c>
      <c r="CO14" s="1">
        <v>44621</v>
      </c>
      <c r="CP14" s="1"/>
      <c r="CV14"/>
    </row>
    <row r="15" spans="1:105" x14ac:dyDescent="0.25">
      <c r="A15" t="s">
        <v>177</v>
      </c>
      <c r="B15" s="18" t="s">
        <v>514</v>
      </c>
      <c r="C15" s="18">
        <v>305057</v>
      </c>
      <c r="D15" t="s">
        <v>300</v>
      </c>
      <c r="E15" t="s">
        <v>134</v>
      </c>
      <c r="F15" t="s">
        <v>141</v>
      </c>
      <c r="G15" t="s">
        <v>528</v>
      </c>
      <c r="H15">
        <v>63.1</v>
      </c>
      <c r="I15" t="s">
        <v>97</v>
      </c>
      <c r="K15" t="s">
        <v>99</v>
      </c>
      <c r="L15" t="s">
        <v>104</v>
      </c>
      <c r="M15">
        <v>3</v>
      </c>
      <c r="N15">
        <v>3</v>
      </c>
      <c r="O15">
        <v>3</v>
      </c>
      <c r="P15">
        <v>3</v>
      </c>
      <c r="Q15">
        <v>1</v>
      </c>
      <c r="R15">
        <v>5</v>
      </c>
      <c r="S15">
        <v>3</v>
      </c>
      <c r="U15" s="8">
        <v>4.3963400000000004</v>
      </c>
      <c r="V15" s="8">
        <v>0.64688999999999997</v>
      </c>
      <c r="W15">
        <v>40.299999999999997</v>
      </c>
      <c r="X15">
        <v>1.46052</v>
      </c>
      <c r="Y15">
        <v>2.1074099999999998</v>
      </c>
      <c r="Z15">
        <v>3.86456</v>
      </c>
      <c r="AA15">
        <v>0.36990000000000001</v>
      </c>
      <c r="AB15">
        <v>0.20584</v>
      </c>
      <c r="AD15">
        <v>2.2889200000000001</v>
      </c>
      <c r="AE15">
        <v>33.299999999999997</v>
      </c>
      <c r="AG15">
        <v>0</v>
      </c>
      <c r="AJ15">
        <v>2.1669399999999999</v>
      </c>
      <c r="AK15">
        <v>0.74531000000000003</v>
      </c>
      <c r="AL15">
        <v>0.37554999999999999</v>
      </c>
      <c r="AM15">
        <v>3.2877999999999998</v>
      </c>
      <c r="AN15">
        <v>2.1624699999999999</v>
      </c>
      <c r="AO15">
        <v>1.4414400000000001</v>
      </c>
      <c r="AP15">
        <v>0.64509000000000005</v>
      </c>
      <c r="AQ15">
        <v>4.2218400000000003</v>
      </c>
      <c r="AS15">
        <v>0</v>
      </c>
      <c r="AT15">
        <v>0</v>
      </c>
      <c r="AU15">
        <v>1</v>
      </c>
      <c r="AV15">
        <v>1</v>
      </c>
      <c r="AW15" s="4">
        <v>655.14</v>
      </c>
      <c r="AX15">
        <v>0</v>
      </c>
      <c r="AY15">
        <v>1</v>
      </c>
      <c r="BA15" s="1">
        <v>44582</v>
      </c>
      <c r="BB15">
        <v>4</v>
      </c>
      <c r="BC15">
        <v>3</v>
      </c>
      <c r="BD15">
        <v>0</v>
      </c>
      <c r="BE15">
        <v>16</v>
      </c>
      <c r="BF15">
        <v>0</v>
      </c>
      <c r="BG15">
        <v>0</v>
      </c>
      <c r="BH15">
        <v>16</v>
      </c>
      <c r="BI15" s="1">
        <v>44203</v>
      </c>
      <c r="BJ15">
        <v>2</v>
      </c>
      <c r="BK15">
        <v>2</v>
      </c>
      <c r="BL15">
        <v>0</v>
      </c>
      <c r="BM15">
        <v>12</v>
      </c>
      <c r="BN15">
        <v>1</v>
      </c>
      <c r="BO15">
        <v>0</v>
      </c>
      <c r="BP15">
        <v>12</v>
      </c>
      <c r="BQ15" s="1">
        <v>43537</v>
      </c>
      <c r="BR15">
        <v>4</v>
      </c>
      <c r="BS15">
        <v>4</v>
      </c>
      <c r="BT15">
        <v>0</v>
      </c>
      <c r="BU15">
        <v>8</v>
      </c>
      <c r="BV15">
        <v>1</v>
      </c>
      <c r="BW15">
        <v>0</v>
      </c>
      <c r="BX15">
        <v>8</v>
      </c>
      <c r="BY15">
        <v>13.333</v>
      </c>
      <c r="CA15" t="s">
        <v>302</v>
      </c>
      <c r="CB15" t="s">
        <v>303</v>
      </c>
      <c r="CC15">
        <v>3104</v>
      </c>
      <c r="CD15">
        <v>50</v>
      </c>
      <c r="CE15">
        <v>6036475900</v>
      </c>
      <c r="CF15" t="s">
        <v>98</v>
      </c>
      <c r="CG15" t="s">
        <v>99</v>
      </c>
      <c r="CH15" s="1">
        <v>35065</v>
      </c>
      <c r="CI15" t="s">
        <v>99</v>
      </c>
      <c r="CJ15" t="s">
        <v>99</v>
      </c>
      <c r="CK15" t="s">
        <v>99</v>
      </c>
      <c r="CL15" t="s">
        <v>102</v>
      </c>
      <c r="CM15" t="s">
        <v>301</v>
      </c>
      <c r="CN15">
        <v>76</v>
      </c>
      <c r="CO15" s="1">
        <v>44621</v>
      </c>
      <c r="CP15" s="1"/>
      <c r="CV15"/>
    </row>
    <row r="16" spans="1:105" x14ac:dyDescent="0.25">
      <c r="A16" t="s">
        <v>177</v>
      </c>
      <c r="B16" s="18" t="s">
        <v>514</v>
      </c>
      <c r="C16" s="18">
        <v>305037</v>
      </c>
      <c r="D16" t="s">
        <v>213</v>
      </c>
      <c r="E16" t="s">
        <v>176</v>
      </c>
      <c r="F16" t="s">
        <v>141</v>
      </c>
      <c r="G16" t="s">
        <v>528</v>
      </c>
      <c r="H16">
        <v>69.3</v>
      </c>
      <c r="I16" t="s">
        <v>97</v>
      </c>
      <c r="K16" t="s">
        <v>99</v>
      </c>
      <c r="L16" t="s">
        <v>101</v>
      </c>
      <c r="M16">
        <v>5</v>
      </c>
      <c r="N16">
        <v>2</v>
      </c>
      <c r="O16">
        <v>4</v>
      </c>
      <c r="P16">
        <v>5</v>
      </c>
      <c r="Q16">
        <v>5</v>
      </c>
      <c r="R16">
        <v>5</v>
      </c>
      <c r="S16">
        <v>2</v>
      </c>
      <c r="U16" s="8">
        <v>3.2556099999999999</v>
      </c>
      <c r="V16" s="8">
        <v>0.41796</v>
      </c>
      <c r="W16">
        <v>52.4</v>
      </c>
      <c r="X16">
        <v>1.3035699999999999</v>
      </c>
      <c r="Y16">
        <v>1.72153</v>
      </c>
      <c r="Z16">
        <v>2.9256899999999999</v>
      </c>
      <c r="AA16">
        <v>0.27542</v>
      </c>
      <c r="AB16">
        <v>0.14474999999999999</v>
      </c>
      <c r="AD16">
        <v>1.5340800000000001</v>
      </c>
      <c r="AE16">
        <v>75</v>
      </c>
      <c r="AG16">
        <v>0</v>
      </c>
      <c r="AJ16">
        <v>2.2387999999999999</v>
      </c>
      <c r="AK16">
        <v>0.77434999999999998</v>
      </c>
      <c r="AL16">
        <v>0.38290999999999997</v>
      </c>
      <c r="AM16">
        <v>3.3960599999999999</v>
      </c>
      <c r="AN16">
        <v>1.4028099999999999</v>
      </c>
      <c r="AO16">
        <v>1.23828</v>
      </c>
      <c r="AP16">
        <v>0.40877999999999998</v>
      </c>
      <c r="AQ16">
        <v>3.0267200000000001</v>
      </c>
      <c r="AS16">
        <v>0</v>
      </c>
      <c r="AT16">
        <v>0</v>
      </c>
      <c r="AU16">
        <v>0</v>
      </c>
      <c r="AV16">
        <v>3</v>
      </c>
      <c r="AW16" s="4">
        <v>2947.84</v>
      </c>
      <c r="AX16">
        <v>0</v>
      </c>
      <c r="AY16">
        <v>3</v>
      </c>
      <c r="BA16" s="1">
        <v>44251</v>
      </c>
      <c r="BB16">
        <v>1</v>
      </c>
      <c r="BC16">
        <v>1</v>
      </c>
      <c r="BD16">
        <v>0</v>
      </c>
      <c r="BE16">
        <v>8</v>
      </c>
      <c r="BF16">
        <v>1</v>
      </c>
      <c r="BG16">
        <v>0</v>
      </c>
      <c r="BH16">
        <v>8</v>
      </c>
      <c r="BI16" s="1">
        <v>43528</v>
      </c>
      <c r="BJ16">
        <v>0</v>
      </c>
      <c r="BK16">
        <v>0</v>
      </c>
      <c r="BL16">
        <v>0</v>
      </c>
      <c r="BM16">
        <v>0</v>
      </c>
      <c r="BN16">
        <v>0</v>
      </c>
      <c r="BO16">
        <v>0</v>
      </c>
      <c r="BP16">
        <v>0</v>
      </c>
      <c r="BQ16" s="1">
        <v>43189</v>
      </c>
      <c r="BR16">
        <v>0</v>
      </c>
      <c r="BS16">
        <v>0</v>
      </c>
      <c r="BT16">
        <v>0</v>
      </c>
      <c r="BU16">
        <v>0</v>
      </c>
      <c r="BV16">
        <v>0</v>
      </c>
      <c r="BW16">
        <v>0</v>
      </c>
      <c r="BX16">
        <v>0</v>
      </c>
      <c r="BY16">
        <v>4</v>
      </c>
      <c r="CA16" t="s">
        <v>215</v>
      </c>
      <c r="CB16" t="s">
        <v>216</v>
      </c>
      <c r="CC16">
        <v>3060</v>
      </c>
      <c r="CD16">
        <v>50</v>
      </c>
      <c r="CE16">
        <v>6038895450</v>
      </c>
      <c r="CF16" t="s">
        <v>98</v>
      </c>
      <c r="CG16" t="s">
        <v>99</v>
      </c>
      <c r="CH16" s="1">
        <v>29396</v>
      </c>
      <c r="CI16" t="s">
        <v>99</v>
      </c>
      <c r="CJ16" t="s">
        <v>99</v>
      </c>
      <c r="CK16" t="s">
        <v>99</v>
      </c>
      <c r="CL16" t="s">
        <v>102</v>
      </c>
      <c r="CM16" t="s">
        <v>214</v>
      </c>
      <c r="CN16">
        <v>100</v>
      </c>
      <c r="CO16" s="1">
        <v>44621</v>
      </c>
      <c r="CP16" s="1"/>
      <c r="CV16"/>
    </row>
    <row r="17" spans="1:104" x14ac:dyDescent="0.25">
      <c r="A17" t="s">
        <v>177</v>
      </c>
      <c r="B17" s="18" t="s">
        <v>514</v>
      </c>
      <c r="C17" s="18">
        <v>305061</v>
      </c>
      <c r="D17" t="s">
        <v>317</v>
      </c>
      <c r="E17" t="s">
        <v>135</v>
      </c>
      <c r="F17" t="s">
        <v>141</v>
      </c>
      <c r="G17" t="s">
        <v>528</v>
      </c>
      <c r="H17">
        <v>69.5</v>
      </c>
      <c r="I17" t="s">
        <v>97</v>
      </c>
      <c r="K17" t="s">
        <v>99</v>
      </c>
      <c r="L17" t="s">
        <v>104</v>
      </c>
      <c r="M17">
        <v>2</v>
      </c>
      <c r="N17">
        <v>3</v>
      </c>
      <c r="O17">
        <v>2</v>
      </c>
      <c r="P17">
        <v>2</v>
      </c>
      <c r="Q17">
        <v>2</v>
      </c>
      <c r="R17">
        <v>3</v>
      </c>
      <c r="S17">
        <v>3</v>
      </c>
      <c r="U17" s="8">
        <v>3.5950000000000002</v>
      </c>
      <c r="V17" s="8">
        <v>0.54756000000000005</v>
      </c>
      <c r="W17">
        <v>55.3</v>
      </c>
      <c r="X17">
        <v>0.99656999999999996</v>
      </c>
      <c r="Y17">
        <v>1.54413</v>
      </c>
      <c r="Z17">
        <v>3.1735199999999999</v>
      </c>
      <c r="AA17">
        <v>0.44607999999999998</v>
      </c>
      <c r="AB17">
        <v>7.0050000000000001E-2</v>
      </c>
      <c r="AD17">
        <v>2.0508700000000002</v>
      </c>
      <c r="AE17">
        <v>72.2</v>
      </c>
      <c r="AG17">
        <v>1</v>
      </c>
      <c r="AJ17">
        <v>1.9497800000000001</v>
      </c>
      <c r="AK17">
        <v>0.73285</v>
      </c>
      <c r="AL17">
        <v>0.35888999999999999</v>
      </c>
      <c r="AM17">
        <v>3.0415199999999998</v>
      </c>
      <c r="AN17">
        <v>2.1533699999999998</v>
      </c>
      <c r="AO17">
        <v>1.00027</v>
      </c>
      <c r="AP17">
        <v>0.57138</v>
      </c>
      <c r="AQ17">
        <v>3.7318500000000001</v>
      </c>
      <c r="AS17">
        <v>0</v>
      </c>
      <c r="AT17">
        <v>4</v>
      </c>
      <c r="AU17">
        <v>0</v>
      </c>
      <c r="AV17">
        <v>0</v>
      </c>
      <c r="AW17" s="4">
        <v>0</v>
      </c>
      <c r="AX17">
        <v>0</v>
      </c>
      <c r="AY17">
        <v>0</v>
      </c>
      <c r="BA17" s="1">
        <v>44462</v>
      </c>
      <c r="BB17">
        <v>6</v>
      </c>
      <c r="BC17">
        <v>6</v>
      </c>
      <c r="BD17">
        <v>0</v>
      </c>
      <c r="BE17">
        <v>24</v>
      </c>
      <c r="BF17">
        <v>1</v>
      </c>
      <c r="BG17">
        <v>0</v>
      </c>
      <c r="BH17">
        <v>24</v>
      </c>
      <c r="BI17" s="1">
        <v>43894</v>
      </c>
      <c r="BJ17">
        <v>3</v>
      </c>
      <c r="BK17">
        <v>2</v>
      </c>
      <c r="BL17">
        <v>1</v>
      </c>
      <c r="BM17">
        <v>12</v>
      </c>
      <c r="BN17">
        <v>1</v>
      </c>
      <c r="BO17">
        <v>0</v>
      </c>
      <c r="BP17">
        <v>12</v>
      </c>
      <c r="BQ17" s="1">
        <v>43588</v>
      </c>
      <c r="BR17">
        <v>6</v>
      </c>
      <c r="BS17">
        <v>6</v>
      </c>
      <c r="BT17">
        <v>0</v>
      </c>
      <c r="BU17">
        <v>28</v>
      </c>
      <c r="BV17">
        <v>1</v>
      </c>
      <c r="BW17">
        <v>0</v>
      </c>
      <c r="BX17">
        <v>28</v>
      </c>
      <c r="BY17">
        <v>20.667000000000002</v>
      </c>
      <c r="CA17" t="s">
        <v>319</v>
      </c>
      <c r="CB17" t="s">
        <v>320</v>
      </c>
      <c r="CC17">
        <v>3055</v>
      </c>
      <c r="CD17">
        <v>50</v>
      </c>
      <c r="CE17">
        <v>6036737061</v>
      </c>
      <c r="CF17" t="s">
        <v>98</v>
      </c>
      <c r="CG17" t="s">
        <v>99</v>
      </c>
      <c r="CH17" s="1">
        <v>35156</v>
      </c>
      <c r="CI17" t="s">
        <v>99</v>
      </c>
      <c r="CJ17" t="s">
        <v>99</v>
      </c>
      <c r="CK17" t="s">
        <v>99</v>
      </c>
      <c r="CL17" t="s">
        <v>102</v>
      </c>
      <c r="CM17" t="s">
        <v>318</v>
      </c>
      <c r="CN17">
        <v>82</v>
      </c>
      <c r="CO17" s="1">
        <v>44621</v>
      </c>
      <c r="CP17" s="1"/>
      <c r="CV17"/>
    </row>
    <row r="18" spans="1:104" x14ac:dyDescent="0.25">
      <c r="A18" t="s">
        <v>177</v>
      </c>
      <c r="B18" s="18" t="s">
        <v>514</v>
      </c>
      <c r="C18" s="18">
        <v>305095</v>
      </c>
      <c r="D18" t="s">
        <v>450</v>
      </c>
      <c r="E18" t="s">
        <v>223</v>
      </c>
      <c r="F18" t="s">
        <v>202</v>
      </c>
      <c r="G18" t="s">
        <v>528</v>
      </c>
      <c r="H18">
        <v>46.6</v>
      </c>
      <c r="I18" t="s">
        <v>111</v>
      </c>
      <c r="J18" t="s">
        <v>107</v>
      </c>
      <c r="K18" t="s">
        <v>99</v>
      </c>
      <c r="L18" t="s">
        <v>104</v>
      </c>
      <c r="M18">
        <v>1</v>
      </c>
      <c r="N18">
        <v>3</v>
      </c>
      <c r="O18">
        <v>1</v>
      </c>
      <c r="P18">
        <v>1</v>
      </c>
      <c r="Q18">
        <v>1</v>
      </c>
      <c r="R18">
        <v>1</v>
      </c>
      <c r="S18">
        <v>3</v>
      </c>
      <c r="U18" s="8">
        <v>3.3606500000000001</v>
      </c>
      <c r="V18" s="8">
        <v>0.53717000000000004</v>
      </c>
      <c r="W18">
        <v>62.5</v>
      </c>
      <c r="X18">
        <v>0.89532999999999996</v>
      </c>
      <c r="Y18">
        <v>1.4325000000000001</v>
      </c>
      <c r="Z18">
        <v>2.8872900000000001</v>
      </c>
      <c r="AA18">
        <v>0.31104999999999999</v>
      </c>
      <c r="AB18">
        <v>0.10302</v>
      </c>
      <c r="AD18">
        <v>1.9281600000000001</v>
      </c>
      <c r="AE18">
        <v>66.7</v>
      </c>
      <c r="AG18">
        <v>0</v>
      </c>
      <c r="AJ18">
        <v>1.9863500000000001</v>
      </c>
      <c r="AK18">
        <v>0.70138999999999996</v>
      </c>
      <c r="AL18">
        <v>0.32756999999999997</v>
      </c>
      <c r="AM18">
        <v>3.0153099999999999</v>
      </c>
      <c r="AN18">
        <v>1.98726</v>
      </c>
      <c r="AO18">
        <v>0.93896000000000002</v>
      </c>
      <c r="AP18">
        <v>0.61412999999999995</v>
      </c>
      <c r="AQ18">
        <v>3.51891</v>
      </c>
      <c r="AS18">
        <v>1</v>
      </c>
      <c r="AT18">
        <v>3</v>
      </c>
      <c r="AU18">
        <v>2</v>
      </c>
      <c r="AV18">
        <v>5</v>
      </c>
      <c r="AW18" s="4">
        <v>44320</v>
      </c>
      <c r="AX18">
        <v>0</v>
      </c>
      <c r="AY18">
        <v>5</v>
      </c>
      <c r="BA18" s="1">
        <v>44501</v>
      </c>
      <c r="BB18">
        <v>18</v>
      </c>
      <c r="BC18">
        <v>16</v>
      </c>
      <c r="BD18">
        <v>2</v>
      </c>
      <c r="BE18">
        <v>84</v>
      </c>
      <c r="BF18">
        <v>1</v>
      </c>
      <c r="BG18">
        <v>0</v>
      </c>
      <c r="BH18">
        <v>84</v>
      </c>
      <c r="BI18" s="1">
        <v>43875</v>
      </c>
      <c r="BJ18">
        <v>8</v>
      </c>
      <c r="BK18">
        <v>6</v>
      </c>
      <c r="BL18">
        <v>0</v>
      </c>
      <c r="BM18">
        <v>52</v>
      </c>
      <c r="BN18">
        <v>1</v>
      </c>
      <c r="BO18">
        <v>0</v>
      </c>
      <c r="BP18">
        <v>52</v>
      </c>
      <c r="BQ18" s="1">
        <v>43518</v>
      </c>
      <c r="BR18">
        <v>5</v>
      </c>
      <c r="BS18">
        <v>2</v>
      </c>
      <c r="BT18">
        <v>3</v>
      </c>
      <c r="BU18">
        <v>20</v>
      </c>
      <c r="BV18">
        <v>1</v>
      </c>
      <c r="BW18">
        <v>0</v>
      </c>
      <c r="BX18">
        <v>20</v>
      </c>
      <c r="BY18">
        <v>62.667000000000002</v>
      </c>
      <c r="CA18" t="s">
        <v>452</v>
      </c>
      <c r="CB18" t="s">
        <v>453</v>
      </c>
      <c r="CC18">
        <v>3038</v>
      </c>
      <c r="CD18">
        <v>70</v>
      </c>
      <c r="CE18">
        <v>6034323801</v>
      </c>
      <c r="CF18" t="s">
        <v>98</v>
      </c>
      <c r="CG18" t="s">
        <v>99</v>
      </c>
      <c r="CH18" s="1">
        <v>37820</v>
      </c>
      <c r="CI18" t="s">
        <v>99</v>
      </c>
      <c r="CJ18" t="s">
        <v>99</v>
      </c>
      <c r="CK18" t="s">
        <v>99</v>
      </c>
      <c r="CL18" t="s">
        <v>102</v>
      </c>
      <c r="CM18" t="s">
        <v>451</v>
      </c>
      <c r="CN18">
        <v>62</v>
      </c>
      <c r="CO18" s="1">
        <v>44621</v>
      </c>
      <c r="CP18" s="1"/>
      <c r="CV18"/>
    </row>
    <row r="19" spans="1:104" x14ac:dyDescent="0.25">
      <c r="A19" t="s">
        <v>177</v>
      </c>
      <c r="B19" s="18" t="s">
        <v>514</v>
      </c>
      <c r="C19" s="18">
        <v>305018</v>
      </c>
      <c r="D19" t="s">
        <v>189</v>
      </c>
      <c r="E19" t="s">
        <v>138</v>
      </c>
      <c r="F19" t="s">
        <v>191</v>
      </c>
      <c r="G19" t="s">
        <v>528</v>
      </c>
      <c r="H19">
        <v>80.2</v>
      </c>
      <c r="I19" t="s">
        <v>97</v>
      </c>
      <c r="K19" t="s">
        <v>99</v>
      </c>
      <c r="L19" t="s">
        <v>104</v>
      </c>
      <c r="M19">
        <v>3</v>
      </c>
      <c r="N19">
        <v>2</v>
      </c>
      <c r="O19">
        <v>2</v>
      </c>
      <c r="P19">
        <v>5</v>
      </c>
      <c r="Q19">
        <v>4</v>
      </c>
      <c r="R19">
        <v>5</v>
      </c>
      <c r="S19">
        <v>2</v>
      </c>
      <c r="U19" s="8">
        <v>2.9872999999999998</v>
      </c>
      <c r="V19" s="8">
        <v>0.49088999999999999</v>
      </c>
      <c r="W19">
        <v>63.7</v>
      </c>
      <c r="X19">
        <v>0.98323000000000005</v>
      </c>
      <c r="Y19">
        <v>1.4741200000000001</v>
      </c>
      <c r="Z19">
        <v>2.7609499999999998</v>
      </c>
      <c r="AA19">
        <v>0.16273000000000001</v>
      </c>
      <c r="AB19">
        <v>0.10722</v>
      </c>
      <c r="AD19">
        <v>1.51318</v>
      </c>
      <c r="AE19">
        <v>57.1</v>
      </c>
      <c r="AG19">
        <v>0</v>
      </c>
      <c r="AJ19">
        <v>2.0316700000000001</v>
      </c>
      <c r="AK19">
        <v>0.78674999999999995</v>
      </c>
      <c r="AL19">
        <v>0.39326</v>
      </c>
      <c r="AM19">
        <v>3.2116899999999999</v>
      </c>
      <c r="AN19">
        <v>1.5247599999999999</v>
      </c>
      <c r="AO19">
        <v>0.91925999999999997</v>
      </c>
      <c r="AP19">
        <v>0.46747</v>
      </c>
      <c r="AQ19">
        <v>2.9367100000000002</v>
      </c>
      <c r="AS19">
        <v>0</v>
      </c>
      <c r="AT19">
        <v>0</v>
      </c>
      <c r="AU19">
        <v>0</v>
      </c>
      <c r="AV19">
        <v>0</v>
      </c>
      <c r="AW19" s="4">
        <v>0</v>
      </c>
      <c r="AX19">
        <v>0</v>
      </c>
      <c r="AY19">
        <v>0</v>
      </c>
      <c r="BA19" s="1">
        <v>44295</v>
      </c>
      <c r="BB19">
        <v>3</v>
      </c>
      <c r="BC19">
        <v>3</v>
      </c>
      <c r="BD19">
        <v>0</v>
      </c>
      <c r="BE19">
        <v>12</v>
      </c>
      <c r="BF19">
        <v>1</v>
      </c>
      <c r="BG19">
        <v>0</v>
      </c>
      <c r="BH19">
        <v>12</v>
      </c>
      <c r="BI19" s="1">
        <v>43598</v>
      </c>
      <c r="BJ19">
        <v>2</v>
      </c>
      <c r="BK19">
        <v>2</v>
      </c>
      <c r="BL19">
        <v>0</v>
      </c>
      <c r="BM19">
        <v>16</v>
      </c>
      <c r="BN19">
        <v>1</v>
      </c>
      <c r="BO19">
        <v>0</v>
      </c>
      <c r="BP19">
        <v>16</v>
      </c>
      <c r="BQ19" s="1">
        <v>43441</v>
      </c>
      <c r="BR19">
        <v>5</v>
      </c>
      <c r="BS19">
        <v>5</v>
      </c>
      <c r="BT19">
        <v>0</v>
      </c>
      <c r="BU19">
        <v>12</v>
      </c>
      <c r="BV19">
        <v>1</v>
      </c>
      <c r="BW19">
        <v>0</v>
      </c>
      <c r="BX19">
        <v>12</v>
      </c>
      <c r="BY19">
        <v>13.333</v>
      </c>
      <c r="CA19" t="s">
        <v>192</v>
      </c>
      <c r="CB19" t="s">
        <v>193</v>
      </c>
      <c r="CC19">
        <v>3820</v>
      </c>
      <c r="CD19">
        <v>80</v>
      </c>
      <c r="CE19">
        <v>6037422676</v>
      </c>
      <c r="CF19" t="s">
        <v>98</v>
      </c>
      <c r="CG19" t="s">
        <v>99</v>
      </c>
      <c r="CH19" s="1">
        <v>25728</v>
      </c>
      <c r="CI19" t="s">
        <v>99</v>
      </c>
      <c r="CJ19" t="s">
        <v>99</v>
      </c>
      <c r="CK19" t="s">
        <v>99</v>
      </c>
      <c r="CL19" t="s">
        <v>102</v>
      </c>
      <c r="CM19" t="s">
        <v>190</v>
      </c>
      <c r="CN19">
        <v>112</v>
      </c>
      <c r="CO19" s="1">
        <v>44621</v>
      </c>
      <c r="CP19" s="1"/>
      <c r="CV19"/>
    </row>
    <row r="20" spans="1:104" x14ac:dyDescent="0.25">
      <c r="A20" t="s">
        <v>177</v>
      </c>
      <c r="B20" s="18" t="s">
        <v>514</v>
      </c>
      <c r="C20" s="18">
        <v>305022</v>
      </c>
      <c r="D20" t="s">
        <v>199</v>
      </c>
      <c r="E20" t="s">
        <v>201</v>
      </c>
      <c r="F20" t="s">
        <v>202</v>
      </c>
      <c r="G20" t="s">
        <v>528</v>
      </c>
      <c r="H20">
        <v>81.3</v>
      </c>
      <c r="I20" t="s">
        <v>97</v>
      </c>
      <c r="K20" t="s">
        <v>99</v>
      </c>
      <c r="L20" t="s">
        <v>101</v>
      </c>
      <c r="M20">
        <v>5</v>
      </c>
      <c r="N20">
        <v>4</v>
      </c>
      <c r="O20">
        <v>4</v>
      </c>
      <c r="P20">
        <v>5</v>
      </c>
      <c r="Q20">
        <v>3</v>
      </c>
      <c r="R20">
        <v>5</v>
      </c>
      <c r="S20">
        <v>4</v>
      </c>
      <c r="U20" s="8">
        <v>4.1276299999999999</v>
      </c>
      <c r="V20" s="8">
        <v>0.72623000000000004</v>
      </c>
      <c r="W20">
        <v>40</v>
      </c>
      <c r="X20">
        <v>0.59148000000000001</v>
      </c>
      <c r="Y20">
        <v>1.31772</v>
      </c>
      <c r="Z20">
        <v>3.8870200000000001</v>
      </c>
      <c r="AA20">
        <v>0.63727</v>
      </c>
      <c r="AB20">
        <v>9.8790000000000003E-2</v>
      </c>
      <c r="AD20">
        <v>2.8099099999999999</v>
      </c>
      <c r="AE20">
        <v>39.1</v>
      </c>
      <c r="AG20">
        <v>0</v>
      </c>
      <c r="AJ20">
        <v>2.1923499999999998</v>
      </c>
      <c r="AK20">
        <v>0.70221999999999996</v>
      </c>
      <c r="AL20">
        <v>0.34015000000000001</v>
      </c>
      <c r="AM20">
        <v>3.2347100000000002</v>
      </c>
      <c r="AN20">
        <v>2.62392</v>
      </c>
      <c r="AO20">
        <v>0.61958000000000002</v>
      </c>
      <c r="AP20">
        <v>0.79957999999999996</v>
      </c>
      <c r="AQ20">
        <v>4.0288500000000003</v>
      </c>
      <c r="AS20">
        <v>0</v>
      </c>
      <c r="AT20">
        <v>0</v>
      </c>
      <c r="AU20">
        <v>0</v>
      </c>
      <c r="AV20">
        <v>1</v>
      </c>
      <c r="AW20" s="4">
        <v>650</v>
      </c>
      <c r="AX20">
        <v>0</v>
      </c>
      <c r="AY20">
        <v>1</v>
      </c>
      <c r="BA20" s="1">
        <v>44126</v>
      </c>
      <c r="BB20">
        <v>1</v>
      </c>
      <c r="BC20">
        <v>1</v>
      </c>
      <c r="BD20">
        <v>0</v>
      </c>
      <c r="BE20">
        <v>4</v>
      </c>
      <c r="BF20">
        <v>1</v>
      </c>
      <c r="BG20">
        <v>0</v>
      </c>
      <c r="BH20">
        <v>4</v>
      </c>
      <c r="BI20" s="1">
        <v>43497</v>
      </c>
      <c r="BJ20">
        <v>2</v>
      </c>
      <c r="BK20">
        <v>2</v>
      </c>
      <c r="BL20">
        <v>0</v>
      </c>
      <c r="BM20">
        <v>8</v>
      </c>
      <c r="BN20">
        <v>1</v>
      </c>
      <c r="BO20">
        <v>0</v>
      </c>
      <c r="BP20">
        <v>8</v>
      </c>
      <c r="BQ20" s="1">
        <v>43054</v>
      </c>
      <c r="BR20">
        <v>3</v>
      </c>
      <c r="BS20">
        <v>3</v>
      </c>
      <c r="BT20">
        <v>0</v>
      </c>
      <c r="BU20">
        <v>0</v>
      </c>
      <c r="BV20">
        <v>1</v>
      </c>
      <c r="BW20">
        <v>0</v>
      </c>
      <c r="BX20">
        <v>0</v>
      </c>
      <c r="BY20">
        <v>4.6669999999999998</v>
      </c>
      <c r="CA20" t="s">
        <v>203</v>
      </c>
      <c r="CB20" t="s">
        <v>204</v>
      </c>
      <c r="CC20">
        <v>3801</v>
      </c>
      <c r="CD20">
        <v>70</v>
      </c>
      <c r="CE20">
        <v>6034360099</v>
      </c>
      <c r="CF20" t="s">
        <v>98</v>
      </c>
      <c r="CG20" t="s">
        <v>99</v>
      </c>
      <c r="CH20" s="1">
        <v>26463</v>
      </c>
      <c r="CI20" t="s">
        <v>99</v>
      </c>
      <c r="CJ20" t="s">
        <v>99</v>
      </c>
      <c r="CK20" t="s">
        <v>99</v>
      </c>
      <c r="CL20" t="s">
        <v>102</v>
      </c>
      <c r="CM20" t="s">
        <v>200</v>
      </c>
      <c r="CN20">
        <v>156</v>
      </c>
      <c r="CO20" s="1">
        <v>44621</v>
      </c>
      <c r="CP20" s="1"/>
      <c r="CV20"/>
    </row>
    <row r="21" spans="1:104" x14ac:dyDescent="0.25">
      <c r="A21" t="s">
        <v>177</v>
      </c>
      <c r="B21" s="18" t="s">
        <v>514</v>
      </c>
      <c r="C21" s="18">
        <v>305041</v>
      </c>
      <c r="D21" t="s">
        <v>232</v>
      </c>
      <c r="E21" t="s">
        <v>128</v>
      </c>
      <c r="F21" t="s">
        <v>154</v>
      </c>
      <c r="G21" t="s">
        <v>528</v>
      </c>
      <c r="H21">
        <v>64.3</v>
      </c>
      <c r="I21" t="s">
        <v>97</v>
      </c>
      <c r="K21" t="s">
        <v>99</v>
      </c>
      <c r="L21" t="s">
        <v>101</v>
      </c>
      <c r="M21">
        <v>4</v>
      </c>
      <c r="N21">
        <v>3</v>
      </c>
      <c r="O21">
        <v>3</v>
      </c>
      <c r="P21">
        <v>5</v>
      </c>
      <c r="Q21">
        <v>3</v>
      </c>
      <c r="R21">
        <v>5</v>
      </c>
      <c r="S21">
        <v>3</v>
      </c>
      <c r="U21" s="8">
        <v>3.2237800000000001</v>
      </c>
      <c r="V21" s="8">
        <v>0.48294999999999999</v>
      </c>
      <c r="W21">
        <v>69.7</v>
      </c>
      <c r="X21">
        <v>0.81999</v>
      </c>
      <c r="Y21">
        <v>1.30294</v>
      </c>
      <c r="Z21">
        <v>2.7229800000000002</v>
      </c>
      <c r="AA21">
        <v>0.19422</v>
      </c>
      <c r="AB21">
        <v>1.602E-2</v>
      </c>
      <c r="AD21">
        <v>1.9208400000000001</v>
      </c>
      <c r="AE21">
        <v>78.599999999999994</v>
      </c>
      <c r="AG21">
        <v>3</v>
      </c>
      <c r="AJ21">
        <v>2.0096500000000002</v>
      </c>
      <c r="AK21">
        <v>0.73041999999999996</v>
      </c>
      <c r="AL21">
        <v>0.33724999999999999</v>
      </c>
      <c r="AM21">
        <v>3.0773199999999998</v>
      </c>
      <c r="AN21">
        <v>1.9567600000000001</v>
      </c>
      <c r="AO21">
        <v>0.82576000000000005</v>
      </c>
      <c r="AP21">
        <v>0.5363</v>
      </c>
      <c r="AQ21">
        <v>3.3075700000000001</v>
      </c>
      <c r="AS21">
        <v>0</v>
      </c>
      <c r="AT21">
        <v>3</v>
      </c>
      <c r="AU21">
        <v>0</v>
      </c>
      <c r="AV21">
        <v>0</v>
      </c>
      <c r="AW21" s="4">
        <v>0</v>
      </c>
      <c r="AX21">
        <v>0</v>
      </c>
      <c r="AY21">
        <v>0</v>
      </c>
      <c r="BA21" s="1">
        <v>44322</v>
      </c>
      <c r="BB21">
        <v>3</v>
      </c>
      <c r="BC21">
        <v>3</v>
      </c>
      <c r="BD21">
        <v>0</v>
      </c>
      <c r="BE21">
        <v>12</v>
      </c>
      <c r="BF21">
        <v>1</v>
      </c>
      <c r="BG21">
        <v>0</v>
      </c>
      <c r="BH21">
        <v>12</v>
      </c>
      <c r="BI21" s="1">
        <v>43719</v>
      </c>
      <c r="BJ21">
        <v>1</v>
      </c>
      <c r="BK21">
        <v>1</v>
      </c>
      <c r="BL21">
        <v>0</v>
      </c>
      <c r="BM21">
        <v>4</v>
      </c>
      <c r="BN21">
        <v>1</v>
      </c>
      <c r="BO21">
        <v>0</v>
      </c>
      <c r="BP21">
        <v>4</v>
      </c>
      <c r="BQ21" s="1">
        <v>43336</v>
      </c>
      <c r="BR21">
        <v>2</v>
      </c>
      <c r="BS21">
        <v>0</v>
      </c>
      <c r="BT21">
        <v>2</v>
      </c>
      <c r="BU21">
        <v>4</v>
      </c>
      <c r="BV21">
        <v>0</v>
      </c>
      <c r="BW21">
        <v>0</v>
      </c>
      <c r="BX21">
        <v>4</v>
      </c>
      <c r="BY21">
        <v>8</v>
      </c>
      <c r="CA21" t="s">
        <v>234</v>
      </c>
      <c r="CB21" t="s">
        <v>235</v>
      </c>
      <c r="CC21">
        <v>3743</v>
      </c>
      <c r="CD21">
        <v>90</v>
      </c>
      <c r="CE21">
        <v>6035422606</v>
      </c>
      <c r="CF21" t="s">
        <v>98</v>
      </c>
      <c r="CG21" t="s">
        <v>99</v>
      </c>
      <c r="CH21" s="1">
        <v>33604</v>
      </c>
      <c r="CI21" t="s">
        <v>99</v>
      </c>
      <c r="CJ21" t="s">
        <v>99</v>
      </c>
      <c r="CK21" t="s">
        <v>99</v>
      </c>
      <c r="CL21" t="s">
        <v>102</v>
      </c>
      <c r="CM21" t="s">
        <v>233</v>
      </c>
      <c r="CN21">
        <v>68</v>
      </c>
      <c r="CO21" s="1">
        <v>44621</v>
      </c>
      <c r="CP21" s="1"/>
      <c r="CV21"/>
    </row>
    <row r="22" spans="1:104" x14ac:dyDescent="0.25">
      <c r="A22" t="s">
        <v>177</v>
      </c>
      <c r="B22" s="18" t="s">
        <v>514</v>
      </c>
      <c r="C22" s="18">
        <v>305080</v>
      </c>
      <c r="D22" t="s">
        <v>390</v>
      </c>
      <c r="E22" t="s">
        <v>392</v>
      </c>
      <c r="F22" t="s">
        <v>186</v>
      </c>
      <c r="G22" t="s">
        <v>528</v>
      </c>
      <c r="H22">
        <v>82</v>
      </c>
      <c r="I22" t="s">
        <v>97</v>
      </c>
      <c r="K22" t="s">
        <v>99</v>
      </c>
      <c r="L22" t="s">
        <v>104</v>
      </c>
      <c r="M22">
        <v>5</v>
      </c>
      <c r="N22">
        <v>3</v>
      </c>
      <c r="O22">
        <v>4</v>
      </c>
      <c r="P22">
        <v>5</v>
      </c>
      <c r="Q22">
        <v>4</v>
      </c>
      <c r="R22">
        <v>5</v>
      </c>
      <c r="S22">
        <v>3</v>
      </c>
      <c r="U22" s="8">
        <v>3.4020899999999998</v>
      </c>
      <c r="V22" s="8">
        <v>0.47281000000000001</v>
      </c>
      <c r="W22">
        <v>38.700000000000003</v>
      </c>
      <c r="X22">
        <v>0.84553999999999996</v>
      </c>
      <c r="Y22">
        <v>1.3183499999999999</v>
      </c>
      <c r="Z22">
        <v>2.8782899999999998</v>
      </c>
      <c r="AA22">
        <v>0.40933999999999998</v>
      </c>
      <c r="AB22">
        <v>9.9799999999999993E-3</v>
      </c>
      <c r="AD22">
        <v>2.0837400000000001</v>
      </c>
      <c r="AE22">
        <v>36.4</v>
      </c>
      <c r="AG22">
        <v>0</v>
      </c>
      <c r="AJ22">
        <v>1.86676</v>
      </c>
      <c r="AK22">
        <v>0.66144999999999998</v>
      </c>
      <c r="AL22">
        <v>0.29404999999999998</v>
      </c>
      <c r="AM22">
        <v>2.82226</v>
      </c>
      <c r="AN22">
        <v>2.28518</v>
      </c>
      <c r="AO22">
        <v>0.94028</v>
      </c>
      <c r="AP22">
        <v>0.60218000000000005</v>
      </c>
      <c r="AQ22">
        <v>3.8059599999999998</v>
      </c>
      <c r="AS22">
        <v>3</v>
      </c>
      <c r="AT22">
        <v>0</v>
      </c>
      <c r="AU22">
        <v>0</v>
      </c>
      <c r="AV22">
        <v>0</v>
      </c>
      <c r="AW22" s="4">
        <v>0</v>
      </c>
      <c r="AX22">
        <v>0</v>
      </c>
      <c r="AY22">
        <v>0</v>
      </c>
      <c r="BA22" s="1">
        <v>44259</v>
      </c>
      <c r="BB22">
        <v>2</v>
      </c>
      <c r="BC22">
        <v>1</v>
      </c>
      <c r="BD22">
        <v>1</v>
      </c>
      <c r="BE22">
        <v>4</v>
      </c>
      <c r="BF22">
        <v>1</v>
      </c>
      <c r="BG22">
        <v>0</v>
      </c>
      <c r="BH22">
        <v>4</v>
      </c>
      <c r="BI22" s="1">
        <v>43700</v>
      </c>
      <c r="BJ22">
        <v>3</v>
      </c>
      <c r="BK22">
        <v>2</v>
      </c>
      <c r="BL22">
        <v>1</v>
      </c>
      <c r="BM22">
        <v>8</v>
      </c>
      <c r="BN22">
        <v>1</v>
      </c>
      <c r="BO22">
        <v>0</v>
      </c>
      <c r="BP22">
        <v>8</v>
      </c>
      <c r="BQ22" s="1">
        <v>43371</v>
      </c>
      <c r="BR22">
        <v>0</v>
      </c>
      <c r="BS22">
        <v>0</v>
      </c>
      <c r="BT22">
        <v>0</v>
      </c>
      <c r="BU22">
        <v>0</v>
      </c>
      <c r="BV22">
        <v>0</v>
      </c>
      <c r="BW22">
        <v>0</v>
      </c>
      <c r="BX22">
        <v>0</v>
      </c>
      <c r="BY22">
        <v>4.6669999999999998</v>
      </c>
      <c r="CA22" t="s">
        <v>393</v>
      </c>
      <c r="CB22" t="s">
        <v>394</v>
      </c>
      <c r="CC22">
        <v>3234</v>
      </c>
      <c r="CD22">
        <v>60</v>
      </c>
      <c r="CE22">
        <v>6037364772</v>
      </c>
      <c r="CF22" t="s">
        <v>98</v>
      </c>
      <c r="CG22" t="s">
        <v>99</v>
      </c>
      <c r="CH22" s="1">
        <v>35462</v>
      </c>
      <c r="CI22" t="s">
        <v>99</v>
      </c>
      <c r="CJ22" t="s">
        <v>99</v>
      </c>
      <c r="CK22" t="s">
        <v>99</v>
      </c>
      <c r="CL22" t="s">
        <v>102</v>
      </c>
      <c r="CM22" t="s">
        <v>391</v>
      </c>
      <c r="CN22">
        <v>108</v>
      </c>
      <c r="CO22" s="1">
        <v>44621</v>
      </c>
      <c r="CP22" s="1"/>
      <c r="CV22"/>
    </row>
    <row r="23" spans="1:104" x14ac:dyDescent="0.25">
      <c r="A23" t="s">
        <v>177</v>
      </c>
      <c r="B23" s="18" t="s">
        <v>514</v>
      </c>
      <c r="C23" s="18">
        <v>305064</v>
      </c>
      <c r="D23" t="s">
        <v>329</v>
      </c>
      <c r="E23" t="s">
        <v>265</v>
      </c>
      <c r="F23" t="s">
        <v>202</v>
      </c>
      <c r="G23" t="s">
        <v>528</v>
      </c>
      <c r="H23">
        <v>68.599999999999994</v>
      </c>
      <c r="I23" t="s">
        <v>97</v>
      </c>
      <c r="K23" t="s">
        <v>99</v>
      </c>
      <c r="L23" t="s">
        <v>104</v>
      </c>
      <c r="M23">
        <v>2</v>
      </c>
      <c r="N23">
        <v>3</v>
      </c>
      <c r="O23">
        <v>2</v>
      </c>
      <c r="P23">
        <v>3</v>
      </c>
      <c r="Q23">
        <v>2</v>
      </c>
      <c r="R23">
        <v>3</v>
      </c>
      <c r="S23">
        <v>4</v>
      </c>
      <c r="U23" s="8">
        <v>3.3973900000000001</v>
      </c>
      <c r="V23" s="8">
        <v>0.90558000000000005</v>
      </c>
      <c r="W23">
        <v>61.4</v>
      </c>
      <c r="X23">
        <v>0.62585000000000002</v>
      </c>
      <c r="Y23">
        <v>1.53142</v>
      </c>
      <c r="Z23">
        <v>2.9083700000000001</v>
      </c>
      <c r="AA23">
        <v>0.56794999999999995</v>
      </c>
      <c r="AB23">
        <v>6.7909999999999998E-2</v>
      </c>
      <c r="AD23">
        <v>1.8659600000000001</v>
      </c>
      <c r="AE23">
        <v>44.4</v>
      </c>
      <c r="AG23">
        <v>1</v>
      </c>
      <c r="AJ23">
        <v>2.02128</v>
      </c>
      <c r="AK23">
        <v>0.77832000000000001</v>
      </c>
      <c r="AL23">
        <v>0.36276000000000003</v>
      </c>
      <c r="AM23">
        <v>3.1623600000000001</v>
      </c>
      <c r="AN23">
        <v>1.88992</v>
      </c>
      <c r="AO23">
        <v>0.59147000000000005</v>
      </c>
      <c r="AP23">
        <v>0.93488000000000004</v>
      </c>
      <c r="AQ23">
        <v>3.39195</v>
      </c>
      <c r="AS23">
        <v>1</v>
      </c>
      <c r="AT23">
        <v>1</v>
      </c>
      <c r="AU23">
        <v>0</v>
      </c>
      <c r="AV23">
        <v>0</v>
      </c>
      <c r="AW23" s="4">
        <v>0</v>
      </c>
      <c r="AX23">
        <v>0</v>
      </c>
      <c r="AY23">
        <v>0</v>
      </c>
      <c r="BA23" s="1">
        <v>44301</v>
      </c>
      <c r="BB23">
        <v>4</v>
      </c>
      <c r="BC23">
        <v>4</v>
      </c>
      <c r="BD23">
        <v>0</v>
      </c>
      <c r="BE23">
        <v>16</v>
      </c>
      <c r="BF23">
        <v>1</v>
      </c>
      <c r="BG23">
        <v>0</v>
      </c>
      <c r="BH23">
        <v>16</v>
      </c>
      <c r="BI23" s="1">
        <v>43657</v>
      </c>
      <c r="BJ23">
        <v>8</v>
      </c>
      <c r="BK23">
        <v>7</v>
      </c>
      <c r="BL23">
        <v>1</v>
      </c>
      <c r="BM23">
        <v>48</v>
      </c>
      <c r="BN23">
        <v>1</v>
      </c>
      <c r="BO23">
        <v>0</v>
      </c>
      <c r="BP23">
        <v>48</v>
      </c>
      <c r="BQ23" s="1">
        <v>43363</v>
      </c>
      <c r="BR23">
        <v>5</v>
      </c>
      <c r="BS23">
        <v>5</v>
      </c>
      <c r="BT23">
        <v>0</v>
      </c>
      <c r="BU23">
        <v>8</v>
      </c>
      <c r="BV23">
        <v>1</v>
      </c>
      <c r="BW23">
        <v>0</v>
      </c>
      <c r="BX23">
        <v>8</v>
      </c>
      <c r="BY23">
        <v>25.332999999999998</v>
      </c>
      <c r="CA23" t="s">
        <v>331</v>
      </c>
      <c r="CB23" t="s">
        <v>332</v>
      </c>
      <c r="CC23">
        <v>3833</v>
      </c>
      <c r="CD23">
        <v>70</v>
      </c>
      <c r="CE23">
        <v>6037780531</v>
      </c>
      <c r="CF23" t="s">
        <v>98</v>
      </c>
      <c r="CG23" t="s">
        <v>99</v>
      </c>
      <c r="CH23" s="1">
        <v>35217</v>
      </c>
      <c r="CI23" t="s">
        <v>99</v>
      </c>
      <c r="CJ23" t="s">
        <v>99</v>
      </c>
      <c r="CK23" t="s">
        <v>99</v>
      </c>
      <c r="CL23" t="s">
        <v>102</v>
      </c>
      <c r="CM23" t="s">
        <v>330</v>
      </c>
      <c r="CN23">
        <v>81</v>
      </c>
      <c r="CO23" s="1">
        <v>44621</v>
      </c>
      <c r="CP23" s="1"/>
      <c r="CV23"/>
    </row>
    <row r="24" spans="1:104" x14ac:dyDescent="0.25">
      <c r="A24" t="s">
        <v>177</v>
      </c>
      <c r="B24" s="18" t="s">
        <v>514</v>
      </c>
      <c r="C24" s="18">
        <v>305100</v>
      </c>
      <c r="D24" t="s">
        <v>466</v>
      </c>
      <c r="E24" t="s">
        <v>142</v>
      </c>
      <c r="F24" t="s">
        <v>141</v>
      </c>
      <c r="G24" t="s">
        <v>528</v>
      </c>
      <c r="H24">
        <v>92.1</v>
      </c>
      <c r="I24" t="s">
        <v>97</v>
      </c>
      <c r="K24" t="s">
        <v>99</v>
      </c>
      <c r="L24" t="s">
        <v>104</v>
      </c>
      <c r="M24">
        <v>2</v>
      </c>
      <c r="N24">
        <v>3</v>
      </c>
      <c r="O24">
        <v>2</v>
      </c>
      <c r="P24">
        <v>2</v>
      </c>
      <c r="Q24">
        <v>1</v>
      </c>
      <c r="R24">
        <v>4</v>
      </c>
      <c r="S24">
        <v>4</v>
      </c>
      <c r="U24" s="8">
        <v>3.34768</v>
      </c>
      <c r="V24" s="8">
        <v>0.76512999999999998</v>
      </c>
      <c r="W24">
        <v>37.200000000000003</v>
      </c>
      <c r="X24">
        <v>0.65922000000000003</v>
      </c>
      <c r="Y24">
        <v>1.42435</v>
      </c>
      <c r="Z24">
        <v>3.0666099999999998</v>
      </c>
      <c r="AA24">
        <v>0.47265000000000001</v>
      </c>
      <c r="AB24">
        <v>5.6180000000000001E-2</v>
      </c>
      <c r="AD24">
        <v>1.92333</v>
      </c>
      <c r="AE24">
        <v>35</v>
      </c>
      <c r="AG24">
        <v>6</v>
      </c>
      <c r="AJ24">
        <v>2.0447099999999998</v>
      </c>
      <c r="AK24">
        <v>0.73609000000000002</v>
      </c>
      <c r="AL24">
        <v>0.35471000000000003</v>
      </c>
      <c r="AM24">
        <v>3.13551</v>
      </c>
      <c r="AN24">
        <v>1.9257</v>
      </c>
      <c r="AO24">
        <v>0.65876000000000001</v>
      </c>
      <c r="AP24">
        <v>0.80781000000000003</v>
      </c>
      <c r="AQ24">
        <v>3.37094</v>
      </c>
      <c r="AS24">
        <v>0</v>
      </c>
      <c r="AT24">
        <v>0</v>
      </c>
      <c r="AU24">
        <v>0</v>
      </c>
      <c r="AV24">
        <v>0</v>
      </c>
      <c r="AW24" s="4">
        <v>0</v>
      </c>
      <c r="AX24">
        <v>0</v>
      </c>
      <c r="AY24">
        <v>0</v>
      </c>
      <c r="BA24" s="1">
        <v>44452</v>
      </c>
      <c r="BB24">
        <v>3</v>
      </c>
      <c r="BC24">
        <v>3</v>
      </c>
      <c r="BD24">
        <v>0</v>
      </c>
      <c r="BE24">
        <v>16</v>
      </c>
      <c r="BF24">
        <v>1</v>
      </c>
      <c r="BG24">
        <v>0</v>
      </c>
      <c r="BH24">
        <v>16</v>
      </c>
      <c r="BI24" s="1">
        <v>43854</v>
      </c>
      <c r="BJ24">
        <v>6</v>
      </c>
      <c r="BK24">
        <v>6</v>
      </c>
      <c r="BL24">
        <v>0</v>
      </c>
      <c r="BM24">
        <v>20</v>
      </c>
      <c r="BN24">
        <v>1</v>
      </c>
      <c r="BO24">
        <v>0</v>
      </c>
      <c r="BP24">
        <v>20</v>
      </c>
      <c r="BQ24" s="1">
        <v>43529</v>
      </c>
      <c r="BR24">
        <v>7</v>
      </c>
      <c r="BS24">
        <v>7</v>
      </c>
      <c r="BT24">
        <v>0</v>
      </c>
      <c r="BU24">
        <v>40</v>
      </c>
      <c r="BV24">
        <v>1</v>
      </c>
      <c r="BW24">
        <v>0</v>
      </c>
      <c r="BX24">
        <v>40</v>
      </c>
      <c r="BY24">
        <v>21.332999999999998</v>
      </c>
      <c r="CA24" t="s">
        <v>468</v>
      </c>
      <c r="CB24" t="s">
        <v>469</v>
      </c>
      <c r="CC24">
        <v>3051</v>
      </c>
      <c r="CD24">
        <v>50</v>
      </c>
      <c r="CE24">
        <v>6038825261</v>
      </c>
      <c r="CF24" t="s">
        <v>98</v>
      </c>
      <c r="CG24" t="s">
        <v>99</v>
      </c>
      <c r="CH24" s="1">
        <v>39387</v>
      </c>
      <c r="CI24" t="s">
        <v>99</v>
      </c>
      <c r="CJ24" t="s">
        <v>99</v>
      </c>
      <c r="CK24" t="s">
        <v>99</v>
      </c>
      <c r="CL24" t="s">
        <v>102</v>
      </c>
      <c r="CM24" t="s">
        <v>467</v>
      </c>
      <c r="CN24">
        <v>101</v>
      </c>
      <c r="CO24" s="1">
        <v>44621</v>
      </c>
      <c r="CP24" s="1"/>
      <c r="CV24"/>
    </row>
    <row r="25" spans="1:104" x14ac:dyDescent="0.25">
      <c r="A25" t="s">
        <v>177</v>
      </c>
      <c r="B25" s="18" t="s">
        <v>514</v>
      </c>
      <c r="C25" s="18">
        <v>2.9999999999999998E+60</v>
      </c>
      <c r="D25" t="s">
        <v>477</v>
      </c>
      <c r="E25" t="s">
        <v>479</v>
      </c>
      <c r="F25" t="s">
        <v>196</v>
      </c>
      <c r="G25" t="s">
        <v>530</v>
      </c>
      <c r="H25">
        <v>87.6</v>
      </c>
      <c r="I25" t="s">
        <v>120</v>
      </c>
      <c r="K25" t="s">
        <v>99</v>
      </c>
      <c r="L25" t="s">
        <v>104</v>
      </c>
      <c r="M25">
        <v>2</v>
      </c>
      <c r="N25">
        <v>4</v>
      </c>
      <c r="O25">
        <v>1</v>
      </c>
      <c r="P25">
        <v>2</v>
      </c>
      <c r="Q25">
        <v>2</v>
      </c>
      <c r="S25">
        <v>4</v>
      </c>
      <c r="U25" s="8">
        <v>3.6989000000000001</v>
      </c>
      <c r="V25" s="8">
        <v>0.80684999999999996</v>
      </c>
      <c r="W25">
        <v>49.6</v>
      </c>
      <c r="X25">
        <v>0.62441000000000002</v>
      </c>
      <c r="Y25">
        <v>1.43126</v>
      </c>
      <c r="Z25">
        <v>3.12765</v>
      </c>
      <c r="AA25">
        <v>0.65303</v>
      </c>
      <c r="AB25">
        <v>0</v>
      </c>
      <c r="AD25">
        <v>2.2676400000000001</v>
      </c>
      <c r="AE25">
        <v>45</v>
      </c>
      <c r="AG25">
        <v>0</v>
      </c>
      <c r="AJ25">
        <v>1.7081999999999999</v>
      </c>
      <c r="AK25">
        <v>0.62717999999999996</v>
      </c>
      <c r="AL25">
        <v>0.41227000000000003</v>
      </c>
      <c r="AM25">
        <v>2.7476500000000001</v>
      </c>
      <c r="AN25">
        <v>2.7177099999999998</v>
      </c>
      <c r="AO25">
        <v>0.73231999999999997</v>
      </c>
      <c r="AP25">
        <v>0.73292999999999997</v>
      </c>
      <c r="AQ25">
        <v>4.2503799999999998</v>
      </c>
      <c r="AS25">
        <v>3</v>
      </c>
      <c r="AT25">
        <v>0</v>
      </c>
      <c r="AU25">
        <v>0</v>
      </c>
      <c r="AV25">
        <v>0</v>
      </c>
      <c r="AW25" s="4">
        <v>0</v>
      </c>
      <c r="AX25">
        <v>0</v>
      </c>
      <c r="AY25">
        <v>0</v>
      </c>
      <c r="BA25" s="1">
        <v>44426</v>
      </c>
      <c r="BB25">
        <v>10</v>
      </c>
      <c r="BC25">
        <v>7</v>
      </c>
      <c r="BD25">
        <v>3</v>
      </c>
      <c r="BE25">
        <v>36</v>
      </c>
      <c r="BF25">
        <v>1</v>
      </c>
      <c r="BG25">
        <v>0</v>
      </c>
      <c r="BH25">
        <v>36</v>
      </c>
      <c r="BI25" s="1">
        <v>43815</v>
      </c>
      <c r="BJ25">
        <v>4</v>
      </c>
      <c r="BK25">
        <v>4</v>
      </c>
      <c r="BL25">
        <v>0</v>
      </c>
      <c r="BM25">
        <v>16</v>
      </c>
      <c r="BN25">
        <v>1</v>
      </c>
      <c r="BO25">
        <v>0</v>
      </c>
      <c r="BP25">
        <v>16</v>
      </c>
      <c r="BQ25" s="1">
        <v>43424</v>
      </c>
      <c r="BR25">
        <v>1</v>
      </c>
      <c r="BS25">
        <v>0</v>
      </c>
      <c r="BT25">
        <v>1</v>
      </c>
      <c r="BU25">
        <v>4</v>
      </c>
      <c r="BV25">
        <v>0</v>
      </c>
      <c r="BW25">
        <v>0</v>
      </c>
      <c r="BX25">
        <v>4</v>
      </c>
      <c r="BY25">
        <v>24</v>
      </c>
      <c r="CA25" t="s">
        <v>115</v>
      </c>
      <c r="CB25" t="s">
        <v>480</v>
      </c>
      <c r="CC25">
        <v>3238</v>
      </c>
      <c r="CD25">
        <v>40</v>
      </c>
      <c r="CE25">
        <v>6039893111</v>
      </c>
      <c r="CF25" t="s">
        <v>116</v>
      </c>
      <c r="CG25" t="s">
        <v>99</v>
      </c>
      <c r="CH25" s="1">
        <v>29007</v>
      </c>
      <c r="CI25" t="s">
        <v>99</v>
      </c>
      <c r="CJ25" t="s">
        <v>99</v>
      </c>
      <c r="CK25" t="s">
        <v>99</v>
      </c>
      <c r="CL25" t="s">
        <v>102</v>
      </c>
      <c r="CM25" t="s">
        <v>478</v>
      </c>
      <c r="CN25">
        <v>130</v>
      </c>
      <c r="CO25" s="1">
        <v>44621</v>
      </c>
      <c r="CP25" s="1"/>
      <c r="CV25"/>
      <c r="CW25">
        <v>2</v>
      </c>
    </row>
    <row r="26" spans="1:104" x14ac:dyDescent="0.25">
      <c r="A26" t="s">
        <v>177</v>
      </c>
      <c r="B26" s="18" t="s">
        <v>514</v>
      </c>
      <c r="C26" s="18">
        <v>305044</v>
      </c>
      <c r="D26" t="s">
        <v>240</v>
      </c>
      <c r="E26" t="s">
        <v>242</v>
      </c>
      <c r="F26" t="s">
        <v>229</v>
      </c>
      <c r="G26" t="s">
        <v>529</v>
      </c>
      <c r="H26">
        <v>67.400000000000006</v>
      </c>
      <c r="I26" t="s">
        <v>108</v>
      </c>
      <c r="K26" t="s">
        <v>99</v>
      </c>
      <c r="L26" t="s">
        <v>104</v>
      </c>
      <c r="M26">
        <v>3</v>
      </c>
      <c r="N26">
        <v>5</v>
      </c>
      <c r="O26">
        <v>2</v>
      </c>
      <c r="P26">
        <v>3</v>
      </c>
      <c r="Q26">
        <v>3</v>
      </c>
      <c r="R26">
        <v>3</v>
      </c>
      <c r="S26">
        <v>5</v>
      </c>
      <c r="U26" s="8">
        <v>4.4346300000000003</v>
      </c>
      <c r="V26" s="8">
        <v>1.10565</v>
      </c>
      <c r="W26">
        <v>44.8</v>
      </c>
      <c r="X26">
        <v>0.52366000000000001</v>
      </c>
      <c r="Y26">
        <v>1.62931</v>
      </c>
      <c r="Z26">
        <v>3.8524600000000002</v>
      </c>
      <c r="AA26">
        <v>0.77500999999999998</v>
      </c>
      <c r="AB26">
        <v>0.10593</v>
      </c>
      <c r="AD26">
        <v>2.80532</v>
      </c>
      <c r="AE26">
        <v>23.8</v>
      </c>
      <c r="AG26">
        <v>0</v>
      </c>
      <c r="AJ26">
        <v>2.12432</v>
      </c>
      <c r="AK26">
        <v>0.78313999999999995</v>
      </c>
      <c r="AL26">
        <v>0.38513999999999998</v>
      </c>
      <c r="AM26">
        <v>3.2926099999999998</v>
      </c>
      <c r="AN26">
        <v>2.7035100000000001</v>
      </c>
      <c r="AO26">
        <v>0.49185000000000001</v>
      </c>
      <c r="AP26">
        <v>1.07511</v>
      </c>
      <c r="AQ26">
        <v>4.2523900000000001</v>
      </c>
      <c r="AS26">
        <v>0</v>
      </c>
      <c r="AT26">
        <v>0</v>
      </c>
      <c r="AU26">
        <v>0</v>
      </c>
      <c r="AV26">
        <v>0</v>
      </c>
      <c r="AW26" s="4">
        <v>0</v>
      </c>
      <c r="AX26">
        <v>0</v>
      </c>
      <c r="AY26">
        <v>0</v>
      </c>
      <c r="BA26" s="1">
        <v>44483</v>
      </c>
      <c r="BB26">
        <v>4</v>
      </c>
      <c r="BC26">
        <v>4</v>
      </c>
      <c r="BD26">
        <v>0</v>
      </c>
      <c r="BE26">
        <v>20</v>
      </c>
      <c r="BF26">
        <v>1</v>
      </c>
      <c r="BG26">
        <v>0</v>
      </c>
      <c r="BH26">
        <v>20</v>
      </c>
      <c r="BI26" s="1">
        <v>44092</v>
      </c>
      <c r="BJ26">
        <v>3</v>
      </c>
      <c r="BK26">
        <v>3</v>
      </c>
      <c r="BL26">
        <v>0</v>
      </c>
      <c r="BM26">
        <v>20</v>
      </c>
      <c r="BN26">
        <v>1</v>
      </c>
      <c r="BO26">
        <v>0</v>
      </c>
      <c r="BP26">
        <v>20</v>
      </c>
      <c r="BQ26" s="1">
        <v>43482</v>
      </c>
      <c r="BR26">
        <v>1</v>
      </c>
      <c r="BS26">
        <v>1</v>
      </c>
      <c r="BT26">
        <v>0</v>
      </c>
      <c r="BU26">
        <v>0</v>
      </c>
      <c r="BV26">
        <v>1</v>
      </c>
      <c r="BW26">
        <v>0</v>
      </c>
      <c r="BX26">
        <v>0</v>
      </c>
      <c r="BY26">
        <v>16.667000000000002</v>
      </c>
      <c r="CA26" t="s">
        <v>243</v>
      </c>
      <c r="CB26" t="s">
        <v>244</v>
      </c>
      <c r="CC26">
        <v>3253</v>
      </c>
      <c r="CD26">
        <v>0</v>
      </c>
      <c r="CE26">
        <v>6032798111</v>
      </c>
      <c r="CF26" t="s">
        <v>98</v>
      </c>
      <c r="CG26" t="s">
        <v>99</v>
      </c>
      <c r="CH26" s="1">
        <v>34425</v>
      </c>
      <c r="CI26" t="s">
        <v>99</v>
      </c>
      <c r="CJ26" t="s">
        <v>99</v>
      </c>
      <c r="CK26" t="s">
        <v>99</v>
      </c>
      <c r="CL26" t="s">
        <v>102</v>
      </c>
      <c r="CM26" t="s">
        <v>241</v>
      </c>
      <c r="CN26">
        <v>131</v>
      </c>
      <c r="CO26" s="1">
        <v>44621</v>
      </c>
      <c r="CP26" s="1"/>
      <c r="CV26"/>
    </row>
    <row r="27" spans="1:104" x14ac:dyDescent="0.25">
      <c r="A27" t="s">
        <v>177</v>
      </c>
      <c r="B27" s="18" t="s">
        <v>514</v>
      </c>
      <c r="C27" s="18">
        <v>305053</v>
      </c>
      <c r="D27" t="s">
        <v>282</v>
      </c>
      <c r="E27" t="s">
        <v>284</v>
      </c>
      <c r="F27" t="s">
        <v>196</v>
      </c>
      <c r="G27" t="s">
        <v>530</v>
      </c>
      <c r="H27">
        <v>107.5</v>
      </c>
      <c r="I27" t="s">
        <v>118</v>
      </c>
      <c r="K27" t="s">
        <v>99</v>
      </c>
      <c r="L27" t="s">
        <v>104</v>
      </c>
      <c r="M27">
        <v>2</v>
      </c>
      <c r="N27">
        <v>1</v>
      </c>
      <c r="O27">
        <v>2</v>
      </c>
      <c r="P27">
        <v>5</v>
      </c>
      <c r="Q27">
        <v>5</v>
      </c>
      <c r="S27">
        <v>1</v>
      </c>
      <c r="AC27">
        <v>6</v>
      </c>
      <c r="AF27">
        <v>6</v>
      </c>
      <c r="AH27">
        <v>6</v>
      </c>
      <c r="AS27">
        <v>3</v>
      </c>
      <c r="AT27">
        <v>0</v>
      </c>
      <c r="AU27">
        <v>0</v>
      </c>
      <c r="AV27">
        <v>0</v>
      </c>
      <c r="AW27" s="4">
        <v>0</v>
      </c>
      <c r="AX27">
        <v>0</v>
      </c>
      <c r="AY27">
        <v>0</v>
      </c>
      <c r="BA27" s="1">
        <v>44469</v>
      </c>
      <c r="BB27">
        <v>3</v>
      </c>
      <c r="BC27">
        <v>3</v>
      </c>
      <c r="BD27">
        <v>2</v>
      </c>
      <c r="BE27">
        <v>16</v>
      </c>
      <c r="BF27">
        <v>1</v>
      </c>
      <c r="BG27">
        <v>0</v>
      </c>
      <c r="BH27">
        <v>16</v>
      </c>
      <c r="BI27" s="1">
        <v>43868</v>
      </c>
      <c r="BJ27">
        <v>4</v>
      </c>
      <c r="BK27">
        <v>4</v>
      </c>
      <c r="BL27">
        <v>2</v>
      </c>
      <c r="BM27">
        <v>16</v>
      </c>
      <c r="BN27">
        <v>1</v>
      </c>
      <c r="BO27">
        <v>0</v>
      </c>
      <c r="BP27">
        <v>16</v>
      </c>
      <c r="BQ27" s="1">
        <v>43434</v>
      </c>
      <c r="BR27">
        <v>0</v>
      </c>
      <c r="BS27">
        <v>0</v>
      </c>
      <c r="BT27">
        <v>0</v>
      </c>
      <c r="BU27">
        <v>0</v>
      </c>
      <c r="BV27">
        <v>0</v>
      </c>
      <c r="BW27">
        <v>0</v>
      </c>
      <c r="BX27">
        <v>0</v>
      </c>
      <c r="BY27">
        <v>13.333</v>
      </c>
      <c r="CA27" t="s">
        <v>285</v>
      </c>
      <c r="CB27" t="s">
        <v>286</v>
      </c>
      <c r="CC27">
        <v>3774</v>
      </c>
      <c r="CD27">
        <v>40</v>
      </c>
      <c r="CE27">
        <v>6037876971</v>
      </c>
      <c r="CF27" t="s">
        <v>98</v>
      </c>
      <c r="CG27" t="s">
        <v>99</v>
      </c>
      <c r="CH27" s="1">
        <v>34881</v>
      </c>
      <c r="CI27" t="s">
        <v>99</v>
      </c>
      <c r="CJ27" t="s">
        <v>99</v>
      </c>
      <c r="CK27" t="s">
        <v>99</v>
      </c>
      <c r="CL27" t="s">
        <v>102</v>
      </c>
      <c r="CM27" t="s">
        <v>283</v>
      </c>
      <c r="CN27">
        <v>135</v>
      </c>
      <c r="CO27" s="1">
        <v>44621</v>
      </c>
      <c r="CP27" s="1"/>
      <c r="CS27">
        <v>12</v>
      </c>
      <c r="CV27"/>
      <c r="CW27">
        <v>2</v>
      </c>
      <c r="CX27">
        <v>12</v>
      </c>
      <c r="CY27">
        <v>6</v>
      </c>
      <c r="CZ27">
        <v>6</v>
      </c>
    </row>
    <row r="28" spans="1:104" x14ac:dyDescent="0.25">
      <c r="A28" t="s">
        <v>177</v>
      </c>
      <c r="B28" s="18" t="s">
        <v>514</v>
      </c>
      <c r="C28" s="18">
        <v>305038</v>
      </c>
      <c r="D28" t="s">
        <v>217</v>
      </c>
      <c r="E28" t="s">
        <v>134</v>
      </c>
      <c r="F28" t="s">
        <v>141</v>
      </c>
      <c r="G28" t="s">
        <v>528</v>
      </c>
      <c r="H28">
        <v>61.8</v>
      </c>
      <c r="I28" t="s">
        <v>97</v>
      </c>
      <c r="K28" t="s">
        <v>99</v>
      </c>
      <c r="L28" t="s">
        <v>104</v>
      </c>
      <c r="M28">
        <v>4</v>
      </c>
      <c r="N28">
        <v>4</v>
      </c>
      <c r="O28">
        <v>3</v>
      </c>
      <c r="P28">
        <v>3</v>
      </c>
      <c r="Q28">
        <v>2</v>
      </c>
      <c r="R28">
        <v>5</v>
      </c>
      <c r="S28">
        <v>4</v>
      </c>
      <c r="U28" s="8">
        <v>3.7673899999999998</v>
      </c>
      <c r="V28" s="8">
        <v>0.73014000000000001</v>
      </c>
      <c r="W28">
        <v>42.2</v>
      </c>
      <c r="X28">
        <v>1.1923699999999999</v>
      </c>
      <c r="Y28">
        <v>1.9225099999999999</v>
      </c>
      <c r="Z28">
        <v>3.2432400000000001</v>
      </c>
      <c r="AA28">
        <v>0.45343</v>
      </c>
      <c r="AB28">
        <v>9.1560000000000002E-2</v>
      </c>
      <c r="AD28">
        <v>1.8448800000000001</v>
      </c>
      <c r="AE28">
        <v>33.299999999999997</v>
      </c>
      <c r="AG28">
        <v>0</v>
      </c>
      <c r="AJ28">
        <v>2.1015700000000002</v>
      </c>
      <c r="AK28">
        <v>0.77300000000000002</v>
      </c>
      <c r="AL28">
        <v>0.36579</v>
      </c>
      <c r="AM28">
        <v>3.2403599999999999</v>
      </c>
      <c r="AN28">
        <v>1.79718</v>
      </c>
      <c r="AO28">
        <v>1.1346400000000001</v>
      </c>
      <c r="AP28">
        <v>0.74751999999999996</v>
      </c>
      <c r="AQ28">
        <v>3.67082</v>
      </c>
      <c r="AS28">
        <v>0</v>
      </c>
      <c r="AT28">
        <v>3</v>
      </c>
      <c r="AU28">
        <v>0</v>
      </c>
      <c r="AV28">
        <v>0</v>
      </c>
      <c r="AW28" s="4">
        <v>0</v>
      </c>
      <c r="AX28">
        <v>0</v>
      </c>
      <c r="AY28">
        <v>0</v>
      </c>
      <c r="BA28" s="1">
        <v>44238</v>
      </c>
      <c r="BB28">
        <v>0</v>
      </c>
      <c r="BC28">
        <v>0</v>
      </c>
      <c r="BD28">
        <v>0</v>
      </c>
      <c r="BE28">
        <v>0</v>
      </c>
      <c r="BF28">
        <v>0</v>
      </c>
      <c r="BG28">
        <v>0</v>
      </c>
      <c r="BH28">
        <v>0</v>
      </c>
      <c r="BI28" s="1">
        <v>43602</v>
      </c>
      <c r="BJ28">
        <v>4</v>
      </c>
      <c r="BK28">
        <v>1</v>
      </c>
      <c r="BL28">
        <v>3</v>
      </c>
      <c r="BM28">
        <v>20</v>
      </c>
      <c r="BN28">
        <v>1</v>
      </c>
      <c r="BO28">
        <v>0</v>
      </c>
      <c r="BP28">
        <v>20</v>
      </c>
      <c r="BQ28" s="1">
        <v>43292</v>
      </c>
      <c r="BR28">
        <v>2</v>
      </c>
      <c r="BS28">
        <v>2</v>
      </c>
      <c r="BT28">
        <v>0</v>
      </c>
      <c r="BU28">
        <v>8</v>
      </c>
      <c r="BV28">
        <v>1</v>
      </c>
      <c r="BW28">
        <v>0</v>
      </c>
      <c r="BX28">
        <v>8</v>
      </c>
      <c r="BY28">
        <v>8</v>
      </c>
      <c r="CA28" t="s">
        <v>219</v>
      </c>
      <c r="CB28" t="s">
        <v>220</v>
      </c>
      <c r="CC28">
        <v>3102</v>
      </c>
      <c r="CD28">
        <v>50</v>
      </c>
      <c r="CE28">
        <v>6036688161</v>
      </c>
      <c r="CF28" t="s">
        <v>98</v>
      </c>
      <c r="CG28" t="s">
        <v>99</v>
      </c>
      <c r="CH28" s="1">
        <v>32801</v>
      </c>
      <c r="CI28" t="s">
        <v>99</v>
      </c>
      <c r="CJ28" t="s">
        <v>99</v>
      </c>
      <c r="CK28" t="s">
        <v>99</v>
      </c>
      <c r="CL28" t="s">
        <v>102</v>
      </c>
      <c r="CM28" t="s">
        <v>218</v>
      </c>
      <c r="CN28">
        <v>70</v>
      </c>
      <c r="CO28" s="1">
        <v>44621</v>
      </c>
      <c r="CP28" s="1"/>
      <c r="CV28"/>
    </row>
    <row r="29" spans="1:104" x14ac:dyDescent="0.25">
      <c r="A29" t="s">
        <v>177</v>
      </c>
      <c r="B29" s="18" t="s">
        <v>514</v>
      </c>
      <c r="C29" s="18">
        <v>305009</v>
      </c>
      <c r="D29" t="s">
        <v>180</v>
      </c>
      <c r="E29" t="s">
        <v>134</v>
      </c>
      <c r="F29" t="s">
        <v>141</v>
      </c>
      <c r="G29" t="s">
        <v>528</v>
      </c>
      <c r="H29">
        <v>109.8</v>
      </c>
      <c r="I29" t="s">
        <v>97</v>
      </c>
      <c r="K29" t="s">
        <v>99</v>
      </c>
      <c r="L29" t="s">
        <v>104</v>
      </c>
      <c r="M29">
        <v>4</v>
      </c>
      <c r="N29">
        <v>3</v>
      </c>
      <c r="O29">
        <v>4</v>
      </c>
      <c r="P29">
        <v>4</v>
      </c>
      <c r="Q29">
        <v>4</v>
      </c>
      <c r="R29">
        <v>4</v>
      </c>
      <c r="S29">
        <v>3</v>
      </c>
      <c r="U29" s="8">
        <v>4.0077499999999997</v>
      </c>
      <c r="V29" s="8">
        <v>0.65973999999999999</v>
      </c>
      <c r="W29">
        <v>41.9</v>
      </c>
      <c r="X29">
        <v>0.93340000000000001</v>
      </c>
      <c r="Y29">
        <v>1.5931299999999999</v>
      </c>
      <c r="Z29">
        <v>3.3062900000000002</v>
      </c>
      <c r="AA29">
        <v>0.45504</v>
      </c>
      <c r="AB29">
        <v>0.15312999999999999</v>
      </c>
      <c r="AD29">
        <v>2.4146100000000001</v>
      </c>
      <c r="AE29">
        <v>43.8</v>
      </c>
      <c r="AG29">
        <v>1</v>
      </c>
      <c r="AJ29">
        <v>2.1542699999999999</v>
      </c>
      <c r="AK29">
        <v>0.88214999999999999</v>
      </c>
      <c r="AL29">
        <v>0.41793999999999998</v>
      </c>
      <c r="AM29">
        <v>3.4543599999999999</v>
      </c>
      <c r="AN29">
        <v>2.2946399999999998</v>
      </c>
      <c r="AO29">
        <v>0.77829999999999999</v>
      </c>
      <c r="AP29">
        <v>0.59116999999999997</v>
      </c>
      <c r="AQ29">
        <v>3.6631</v>
      </c>
      <c r="AS29">
        <v>0</v>
      </c>
      <c r="AT29">
        <v>0</v>
      </c>
      <c r="AU29">
        <v>0</v>
      </c>
      <c r="AV29">
        <v>0</v>
      </c>
      <c r="AW29" s="4">
        <v>0</v>
      </c>
      <c r="AX29">
        <v>0</v>
      </c>
      <c r="AY29">
        <v>0</v>
      </c>
      <c r="BA29" s="1">
        <v>44449</v>
      </c>
      <c r="BB29">
        <v>3</v>
      </c>
      <c r="BC29">
        <v>3</v>
      </c>
      <c r="BD29">
        <v>0</v>
      </c>
      <c r="BE29">
        <v>8</v>
      </c>
      <c r="BF29">
        <v>1</v>
      </c>
      <c r="BG29">
        <v>0</v>
      </c>
      <c r="BH29">
        <v>8</v>
      </c>
      <c r="BI29" s="1">
        <v>43861</v>
      </c>
      <c r="BJ29">
        <v>2</v>
      </c>
      <c r="BK29">
        <v>2</v>
      </c>
      <c r="BL29">
        <v>0</v>
      </c>
      <c r="BM29">
        <v>4</v>
      </c>
      <c r="BN29">
        <v>1</v>
      </c>
      <c r="BO29">
        <v>0</v>
      </c>
      <c r="BP29">
        <v>4</v>
      </c>
      <c r="BQ29" s="1">
        <v>43405</v>
      </c>
      <c r="BR29">
        <v>0</v>
      </c>
      <c r="BS29">
        <v>0</v>
      </c>
      <c r="BT29">
        <v>0</v>
      </c>
      <c r="BU29">
        <v>0</v>
      </c>
      <c r="BV29">
        <v>0</v>
      </c>
      <c r="BW29">
        <v>0</v>
      </c>
      <c r="BX29">
        <v>0</v>
      </c>
      <c r="BY29">
        <v>5.3330000000000002</v>
      </c>
      <c r="CA29" t="s">
        <v>182</v>
      </c>
      <c r="CB29" t="s">
        <v>183</v>
      </c>
      <c r="CC29">
        <v>3104</v>
      </c>
      <c r="CD29">
        <v>50</v>
      </c>
      <c r="CE29">
        <v>6036273826</v>
      </c>
      <c r="CF29" t="s">
        <v>98</v>
      </c>
      <c r="CG29" t="s">
        <v>99</v>
      </c>
      <c r="CH29" s="1">
        <v>25773</v>
      </c>
      <c r="CI29" t="s">
        <v>99</v>
      </c>
      <c r="CJ29" t="s">
        <v>99</v>
      </c>
      <c r="CK29" t="s">
        <v>99</v>
      </c>
      <c r="CL29" t="s">
        <v>102</v>
      </c>
      <c r="CM29" t="s">
        <v>181</v>
      </c>
      <c r="CN29">
        <v>124</v>
      </c>
      <c r="CO29" s="1">
        <v>44621</v>
      </c>
      <c r="CP29" s="1"/>
      <c r="CV29"/>
    </row>
    <row r="30" spans="1:104" x14ac:dyDescent="0.25">
      <c r="A30" t="s">
        <v>177</v>
      </c>
      <c r="B30" s="18" t="s">
        <v>514</v>
      </c>
      <c r="C30" s="18">
        <v>305020</v>
      </c>
      <c r="D30" t="s">
        <v>194</v>
      </c>
      <c r="E30" t="s">
        <v>153</v>
      </c>
      <c r="F30" t="s">
        <v>196</v>
      </c>
      <c r="G30" t="s">
        <v>528</v>
      </c>
      <c r="H30">
        <v>62.8</v>
      </c>
      <c r="I30" t="s">
        <v>111</v>
      </c>
      <c r="K30" t="s">
        <v>99</v>
      </c>
      <c r="L30" t="s">
        <v>101</v>
      </c>
      <c r="M30">
        <v>5</v>
      </c>
      <c r="N30">
        <v>3</v>
      </c>
      <c r="O30">
        <v>4</v>
      </c>
      <c r="P30">
        <v>5</v>
      </c>
      <c r="Q30">
        <v>5</v>
      </c>
      <c r="R30">
        <v>5</v>
      </c>
      <c r="S30">
        <v>4</v>
      </c>
      <c r="U30" s="8">
        <v>3.3118799999999999</v>
      </c>
      <c r="V30" s="8">
        <v>0.59499000000000002</v>
      </c>
      <c r="W30">
        <v>69.599999999999994</v>
      </c>
      <c r="X30">
        <v>0.77700000000000002</v>
      </c>
      <c r="Y30">
        <v>1.37199</v>
      </c>
      <c r="Z30">
        <v>3.12853</v>
      </c>
      <c r="AA30">
        <v>0.71175999999999995</v>
      </c>
      <c r="AB30">
        <v>4.5659999999999999E-2</v>
      </c>
      <c r="AD30">
        <v>1.9398899999999999</v>
      </c>
      <c r="AE30">
        <v>70.599999999999994</v>
      </c>
      <c r="AG30">
        <v>1</v>
      </c>
      <c r="AJ30">
        <v>1.9731700000000001</v>
      </c>
      <c r="AK30">
        <v>0.64590000000000003</v>
      </c>
      <c r="AL30">
        <v>0.30353000000000002</v>
      </c>
      <c r="AM30">
        <v>2.9226100000000002</v>
      </c>
      <c r="AN30">
        <v>2.0127000000000002</v>
      </c>
      <c r="AO30">
        <v>0.88487000000000005</v>
      </c>
      <c r="AP30">
        <v>0.73409999999999997</v>
      </c>
      <c r="AQ30">
        <v>3.5778400000000001</v>
      </c>
      <c r="AS30">
        <v>0</v>
      </c>
      <c r="AT30">
        <v>0</v>
      </c>
      <c r="AU30">
        <v>0</v>
      </c>
      <c r="AV30">
        <v>0</v>
      </c>
      <c r="AW30" s="4">
        <v>0</v>
      </c>
      <c r="AX30">
        <v>0</v>
      </c>
      <c r="AY30">
        <v>0</v>
      </c>
      <c r="BA30" s="1">
        <v>44476</v>
      </c>
      <c r="BB30">
        <v>3</v>
      </c>
      <c r="BC30">
        <v>3</v>
      </c>
      <c r="BD30">
        <v>0</v>
      </c>
      <c r="BE30">
        <v>8</v>
      </c>
      <c r="BF30">
        <v>1</v>
      </c>
      <c r="BG30">
        <v>0</v>
      </c>
      <c r="BH30">
        <v>8</v>
      </c>
      <c r="BI30" s="1">
        <v>43886</v>
      </c>
      <c r="BJ30">
        <v>0</v>
      </c>
      <c r="BK30">
        <v>0</v>
      </c>
      <c r="BL30">
        <v>0</v>
      </c>
      <c r="BM30">
        <v>0</v>
      </c>
      <c r="BN30">
        <v>0</v>
      </c>
      <c r="BO30">
        <v>0</v>
      </c>
      <c r="BP30">
        <v>0</v>
      </c>
      <c r="BQ30" s="1">
        <v>43469</v>
      </c>
      <c r="BR30">
        <v>0</v>
      </c>
      <c r="BS30">
        <v>0</v>
      </c>
      <c r="BT30">
        <v>0</v>
      </c>
      <c r="BU30">
        <v>0</v>
      </c>
      <c r="BV30">
        <v>0</v>
      </c>
      <c r="BW30">
        <v>0</v>
      </c>
      <c r="BX30">
        <v>0</v>
      </c>
      <c r="BY30">
        <v>4</v>
      </c>
      <c r="CA30" t="s">
        <v>197</v>
      </c>
      <c r="CB30" t="s">
        <v>198</v>
      </c>
      <c r="CC30">
        <v>3755</v>
      </c>
      <c r="CD30">
        <v>40</v>
      </c>
      <c r="CE30">
        <v>6036432854</v>
      </c>
      <c r="CF30" t="s">
        <v>98</v>
      </c>
      <c r="CG30" t="s">
        <v>99</v>
      </c>
      <c r="CH30" s="1">
        <v>25857</v>
      </c>
      <c r="CI30" t="s">
        <v>99</v>
      </c>
      <c r="CJ30" t="s">
        <v>99</v>
      </c>
      <c r="CK30" t="s">
        <v>99</v>
      </c>
      <c r="CL30" t="s">
        <v>102</v>
      </c>
      <c r="CM30" t="s">
        <v>195</v>
      </c>
      <c r="CN30">
        <v>100</v>
      </c>
      <c r="CO30" s="1">
        <v>44621</v>
      </c>
      <c r="CP30" s="1"/>
      <c r="CV30"/>
    </row>
    <row r="31" spans="1:104" x14ac:dyDescent="0.25">
      <c r="A31" t="s">
        <v>177</v>
      </c>
      <c r="B31" s="18" t="s">
        <v>514</v>
      </c>
      <c r="C31" s="18">
        <v>305078</v>
      </c>
      <c r="D31" t="s">
        <v>382</v>
      </c>
      <c r="E31" t="s">
        <v>126</v>
      </c>
      <c r="F31" t="s">
        <v>186</v>
      </c>
      <c r="G31" t="s">
        <v>528</v>
      </c>
      <c r="H31">
        <v>81.8</v>
      </c>
      <c r="I31" t="s">
        <v>97</v>
      </c>
      <c r="K31" t="s">
        <v>99</v>
      </c>
      <c r="L31" t="s">
        <v>104</v>
      </c>
      <c r="M31">
        <v>2</v>
      </c>
      <c r="N31">
        <v>2</v>
      </c>
      <c r="O31">
        <v>2</v>
      </c>
      <c r="P31">
        <v>2</v>
      </c>
      <c r="Q31">
        <v>1</v>
      </c>
      <c r="R31">
        <v>4</v>
      </c>
      <c r="S31">
        <v>2</v>
      </c>
      <c r="U31" s="8">
        <v>3.48082</v>
      </c>
      <c r="V31" s="8">
        <v>0.46958</v>
      </c>
      <c r="W31">
        <v>71.599999999999994</v>
      </c>
      <c r="X31">
        <v>1.0348999999999999</v>
      </c>
      <c r="Y31">
        <v>1.50448</v>
      </c>
      <c r="Z31">
        <v>2.8529</v>
      </c>
      <c r="AA31">
        <v>0.23391999999999999</v>
      </c>
      <c r="AB31">
        <v>6.5049999999999997E-2</v>
      </c>
      <c r="AD31">
        <v>1.9763500000000001</v>
      </c>
      <c r="AE31">
        <v>69.2</v>
      </c>
      <c r="AG31">
        <v>2</v>
      </c>
      <c r="AJ31">
        <v>2.0240399999999998</v>
      </c>
      <c r="AK31">
        <v>0.75144999999999995</v>
      </c>
      <c r="AL31">
        <v>0.34765000000000001</v>
      </c>
      <c r="AM31">
        <v>3.1231399999999998</v>
      </c>
      <c r="AN31">
        <v>1.99898</v>
      </c>
      <c r="AO31">
        <v>1.0130300000000001</v>
      </c>
      <c r="AP31">
        <v>0.50585999999999998</v>
      </c>
      <c r="AQ31">
        <v>3.5188999999999999</v>
      </c>
      <c r="AS31">
        <v>3</v>
      </c>
      <c r="AT31">
        <v>1</v>
      </c>
      <c r="AU31">
        <v>0</v>
      </c>
      <c r="AV31">
        <v>0</v>
      </c>
      <c r="AW31" s="4">
        <v>0</v>
      </c>
      <c r="AX31">
        <v>0</v>
      </c>
      <c r="AY31">
        <v>0</v>
      </c>
      <c r="BA31" s="1">
        <v>44567</v>
      </c>
      <c r="BB31">
        <v>8</v>
      </c>
      <c r="BC31">
        <v>6</v>
      </c>
      <c r="BD31">
        <v>2</v>
      </c>
      <c r="BE31">
        <v>32</v>
      </c>
      <c r="BF31">
        <v>1</v>
      </c>
      <c r="BG31">
        <v>0</v>
      </c>
      <c r="BH31">
        <v>32</v>
      </c>
      <c r="BI31" s="1">
        <v>44119</v>
      </c>
      <c r="BJ31">
        <v>6</v>
      </c>
      <c r="BK31">
        <v>4</v>
      </c>
      <c r="BL31">
        <v>2</v>
      </c>
      <c r="BM31">
        <v>28</v>
      </c>
      <c r="BN31">
        <v>1</v>
      </c>
      <c r="BO31">
        <v>0</v>
      </c>
      <c r="BP31">
        <v>28</v>
      </c>
      <c r="BQ31" s="1">
        <v>43507</v>
      </c>
      <c r="BR31">
        <v>0</v>
      </c>
      <c r="BS31">
        <v>0</v>
      </c>
      <c r="BT31">
        <v>0</v>
      </c>
      <c r="BU31">
        <v>0</v>
      </c>
      <c r="BV31">
        <v>0</v>
      </c>
      <c r="BW31">
        <v>0</v>
      </c>
      <c r="BX31">
        <v>0</v>
      </c>
      <c r="BY31">
        <v>25.332999999999998</v>
      </c>
      <c r="CA31" t="s">
        <v>384</v>
      </c>
      <c r="CB31" t="s">
        <v>385</v>
      </c>
      <c r="CC31">
        <v>3301</v>
      </c>
      <c r="CD31">
        <v>60</v>
      </c>
      <c r="CE31">
        <v>6032241319</v>
      </c>
      <c r="CF31" t="s">
        <v>98</v>
      </c>
      <c r="CG31" t="s">
        <v>99</v>
      </c>
      <c r="CH31" s="1">
        <v>35199</v>
      </c>
      <c r="CI31" t="s">
        <v>99</v>
      </c>
      <c r="CJ31" t="s">
        <v>99</v>
      </c>
      <c r="CK31" t="s">
        <v>99</v>
      </c>
      <c r="CL31" t="s">
        <v>102</v>
      </c>
      <c r="CM31" t="s">
        <v>383</v>
      </c>
      <c r="CN31">
        <v>85</v>
      </c>
      <c r="CO31" s="1">
        <v>44621</v>
      </c>
      <c r="CP31" s="1"/>
      <c r="CV31"/>
    </row>
    <row r="32" spans="1:104" x14ac:dyDescent="0.25">
      <c r="A32" t="s">
        <v>177</v>
      </c>
      <c r="B32" s="18" t="s">
        <v>514</v>
      </c>
      <c r="C32" s="18">
        <v>305016</v>
      </c>
      <c r="D32" t="s">
        <v>184</v>
      </c>
      <c r="E32" t="s">
        <v>126</v>
      </c>
      <c r="F32" t="s">
        <v>186</v>
      </c>
      <c r="G32" t="s">
        <v>529</v>
      </c>
      <c r="H32">
        <v>65.8</v>
      </c>
      <c r="I32" t="s">
        <v>108</v>
      </c>
      <c r="K32" t="s">
        <v>99</v>
      </c>
      <c r="L32" t="s">
        <v>110</v>
      </c>
      <c r="M32">
        <v>5</v>
      </c>
      <c r="N32">
        <v>5</v>
      </c>
      <c r="O32">
        <v>5</v>
      </c>
      <c r="P32">
        <v>5</v>
      </c>
      <c r="Q32">
        <v>3</v>
      </c>
      <c r="R32">
        <v>5</v>
      </c>
      <c r="S32">
        <v>5</v>
      </c>
      <c r="U32" s="8">
        <v>4.7415599999999998</v>
      </c>
      <c r="V32" s="8">
        <v>1.0684499999999999</v>
      </c>
      <c r="W32">
        <v>56.3</v>
      </c>
      <c r="X32">
        <v>0.80018999999999996</v>
      </c>
      <c r="Y32">
        <v>1.8686400000000001</v>
      </c>
      <c r="Z32">
        <v>4.5394699999999997</v>
      </c>
      <c r="AA32">
        <v>0.88863999999999999</v>
      </c>
      <c r="AB32">
        <v>0.14779</v>
      </c>
      <c r="AD32">
        <v>2.8729200000000001</v>
      </c>
      <c r="AE32">
        <v>52.4</v>
      </c>
      <c r="AG32">
        <v>0</v>
      </c>
      <c r="AJ32">
        <v>1.9392499999999999</v>
      </c>
      <c r="AK32">
        <v>0.62419999999999998</v>
      </c>
      <c r="AL32">
        <v>0.28116999999999998</v>
      </c>
      <c r="AM32">
        <v>2.8446099999999999</v>
      </c>
      <c r="AN32">
        <v>3.03288</v>
      </c>
      <c r="AO32">
        <v>0.94296999999999997</v>
      </c>
      <c r="AP32">
        <v>1.4231199999999999</v>
      </c>
      <c r="AQ32">
        <v>5.2627600000000001</v>
      </c>
      <c r="AS32">
        <v>0</v>
      </c>
      <c r="AT32">
        <v>0</v>
      </c>
      <c r="AU32">
        <v>0</v>
      </c>
      <c r="AV32">
        <v>0</v>
      </c>
      <c r="AW32" s="4">
        <v>0</v>
      </c>
      <c r="AX32">
        <v>0</v>
      </c>
      <c r="AY32">
        <v>0</v>
      </c>
      <c r="BA32" s="1">
        <v>44252</v>
      </c>
      <c r="BB32">
        <v>0</v>
      </c>
      <c r="BC32">
        <v>0</v>
      </c>
      <c r="BD32">
        <v>0</v>
      </c>
      <c r="BE32">
        <v>0</v>
      </c>
      <c r="BF32">
        <v>0</v>
      </c>
      <c r="BG32">
        <v>0</v>
      </c>
      <c r="BH32">
        <v>0</v>
      </c>
      <c r="BI32" s="1">
        <v>43608</v>
      </c>
      <c r="BJ32">
        <v>1</v>
      </c>
      <c r="BK32">
        <v>1</v>
      </c>
      <c r="BL32">
        <v>0</v>
      </c>
      <c r="BM32">
        <v>4</v>
      </c>
      <c r="BN32">
        <v>1</v>
      </c>
      <c r="BO32">
        <v>0</v>
      </c>
      <c r="BP32">
        <v>4</v>
      </c>
      <c r="BQ32" s="1">
        <v>43279</v>
      </c>
      <c r="BR32">
        <v>0</v>
      </c>
      <c r="BS32">
        <v>0</v>
      </c>
      <c r="BT32">
        <v>0</v>
      </c>
      <c r="BU32">
        <v>0</v>
      </c>
      <c r="BV32">
        <v>0</v>
      </c>
      <c r="BW32">
        <v>0</v>
      </c>
      <c r="BX32">
        <v>0</v>
      </c>
      <c r="BY32">
        <v>1.333</v>
      </c>
      <c r="CA32" t="s">
        <v>187</v>
      </c>
      <c r="CB32" t="s">
        <v>188</v>
      </c>
      <c r="CC32">
        <v>3301</v>
      </c>
      <c r="CD32">
        <v>60</v>
      </c>
      <c r="CE32">
        <v>6032245363</v>
      </c>
      <c r="CF32" t="s">
        <v>98</v>
      </c>
      <c r="CG32" t="s">
        <v>99</v>
      </c>
      <c r="CH32" s="1">
        <v>25392</v>
      </c>
      <c r="CI32" t="s">
        <v>100</v>
      </c>
      <c r="CJ32" t="s">
        <v>99</v>
      </c>
      <c r="CK32" t="s">
        <v>99</v>
      </c>
      <c r="CL32" t="s">
        <v>102</v>
      </c>
      <c r="CM32" t="s">
        <v>185</v>
      </c>
      <c r="CN32">
        <v>70</v>
      </c>
      <c r="CO32" s="1">
        <v>44621</v>
      </c>
      <c r="CP32" s="1"/>
      <c r="CV32"/>
    </row>
    <row r="33" spans="1:102" x14ac:dyDescent="0.25">
      <c r="A33" t="s">
        <v>177</v>
      </c>
      <c r="B33" s="18" t="s">
        <v>514</v>
      </c>
      <c r="C33" s="18">
        <v>305092</v>
      </c>
      <c r="D33" t="s">
        <v>436</v>
      </c>
      <c r="E33" t="s">
        <v>148</v>
      </c>
      <c r="F33" t="s">
        <v>141</v>
      </c>
      <c r="G33" t="s">
        <v>528</v>
      </c>
      <c r="H33">
        <v>25</v>
      </c>
      <c r="I33" t="s">
        <v>105</v>
      </c>
      <c r="K33" t="s">
        <v>99</v>
      </c>
      <c r="L33" t="s">
        <v>110</v>
      </c>
      <c r="M33">
        <v>2</v>
      </c>
      <c r="N33">
        <v>4</v>
      </c>
      <c r="O33">
        <v>1</v>
      </c>
      <c r="P33">
        <v>2</v>
      </c>
      <c r="Q33">
        <v>2</v>
      </c>
      <c r="S33">
        <v>4</v>
      </c>
      <c r="U33" s="8">
        <v>4.3827299999999996</v>
      </c>
      <c r="V33" s="8">
        <v>0.52627999999999997</v>
      </c>
      <c r="X33">
        <v>0.71201000000000003</v>
      </c>
      <c r="Y33">
        <v>1.2382899999999999</v>
      </c>
      <c r="Z33">
        <v>4.0586500000000001</v>
      </c>
      <c r="AA33">
        <v>0.46822000000000003</v>
      </c>
      <c r="AB33">
        <v>0</v>
      </c>
      <c r="AC33">
        <v>6</v>
      </c>
      <c r="AD33">
        <v>3.1444399999999999</v>
      </c>
      <c r="AF33">
        <v>6</v>
      </c>
      <c r="AH33">
        <v>6</v>
      </c>
      <c r="AJ33">
        <v>2.0014699999999999</v>
      </c>
      <c r="AK33">
        <v>0.57930000000000004</v>
      </c>
      <c r="AL33">
        <v>0.25101000000000001</v>
      </c>
      <c r="AM33">
        <v>2.8317800000000002</v>
      </c>
      <c r="AN33">
        <v>3.2163300000000001</v>
      </c>
      <c r="AO33">
        <v>0.90407999999999999</v>
      </c>
      <c r="AP33">
        <v>0.78520999999999996</v>
      </c>
      <c r="AQ33">
        <v>4.8865400000000001</v>
      </c>
      <c r="AS33">
        <v>0</v>
      </c>
      <c r="AT33">
        <v>0</v>
      </c>
      <c r="AU33">
        <v>0</v>
      </c>
      <c r="AV33">
        <v>3</v>
      </c>
      <c r="AW33" s="4">
        <v>5895.13</v>
      </c>
      <c r="AX33">
        <v>0</v>
      </c>
      <c r="AY33">
        <v>3</v>
      </c>
      <c r="BA33" s="1">
        <v>44426</v>
      </c>
      <c r="BB33">
        <v>4</v>
      </c>
      <c r="BC33">
        <v>4</v>
      </c>
      <c r="BD33">
        <v>0</v>
      </c>
      <c r="BE33">
        <v>28</v>
      </c>
      <c r="BF33">
        <v>1</v>
      </c>
      <c r="BG33">
        <v>0</v>
      </c>
      <c r="BH33">
        <v>28</v>
      </c>
      <c r="BI33" s="1">
        <v>43847</v>
      </c>
      <c r="BJ33">
        <v>4</v>
      </c>
      <c r="BK33">
        <v>4</v>
      </c>
      <c r="BL33">
        <v>0</v>
      </c>
      <c r="BM33">
        <v>20</v>
      </c>
      <c r="BN33">
        <v>1</v>
      </c>
      <c r="BO33">
        <v>0</v>
      </c>
      <c r="BP33">
        <v>20</v>
      </c>
      <c r="BQ33" s="1">
        <v>43511</v>
      </c>
      <c r="BR33">
        <v>4</v>
      </c>
      <c r="BS33">
        <v>4</v>
      </c>
      <c r="BT33">
        <v>0</v>
      </c>
      <c r="BU33">
        <v>32</v>
      </c>
      <c r="BV33">
        <v>1</v>
      </c>
      <c r="BW33">
        <v>0</v>
      </c>
      <c r="BX33">
        <v>32</v>
      </c>
      <c r="BY33">
        <v>26</v>
      </c>
      <c r="CA33" t="s">
        <v>438</v>
      </c>
      <c r="CB33" t="s">
        <v>439</v>
      </c>
      <c r="CC33">
        <v>3244</v>
      </c>
      <c r="CD33">
        <v>50</v>
      </c>
      <c r="CE33">
        <v>6034645561</v>
      </c>
      <c r="CF33" t="s">
        <v>98</v>
      </c>
      <c r="CG33" t="s">
        <v>99</v>
      </c>
      <c r="CH33" s="1">
        <v>37257</v>
      </c>
      <c r="CI33" t="s">
        <v>99</v>
      </c>
      <c r="CJ33" t="s">
        <v>99</v>
      </c>
      <c r="CK33" t="s">
        <v>99</v>
      </c>
      <c r="CL33" t="s">
        <v>102</v>
      </c>
      <c r="CM33" t="s">
        <v>437</v>
      </c>
      <c r="CN33">
        <v>33</v>
      </c>
      <c r="CO33" s="1">
        <v>44621</v>
      </c>
      <c r="CP33" s="1"/>
      <c r="CV33"/>
      <c r="CW33">
        <v>2</v>
      </c>
    </row>
    <row r="34" spans="1:102" x14ac:dyDescent="0.25">
      <c r="A34" t="s">
        <v>177</v>
      </c>
      <c r="B34" s="18" t="s">
        <v>514</v>
      </c>
      <c r="C34" s="18">
        <v>305048</v>
      </c>
      <c r="D34" t="s">
        <v>258</v>
      </c>
      <c r="E34" t="s">
        <v>260</v>
      </c>
      <c r="F34" t="s">
        <v>141</v>
      </c>
      <c r="G34" t="s">
        <v>530</v>
      </c>
      <c r="H34">
        <v>249.4</v>
      </c>
      <c r="I34" t="s">
        <v>103</v>
      </c>
      <c r="K34" t="s">
        <v>99</v>
      </c>
      <c r="L34" t="s">
        <v>104</v>
      </c>
      <c r="M34">
        <v>5</v>
      </c>
      <c r="N34">
        <v>4</v>
      </c>
      <c r="O34">
        <v>4</v>
      </c>
      <c r="P34">
        <v>5</v>
      </c>
      <c r="Q34">
        <v>3</v>
      </c>
      <c r="R34">
        <v>5</v>
      </c>
      <c r="S34">
        <v>4</v>
      </c>
      <c r="U34" s="8">
        <v>3.4209399999999999</v>
      </c>
      <c r="V34" s="8">
        <v>0.75</v>
      </c>
      <c r="W34">
        <v>30.6</v>
      </c>
      <c r="X34">
        <v>0.53544000000000003</v>
      </c>
      <c r="Y34">
        <v>1.2854399999999999</v>
      </c>
      <c r="Z34">
        <v>2.85745</v>
      </c>
      <c r="AA34">
        <v>0.43323</v>
      </c>
      <c r="AB34">
        <v>4.4359999999999997E-2</v>
      </c>
      <c r="AD34">
        <v>2.1354899999999999</v>
      </c>
      <c r="AE34">
        <v>15.6</v>
      </c>
      <c r="AG34">
        <v>0</v>
      </c>
      <c r="AJ34">
        <v>1.98685</v>
      </c>
      <c r="AK34">
        <v>0.64554</v>
      </c>
      <c r="AL34">
        <v>0.29182000000000002</v>
      </c>
      <c r="AM34">
        <v>2.92421</v>
      </c>
      <c r="AN34">
        <v>2.20038</v>
      </c>
      <c r="AO34">
        <v>0.61012</v>
      </c>
      <c r="AP34">
        <v>0.96250000000000002</v>
      </c>
      <c r="AQ34">
        <v>3.6936200000000001</v>
      </c>
      <c r="AS34">
        <v>0</v>
      </c>
      <c r="AT34">
        <v>0</v>
      </c>
      <c r="AU34">
        <v>0</v>
      </c>
      <c r="AV34">
        <v>0</v>
      </c>
      <c r="AW34" s="4">
        <v>0</v>
      </c>
      <c r="AX34">
        <v>0</v>
      </c>
      <c r="AY34">
        <v>0</v>
      </c>
      <c r="BA34" s="1">
        <v>44315</v>
      </c>
      <c r="BB34">
        <v>3</v>
      </c>
      <c r="BC34">
        <v>3</v>
      </c>
      <c r="BD34">
        <v>0</v>
      </c>
      <c r="BE34">
        <v>12</v>
      </c>
      <c r="BF34">
        <v>1</v>
      </c>
      <c r="BG34">
        <v>0</v>
      </c>
      <c r="BH34">
        <v>12</v>
      </c>
      <c r="BI34" s="1">
        <v>43679</v>
      </c>
      <c r="BJ34">
        <v>0</v>
      </c>
      <c r="BK34">
        <v>0</v>
      </c>
      <c r="BL34">
        <v>0</v>
      </c>
      <c r="BM34">
        <v>0</v>
      </c>
      <c r="BN34">
        <v>0</v>
      </c>
      <c r="BO34">
        <v>0</v>
      </c>
      <c r="BP34">
        <v>0</v>
      </c>
      <c r="BQ34" s="1">
        <v>43354</v>
      </c>
      <c r="BR34">
        <v>3</v>
      </c>
      <c r="BS34">
        <v>3</v>
      </c>
      <c r="BT34">
        <v>0</v>
      </c>
      <c r="BU34">
        <v>4</v>
      </c>
      <c r="BV34">
        <v>1</v>
      </c>
      <c r="BW34">
        <v>0</v>
      </c>
      <c r="BX34">
        <v>4</v>
      </c>
      <c r="BY34">
        <v>6.6669999999999998</v>
      </c>
      <c r="CA34" t="s">
        <v>261</v>
      </c>
      <c r="CB34" t="s">
        <v>262</v>
      </c>
      <c r="CC34">
        <v>3045</v>
      </c>
      <c r="CD34">
        <v>50</v>
      </c>
      <c r="CE34">
        <v>6036275540</v>
      </c>
      <c r="CF34" t="s">
        <v>98</v>
      </c>
      <c r="CG34" t="s">
        <v>99</v>
      </c>
      <c r="CH34" s="1">
        <v>34881</v>
      </c>
      <c r="CI34" t="s">
        <v>99</v>
      </c>
      <c r="CJ34" t="s">
        <v>99</v>
      </c>
      <c r="CK34" t="s">
        <v>99</v>
      </c>
      <c r="CL34" t="s">
        <v>102</v>
      </c>
      <c r="CM34" t="s">
        <v>259</v>
      </c>
      <c r="CN34">
        <v>300</v>
      </c>
      <c r="CO34" s="1">
        <v>44621</v>
      </c>
      <c r="CP34" s="1"/>
      <c r="CV34"/>
    </row>
    <row r="35" spans="1:102" x14ac:dyDescent="0.25">
      <c r="A35" t="s">
        <v>177</v>
      </c>
      <c r="B35" s="18" t="s">
        <v>514</v>
      </c>
      <c r="C35" s="18">
        <v>305074</v>
      </c>
      <c r="D35" t="s">
        <v>365</v>
      </c>
      <c r="E35" t="s">
        <v>134</v>
      </c>
      <c r="F35" t="s">
        <v>141</v>
      </c>
      <c r="G35" t="s">
        <v>529</v>
      </c>
      <c r="H35">
        <v>23.2</v>
      </c>
      <c r="I35" t="s">
        <v>108</v>
      </c>
      <c r="K35" t="s">
        <v>99</v>
      </c>
      <c r="L35" t="s">
        <v>104</v>
      </c>
      <c r="M35">
        <v>3</v>
      </c>
      <c r="N35">
        <v>1</v>
      </c>
      <c r="O35">
        <v>4</v>
      </c>
      <c r="P35">
        <v>3</v>
      </c>
      <c r="Q35">
        <v>3</v>
      </c>
      <c r="S35">
        <v>1</v>
      </c>
      <c r="U35" s="8">
        <v>3.8048899999999999</v>
      </c>
      <c r="V35" s="8">
        <v>0.34938999999999998</v>
      </c>
      <c r="W35">
        <v>41.2</v>
      </c>
      <c r="X35">
        <v>1.14943</v>
      </c>
      <c r="Y35">
        <v>1.49881</v>
      </c>
      <c r="Z35">
        <v>3.1397499999999998</v>
      </c>
      <c r="AA35">
        <v>9.2350000000000002E-2</v>
      </c>
      <c r="AB35">
        <v>4.1180000000000001E-2</v>
      </c>
      <c r="AD35">
        <v>2.3060700000000001</v>
      </c>
      <c r="AE35">
        <v>40</v>
      </c>
      <c r="AG35">
        <v>1</v>
      </c>
      <c r="AJ35">
        <v>1.9256899999999999</v>
      </c>
      <c r="AK35">
        <v>0.68374999999999997</v>
      </c>
      <c r="AL35">
        <v>0.33078999999999997</v>
      </c>
      <c r="AM35">
        <v>2.9402300000000001</v>
      </c>
      <c r="AN35">
        <v>2.4516100000000001</v>
      </c>
      <c r="AO35">
        <v>1.23654</v>
      </c>
      <c r="AP35">
        <v>0.39555000000000001</v>
      </c>
      <c r="AQ35">
        <v>4.0857799999999997</v>
      </c>
      <c r="AS35">
        <v>1</v>
      </c>
      <c r="AT35">
        <v>0</v>
      </c>
      <c r="AU35">
        <v>0</v>
      </c>
      <c r="AV35">
        <v>0</v>
      </c>
      <c r="AW35" s="4">
        <v>0</v>
      </c>
      <c r="AX35">
        <v>0</v>
      </c>
      <c r="AY35">
        <v>0</v>
      </c>
      <c r="BA35" s="1">
        <v>44217</v>
      </c>
      <c r="BB35">
        <v>2</v>
      </c>
      <c r="BC35">
        <v>2</v>
      </c>
      <c r="BD35">
        <v>0</v>
      </c>
      <c r="BE35">
        <v>12</v>
      </c>
      <c r="BF35">
        <v>1</v>
      </c>
      <c r="BG35">
        <v>0</v>
      </c>
      <c r="BH35">
        <v>12</v>
      </c>
      <c r="BI35" s="1">
        <v>43585</v>
      </c>
      <c r="BJ35">
        <v>0</v>
      </c>
      <c r="BK35">
        <v>0</v>
      </c>
      <c r="BL35">
        <v>0</v>
      </c>
      <c r="BM35">
        <v>0</v>
      </c>
      <c r="BN35">
        <v>0</v>
      </c>
      <c r="BO35">
        <v>0</v>
      </c>
      <c r="BP35">
        <v>0</v>
      </c>
      <c r="BQ35" s="1">
        <v>43223</v>
      </c>
      <c r="BR35">
        <v>1</v>
      </c>
      <c r="BS35">
        <v>0</v>
      </c>
      <c r="BT35">
        <v>1</v>
      </c>
      <c r="BU35">
        <v>4</v>
      </c>
      <c r="BV35">
        <v>0</v>
      </c>
      <c r="BW35">
        <v>0</v>
      </c>
      <c r="BX35">
        <v>4</v>
      </c>
      <c r="BY35">
        <v>6.6669999999999998</v>
      </c>
      <c r="CA35" t="s">
        <v>367</v>
      </c>
      <c r="CB35" t="s">
        <v>368</v>
      </c>
      <c r="CC35">
        <v>3109</v>
      </c>
      <c r="CD35">
        <v>50</v>
      </c>
      <c r="CE35">
        <v>6036283550</v>
      </c>
      <c r="CF35" t="s">
        <v>98</v>
      </c>
      <c r="CG35" t="s">
        <v>99</v>
      </c>
      <c r="CH35" s="1">
        <v>35139</v>
      </c>
      <c r="CI35" t="s">
        <v>99</v>
      </c>
      <c r="CJ35" t="s">
        <v>99</v>
      </c>
      <c r="CK35" t="s">
        <v>99</v>
      </c>
      <c r="CL35" t="s">
        <v>102</v>
      </c>
      <c r="CM35" t="s">
        <v>366</v>
      </c>
      <c r="CN35">
        <v>40</v>
      </c>
      <c r="CO35" s="1">
        <v>44621</v>
      </c>
      <c r="CP35" s="1"/>
      <c r="CS35">
        <v>12</v>
      </c>
      <c r="CV35"/>
      <c r="CW35">
        <v>2</v>
      </c>
      <c r="CX35">
        <v>12</v>
      </c>
    </row>
    <row r="36" spans="1:102" x14ac:dyDescent="0.25">
      <c r="A36" t="s">
        <v>177</v>
      </c>
      <c r="B36" s="18" t="s">
        <v>514</v>
      </c>
      <c r="C36" s="18">
        <v>305072</v>
      </c>
      <c r="D36" t="s">
        <v>360</v>
      </c>
      <c r="E36" t="s">
        <v>362</v>
      </c>
      <c r="F36" t="s">
        <v>275</v>
      </c>
      <c r="G36" t="s">
        <v>528</v>
      </c>
      <c r="H36">
        <v>58.3</v>
      </c>
      <c r="I36" t="s">
        <v>97</v>
      </c>
      <c r="K36" t="s">
        <v>99</v>
      </c>
      <c r="L36" t="s">
        <v>104</v>
      </c>
      <c r="M36">
        <v>1</v>
      </c>
      <c r="N36">
        <v>1</v>
      </c>
      <c r="O36">
        <v>2</v>
      </c>
      <c r="P36">
        <v>4</v>
      </c>
      <c r="Q36">
        <v>3</v>
      </c>
      <c r="R36">
        <v>5</v>
      </c>
      <c r="S36">
        <v>1</v>
      </c>
      <c r="U36" s="8">
        <v>3.4948700000000001</v>
      </c>
      <c r="V36" s="8">
        <v>0.39899000000000001</v>
      </c>
      <c r="W36">
        <v>61.8</v>
      </c>
      <c r="X36">
        <v>1.1436299999999999</v>
      </c>
      <c r="Y36">
        <v>1.5426200000000001</v>
      </c>
      <c r="Z36">
        <v>3.0143900000000001</v>
      </c>
      <c r="AA36">
        <v>6.5850000000000006E-2</v>
      </c>
      <c r="AB36">
        <v>4.1669999999999999E-2</v>
      </c>
      <c r="AD36">
        <v>1.95225</v>
      </c>
      <c r="AE36">
        <v>87.5</v>
      </c>
      <c r="AG36">
        <v>0</v>
      </c>
      <c r="AJ36">
        <v>2.0251999999999999</v>
      </c>
      <c r="AK36">
        <v>0.74341999999999997</v>
      </c>
      <c r="AL36">
        <v>0.36348000000000003</v>
      </c>
      <c r="AM36">
        <v>3.1321099999999999</v>
      </c>
      <c r="AN36">
        <v>1.9734799999999999</v>
      </c>
      <c r="AO36">
        <v>1.1315500000000001</v>
      </c>
      <c r="AP36">
        <v>0.41109000000000001</v>
      </c>
      <c r="AQ36">
        <v>3.52298</v>
      </c>
      <c r="AS36">
        <v>0</v>
      </c>
      <c r="AT36">
        <v>0</v>
      </c>
      <c r="AU36">
        <v>1</v>
      </c>
      <c r="AV36">
        <v>2</v>
      </c>
      <c r="AW36" s="4">
        <v>3900</v>
      </c>
      <c r="AX36">
        <v>0</v>
      </c>
      <c r="AY36">
        <v>2</v>
      </c>
      <c r="BA36" s="1">
        <v>44336</v>
      </c>
      <c r="BB36">
        <v>4</v>
      </c>
      <c r="BC36">
        <v>4</v>
      </c>
      <c r="BD36">
        <v>0</v>
      </c>
      <c r="BE36">
        <v>20</v>
      </c>
      <c r="BF36">
        <v>1</v>
      </c>
      <c r="BG36">
        <v>0</v>
      </c>
      <c r="BH36">
        <v>20</v>
      </c>
      <c r="BI36" s="1">
        <v>43728</v>
      </c>
      <c r="BJ36">
        <v>1</v>
      </c>
      <c r="BK36">
        <v>0</v>
      </c>
      <c r="BL36">
        <v>0</v>
      </c>
      <c r="BM36">
        <v>16</v>
      </c>
      <c r="BN36">
        <v>0</v>
      </c>
      <c r="BO36">
        <v>0</v>
      </c>
      <c r="BP36">
        <v>16</v>
      </c>
      <c r="BQ36" s="1">
        <v>43362</v>
      </c>
      <c r="BR36">
        <v>1</v>
      </c>
      <c r="BS36">
        <v>1</v>
      </c>
      <c r="BT36">
        <v>0</v>
      </c>
      <c r="BU36">
        <v>0</v>
      </c>
      <c r="BV36">
        <v>1</v>
      </c>
      <c r="BW36">
        <v>0</v>
      </c>
      <c r="BX36">
        <v>0</v>
      </c>
      <c r="BY36">
        <v>15.333</v>
      </c>
      <c r="CA36" t="s">
        <v>363</v>
      </c>
      <c r="CB36" t="s">
        <v>364</v>
      </c>
      <c r="CC36">
        <v>3452</v>
      </c>
      <c r="CD36">
        <v>20</v>
      </c>
      <c r="CE36">
        <v>6035328762</v>
      </c>
      <c r="CF36" t="s">
        <v>98</v>
      </c>
      <c r="CG36" t="s">
        <v>99</v>
      </c>
      <c r="CH36" s="1">
        <v>35156</v>
      </c>
      <c r="CI36" t="s">
        <v>99</v>
      </c>
      <c r="CJ36" t="s">
        <v>99</v>
      </c>
      <c r="CK36" t="s">
        <v>99</v>
      </c>
      <c r="CL36" t="s">
        <v>102</v>
      </c>
      <c r="CM36" t="s">
        <v>361</v>
      </c>
      <c r="CN36">
        <v>83</v>
      </c>
      <c r="CO36" s="1">
        <v>44621</v>
      </c>
      <c r="CP36" s="1"/>
      <c r="CS36">
        <v>12</v>
      </c>
      <c r="CV36"/>
      <c r="CX36">
        <v>12</v>
      </c>
    </row>
    <row r="37" spans="1:102" x14ac:dyDescent="0.25">
      <c r="A37" t="s">
        <v>177</v>
      </c>
      <c r="B37" s="18" t="s">
        <v>514</v>
      </c>
      <c r="C37" s="18">
        <v>305051</v>
      </c>
      <c r="D37" t="s">
        <v>272</v>
      </c>
      <c r="E37" t="s">
        <v>274</v>
      </c>
      <c r="F37" t="s">
        <v>275</v>
      </c>
      <c r="G37" t="s">
        <v>528</v>
      </c>
      <c r="H37">
        <v>91.9</v>
      </c>
      <c r="I37" t="s">
        <v>97</v>
      </c>
      <c r="K37" t="s">
        <v>99</v>
      </c>
      <c r="L37" t="s">
        <v>104</v>
      </c>
      <c r="M37">
        <v>2</v>
      </c>
      <c r="N37">
        <v>3</v>
      </c>
      <c r="O37">
        <v>1</v>
      </c>
      <c r="P37">
        <v>5</v>
      </c>
      <c r="Q37">
        <v>4</v>
      </c>
      <c r="R37">
        <v>5</v>
      </c>
      <c r="S37">
        <v>4</v>
      </c>
      <c r="U37" s="8">
        <v>3.10229</v>
      </c>
      <c r="V37" s="8">
        <v>0.72885999999999995</v>
      </c>
      <c r="W37">
        <v>56</v>
      </c>
      <c r="X37">
        <v>0.45740999999999998</v>
      </c>
      <c r="Y37">
        <v>1.1862600000000001</v>
      </c>
      <c r="Z37">
        <v>2.6706099999999999</v>
      </c>
      <c r="AA37">
        <v>0.63138000000000005</v>
      </c>
      <c r="AB37">
        <v>5.7299999999999997E-2</v>
      </c>
      <c r="AD37">
        <v>1.9160299999999999</v>
      </c>
      <c r="AE37">
        <v>42.9</v>
      </c>
      <c r="AG37">
        <v>2</v>
      </c>
      <c r="AJ37">
        <v>2.1926800000000002</v>
      </c>
      <c r="AK37">
        <v>0.76532999999999995</v>
      </c>
      <c r="AL37">
        <v>0.36981999999999998</v>
      </c>
      <c r="AM37">
        <v>3.3278300000000001</v>
      </c>
      <c r="AN37">
        <v>1.7889299999999999</v>
      </c>
      <c r="AO37">
        <v>0.43962000000000001</v>
      </c>
      <c r="AP37">
        <v>0.73807999999999996</v>
      </c>
      <c r="AQ37">
        <v>2.9433099999999999</v>
      </c>
      <c r="AS37">
        <v>4</v>
      </c>
      <c r="AT37">
        <v>1</v>
      </c>
      <c r="AU37">
        <v>0</v>
      </c>
      <c r="AV37">
        <v>0</v>
      </c>
      <c r="AW37" s="4">
        <v>0</v>
      </c>
      <c r="AX37">
        <v>0</v>
      </c>
      <c r="AY37">
        <v>0</v>
      </c>
      <c r="BA37" s="1">
        <v>44301</v>
      </c>
      <c r="BB37">
        <v>12</v>
      </c>
      <c r="BC37">
        <v>10</v>
      </c>
      <c r="BD37">
        <v>3</v>
      </c>
      <c r="BE37">
        <v>68</v>
      </c>
      <c r="BF37">
        <v>1</v>
      </c>
      <c r="BG37">
        <v>0</v>
      </c>
      <c r="BH37">
        <v>68</v>
      </c>
      <c r="BI37" s="1">
        <v>43671</v>
      </c>
      <c r="BJ37">
        <v>2</v>
      </c>
      <c r="BK37">
        <v>1</v>
      </c>
      <c r="BL37">
        <v>1</v>
      </c>
      <c r="BM37">
        <v>16</v>
      </c>
      <c r="BN37">
        <v>1</v>
      </c>
      <c r="BO37">
        <v>0</v>
      </c>
      <c r="BP37">
        <v>16</v>
      </c>
      <c r="BQ37" s="1">
        <v>43272</v>
      </c>
      <c r="BR37">
        <v>1</v>
      </c>
      <c r="BS37">
        <v>1</v>
      </c>
      <c r="BT37">
        <v>0</v>
      </c>
      <c r="BU37">
        <v>4</v>
      </c>
      <c r="BV37">
        <v>1</v>
      </c>
      <c r="BW37">
        <v>0</v>
      </c>
      <c r="BX37">
        <v>4</v>
      </c>
      <c r="BY37">
        <v>40</v>
      </c>
      <c r="CA37" t="s">
        <v>276</v>
      </c>
      <c r="CB37" t="s">
        <v>277</v>
      </c>
      <c r="CC37">
        <v>3431</v>
      </c>
      <c r="CD37">
        <v>20</v>
      </c>
      <c r="CE37">
        <v>6033573800</v>
      </c>
      <c r="CF37" t="s">
        <v>98</v>
      </c>
      <c r="CG37" t="s">
        <v>99</v>
      </c>
      <c r="CH37" s="1">
        <v>34851</v>
      </c>
      <c r="CI37" t="s">
        <v>99</v>
      </c>
      <c r="CJ37" t="s">
        <v>99</v>
      </c>
      <c r="CK37" t="s">
        <v>99</v>
      </c>
      <c r="CL37" t="s">
        <v>102</v>
      </c>
      <c r="CM37" t="s">
        <v>273</v>
      </c>
      <c r="CN37">
        <v>106</v>
      </c>
      <c r="CO37" s="1">
        <v>44621</v>
      </c>
      <c r="CP37" s="1"/>
      <c r="CV37"/>
    </row>
    <row r="38" spans="1:102" x14ac:dyDescent="0.25">
      <c r="A38" t="s">
        <v>177</v>
      </c>
      <c r="B38" s="18" t="s">
        <v>514</v>
      </c>
      <c r="C38" s="18">
        <v>305040</v>
      </c>
      <c r="D38" t="s">
        <v>226</v>
      </c>
      <c r="E38" t="s">
        <v>228</v>
      </c>
      <c r="F38" t="s">
        <v>229</v>
      </c>
      <c r="G38" t="s">
        <v>528</v>
      </c>
      <c r="H38">
        <v>101.5</v>
      </c>
      <c r="I38" t="s">
        <v>97</v>
      </c>
      <c r="K38" t="s">
        <v>99</v>
      </c>
      <c r="L38" t="s">
        <v>104</v>
      </c>
      <c r="M38">
        <v>2</v>
      </c>
      <c r="N38">
        <v>3</v>
      </c>
      <c r="O38">
        <v>1</v>
      </c>
      <c r="P38">
        <v>5</v>
      </c>
      <c r="Q38">
        <v>2</v>
      </c>
      <c r="R38">
        <v>5</v>
      </c>
      <c r="S38">
        <v>3</v>
      </c>
      <c r="U38" s="8">
        <v>3.7915100000000002</v>
      </c>
      <c r="V38" s="8">
        <v>0.72319</v>
      </c>
      <c r="W38">
        <v>41.2</v>
      </c>
      <c r="X38">
        <v>1.0748800000000001</v>
      </c>
      <c r="Y38">
        <v>1.7980700000000001</v>
      </c>
      <c r="Z38">
        <v>3.2484500000000001</v>
      </c>
      <c r="AA38">
        <v>0.45406000000000002</v>
      </c>
      <c r="AB38">
        <v>7.1050000000000002E-2</v>
      </c>
      <c r="AD38">
        <v>1.9934400000000001</v>
      </c>
      <c r="AE38">
        <v>52.6</v>
      </c>
      <c r="AG38">
        <v>2</v>
      </c>
      <c r="AJ38">
        <v>1.95035</v>
      </c>
      <c r="AK38">
        <v>0.74141000000000001</v>
      </c>
      <c r="AL38">
        <v>0.52646999999999999</v>
      </c>
      <c r="AM38">
        <v>3.2182300000000001</v>
      </c>
      <c r="AN38">
        <v>2.0924499999999999</v>
      </c>
      <c r="AO38">
        <v>1.0664199999999999</v>
      </c>
      <c r="AP38">
        <v>0.51444000000000001</v>
      </c>
      <c r="AQ38">
        <v>3.7197200000000001</v>
      </c>
      <c r="AS38">
        <v>1</v>
      </c>
      <c r="AT38">
        <v>1</v>
      </c>
      <c r="AU38">
        <v>1</v>
      </c>
      <c r="AV38">
        <v>1</v>
      </c>
      <c r="AW38" s="4">
        <v>6500</v>
      </c>
      <c r="AX38">
        <v>0</v>
      </c>
      <c r="AY38">
        <v>1</v>
      </c>
      <c r="BA38" s="1">
        <v>44354</v>
      </c>
      <c r="BB38">
        <v>4</v>
      </c>
      <c r="BC38">
        <v>4</v>
      </c>
      <c r="BD38">
        <v>0</v>
      </c>
      <c r="BE38">
        <v>24</v>
      </c>
      <c r="BF38">
        <v>1</v>
      </c>
      <c r="BG38">
        <v>0</v>
      </c>
      <c r="BH38">
        <v>24</v>
      </c>
      <c r="BI38" s="1">
        <v>43721</v>
      </c>
      <c r="BJ38">
        <v>4</v>
      </c>
      <c r="BK38">
        <v>2</v>
      </c>
      <c r="BL38">
        <v>1</v>
      </c>
      <c r="BM38">
        <v>36</v>
      </c>
      <c r="BN38">
        <v>1</v>
      </c>
      <c r="BO38">
        <v>0</v>
      </c>
      <c r="BP38">
        <v>36</v>
      </c>
      <c r="BQ38" s="1">
        <v>43342</v>
      </c>
      <c r="BR38">
        <v>8</v>
      </c>
      <c r="BS38">
        <v>8</v>
      </c>
      <c r="BT38">
        <v>0</v>
      </c>
      <c r="BU38">
        <v>20</v>
      </c>
      <c r="BV38">
        <v>1</v>
      </c>
      <c r="BW38">
        <v>0</v>
      </c>
      <c r="BX38">
        <v>20</v>
      </c>
      <c r="BY38">
        <v>27.332999999999998</v>
      </c>
      <c r="CA38" t="s">
        <v>230</v>
      </c>
      <c r="CB38" t="s">
        <v>231</v>
      </c>
      <c r="CC38">
        <v>3246</v>
      </c>
      <c r="CD38">
        <v>0</v>
      </c>
      <c r="CE38">
        <v>6035243340</v>
      </c>
      <c r="CF38" t="s">
        <v>98</v>
      </c>
      <c r="CG38" t="s">
        <v>99</v>
      </c>
      <c r="CH38" s="1">
        <v>32975</v>
      </c>
      <c r="CI38" t="s">
        <v>99</v>
      </c>
      <c r="CJ38" t="s">
        <v>99</v>
      </c>
      <c r="CK38" t="s">
        <v>99</v>
      </c>
      <c r="CL38" t="s">
        <v>102</v>
      </c>
      <c r="CM38" t="s">
        <v>227</v>
      </c>
      <c r="CN38">
        <v>120</v>
      </c>
      <c r="CO38" s="1">
        <v>44621</v>
      </c>
      <c r="CP38" s="1"/>
      <c r="CV38"/>
    </row>
    <row r="39" spans="1:102" x14ac:dyDescent="0.25">
      <c r="A39" t="s">
        <v>177</v>
      </c>
      <c r="B39" s="18" t="s">
        <v>514</v>
      </c>
      <c r="C39" s="18">
        <v>305077</v>
      </c>
      <c r="D39" t="s">
        <v>377</v>
      </c>
      <c r="E39" t="s">
        <v>379</v>
      </c>
      <c r="F39" t="s">
        <v>196</v>
      </c>
      <c r="G39" t="s">
        <v>528</v>
      </c>
      <c r="H39">
        <v>55</v>
      </c>
      <c r="I39" t="s">
        <v>97</v>
      </c>
      <c r="K39" t="s">
        <v>99</v>
      </c>
      <c r="L39" t="s">
        <v>104</v>
      </c>
      <c r="M39">
        <v>3</v>
      </c>
      <c r="N39">
        <v>4</v>
      </c>
      <c r="O39">
        <v>4</v>
      </c>
      <c r="P39">
        <v>1</v>
      </c>
      <c r="Q39">
        <v>1</v>
      </c>
      <c r="R39">
        <v>1</v>
      </c>
      <c r="S39">
        <v>5</v>
      </c>
      <c r="U39" s="8">
        <v>3.2724700000000002</v>
      </c>
      <c r="V39" s="8">
        <v>0.98263</v>
      </c>
      <c r="X39">
        <v>0.46211999999999998</v>
      </c>
      <c r="Y39">
        <v>1.44475</v>
      </c>
      <c r="Z39">
        <v>2.7262599999999999</v>
      </c>
      <c r="AA39">
        <v>0.66547999999999996</v>
      </c>
      <c r="AB39">
        <v>0</v>
      </c>
      <c r="AC39">
        <v>6</v>
      </c>
      <c r="AD39">
        <v>1.82772</v>
      </c>
      <c r="AF39">
        <v>6</v>
      </c>
      <c r="AG39">
        <v>2</v>
      </c>
      <c r="AJ39">
        <v>1.84979</v>
      </c>
      <c r="AK39">
        <v>0.68576999999999999</v>
      </c>
      <c r="AL39">
        <v>0.33659</v>
      </c>
      <c r="AM39">
        <v>2.87215</v>
      </c>
      <c r="AN39">
        <v>2.0228000000000002</v>
      </c>
      <c r="AO39">
        <v>0.49568000000000001</v>
      </c>
      <c r="AP39">
        <v>1.0933200000000001</v>
      </c>
      <c r="AQ39">
        <v>3.5973700000000002</v>
      </c>
      <c r="AS39">
        <v>0</v>
      </c>
      <c r="AT39">
        <v>0</v>
      </c>
      <c r="AU39">
        <v>0</v>
      </c>
      <c r="AV39">
        <v>1</v>
      </c>
      <c r="AW39" s="4">
        <v>655.08000000000004</v>
      </c>
      <c r="AX39">
        <v>0</v>
      </c>
      <c r="AY39">
        <v>1</v>
      </c>
      <c r="BA39" s="1">
        <v>44259</v>
      </c>
      <c r="BB39">
        <v>0</v>
      </c>
      <c r="BC39">
        <v>0</v>
      </c>
      <c r="BD39">
        <v>0</v>
      </c>
      <c r="BE39">
        <v>0</v>
      </c>
      <c r="BF39">
        <v>0</v>
      </c>
      <c r="BG39">
        <v>0</v>
      </c>
      <c r="BH39">
        <v>0</v>
      </c>
      <c r="BI39" s="1">
        <v>43619</v>
      </c>
      <c r="BJ39">
        <v>2</v>
      </c>
      <c r="BK39">
        <v>2</v>
      </c>
      <c r="BL39">
        <v>0</v>
      </c>
      <c r="BM39">
        <v>12</v>
      </c>
      <c r="BN39">
        <v>1</v>
      </c>
      <c r="BO39">
        <v>0</v>
      </c>
      <c r="BP39">
        <v>12</v>
      </c>
      <c r="BQ39" s="1">
        <v>43300</v>
      </c>
      <c r="BR39">
        <v>0</v>
      </c>
      <c r="BS39">
        <v>0</v>
      </c>
      <c r="BT39">
        <v>0</v>
      </c>
      <c r="BU39">
        <v>0</v>
      </c>
      <c r="BV39">
        <v>0</v>
      </c>
      <c r="BW39">
        <v>0</v>
      </c>
      <c r="BX39">
        <v>0</v>
      </c>
      <c r="BY39">
        <v>4</v>
      </c>
      <c r="CA39" t="s">
        <v>380</v>
      </c>
      <c r="CB39" t="s">
        <v>381</v>
      </c>
      <c r="CC39">
        <v>3580</v>
      </c>
      <c r="CD39">
        <v>40</v>
      </c>
      <c r="CE39">
        <v>6038235502</v>
      </c>
      <c r="CF39" t="s">
        <v>98</v>
      </c>
      <c r="CG39" t="s">
        <v>99</v>
      </c>
      <c r="CH39" s="1">
        <v>35186</v>
      </c>
      <c r="CI39" t="s">
        <v>99</v>
      </c>
      <c r="CJ39" t="s">
        <v>99</v>
      </c>
      <c r="CK39" t="s">
        <v>100</v>
      </c>
      <c r="CL39" t="s">
        <v>102</v>
      </c>
      <c r="CM39" t="s">
        <v>378</v>
      </c>
      <c r="CN39">
        <v>72</v>
      </c>
      <c r="CO39" s="1">
        <v>44621</v>
      </c>
      <c r="CP39" s="1"/>
      <c r="CV39"/>
    </row>
    <row r="40" spans="1:102" x14ac:dyDescent="0.25">
      <c r="A40" t="s">
        <v>177</v>
      </c>
      <c r="B40" s="18" t="s">
        <v>514</v>
      </c>
      <c r="C40" s="18">
        <v>305089</v>
      </c>
      <c r="D40" t="s">
        <v>429</v>
      </c>
      <c r="E40" t="s">
        <v>138</v>
      </c>
      <c r="F40" t="s">
        <v>191</v>
      </c>
      <c r="G40" t="s">
        <v>528</v>
      </c>
      <c r="H40">
        <v>19.899999999999999</v>
      </c>
      <c r="I40" t="s">
        <v>97</v>
      </c>
      <c r="K40" t="s">
        <v>99</v>
      </c>
      <c r="L40" t="s">
        <v>104</v>
      </c>
      <c r="M40">
        <v>3</v>
      </c>
      <c r="N40">
        <v>5</v>
      </c>
      <c r="O40">
        <v>2</v>
      </c>
      <c r="P40">
        <v>3</v>
      </c>
      <c r="Q40">
        <v>2</v>
      </c>
      <c r="R40">
        <v>4</v>
      </c>
      <c r="S40">
        <v>5</v>
      </c>
      <c r="U40" s="8">
        <v>4.3958599999999999</v>
      </c>
      <c r="V40" s="8">
        <v>1.3213699999999999</v>
      </c>
      <c r="W40">
        <v>47.4</v>
      </c>
      <c r="X40">
        <v>0.90491999999999995</v>
      </c>
      <c r="Y40">
        <v>2.2262900000000001</v>
      </c>
      <c r="Z40">
        <v>3.5335000000000001</v>
      </c>
      <c r="AA40">
        <v>1.13933</v>
      </c>
      <c r="AB40">
        <v>0.18939</v>
      </c>
      <c r="AD40">
        <v>2.1695700000000002</v>
      </c>
      <c r="AE40">
        <v>37.5</v>
      </c>
      <c r="AG40">
        <v>1</v>
      </c>
      <c r="AJ40">
        <v>2.1136400000000002</v>
      </c>
      <c r="AK40">
        <v>0.83070999999999995</v>
      </c>
      <c r="AL40">
        <v>0.43862000000000001</v>
      </c>
      <c r="AM40">
        <v>3.3829699999999998</v>
      </c>
      <c r="AN40">
        <v>2.1013999999999999</v>
      </c>
      <c r="AO40">
        <v>0.80128999999999995</v>
      </c>
      <c r="AP40">
        <v>1.1282000000000001</v>
      </c>
      <c r="AQ40">
        <v>4.1026199999999999</v>
      </c>
      <c r="AS40">
        <v>1</v>
      </c>
      <c r="AT40">
        <v>2</v>
      </c>
      <c r="AU40">
        <v>0</v>
      </c>
      <c r="AV40">
        <v>1</v>
      </c>
      <c r="AW40" s="4">
        <v>3250</v>
      </c>
      <c r="AX40">
        <v>0</v>
      </c>
      <c r="AY40">
        <v>1</v>
      </c>
      <c r="BA40" s="1">
        <v>44537</v>
      </c>
      <c r="BB40">
        <v>3</v>
      </c>
      <c r="BC40">
        <v>2</v>
      </c>
      <c r="BD40">
        <v>1</v>
      </c>
      <c r="BE40">
        <v>8</v>
      </c>
      <c r="BF40">
        <v>1</v>
      </c>
      <c r="BG40">
        <v>0</v>
      </c>
      <c r="BH40">
        <v>8</v>
      </c>
      <c r="BI40" s="1">
        <v>44155</v>
      </c>
      <c r="BJ40">
        <v>4</v>
      </c>
      <c r="BK40">
        <v>4</v>
      </c>
      <c r="BL40">
        <v>0</v>
      </c>
      <c r="BM40">
        <v>20</v>
      </c>
      <c r="BN40">
        <v>1</v>
      </c>
      <c r="BO40">
        <v>0</v>
      </c>
      <c r="BP40">
        <v>20</v>
      </c>
      <c r="BQ40" s="1">
        <v>43556</v>
      </c>
      <c r="BR40">
        <v>8</v>
      </c>
      <c r="BS40">
        <v>8</v>
      </c>
      <c r="BT40">
        <v>4</v>
      </c>
      <c r="BU40">
        <v>28</v>
      </c>
      <c r="BV40">
        <v>1</v>
      </c>
      <c r="BW40">
        <v>0</v>
      </c>
      <c r="BX40">
        <v>28</v>
      </c>
      <c r="BY40">
        <v>15.333</v>
      </c>
      <c r="CA40" t="s">
        <v>106</v>
      </c>
      <c r="CB40" t="s">
        <v>431</v>
      </c>
      <c r="CC40">
        <v>3820</v>
      </c>
      <c r="CD40">
        <v>80</v>
      </c>
      <c r="CE40">
        <v>6037434110</v>
      </c>
      <c r="CF40" t="s">
        <v>98</v>
      </c>
      <c r="CG40" t="s">
        <v>99</v>
      </c>
      <c r="CH40" s="1">
        <v>36013</v>
      </c>
      <c r="CI40" t="s">
        <v>99</v>
      </c>
      <c r="CJ40" t="s">
        <v>99</v>
      </c>
      <c r="CK40" t="s">
        <v>99</v>
      </c>
      <c r="CL40" t="s">
        <v>102</v>
      </c>
      <c r="CM40" t="s">
        <v>430</v>
      </c>
      <c r="CN40">
        <v>30</v>
      </c>
      <c r="CO40" s="1">
        <v>44621</v>
      </c>
      <c r="CP40" s="1"/>
      <c r="CV40"/>
    </row>
    <row r="41" spans="1:102" x14ac:dyDescent="0.25">
      <c r="A41" t="s">
        <v>177</v>
      </c>
      <c r="B41" s="18" t="s">
        <v>514</v>
      </c>
      <c r="C41" s="18">
        <v>305085</v>
      </c>
      <c r="D41" t="s">
        <v>413</v>
      </c>
      <c r="E41" t="s">
        <v>274</v>
      </c>
      <c r="F41" t="s">
        <v>275</v>
      </c>
      <c r="G41" t="s">
        <v>528</v>
      </c>
      <c r="H41">
        <v>22.3</v>
      </c>
      <c r="I41" t="s">
        <v>97</v>
      </c>
      <c r="K41" t="s">
        <v>99</v>
      </c>
      <c r="L41" t="s">
        <v>101</v>
      </c>
      <c r="M41">
        <v>5</v>
      </c>
      <c r="N41">
        <v>5</v>
      </c>
      <c r="O41">
        <v>4</v>
      </c>
      <c r="P41">
        <v>4</v>
      </c>
      <c r="Q41">
        <v>2</v>
      </c>
      <c r="R41">
        <v>5</v>
      </c>
      <c r="S41">
        <v>5</v>
      </c>
      <c r="U41" s="8">
        <v>4.51</v>
      </c>
      <c r="V41" s="8">
        <v>1.3730500000000001</v>
      </c>
      <c r="W41">
        <v>59.4</v>
      </c>
      <c r="X41">
        <v>0.87243000000000004</v>
      </c>
      <c r="Y41">
        <v>2.2454800000000001</v>
      </c>
      <c r="Z41">
        <v>3.8157899999999998</v>
      </c>
      <c r="AA41">
        <v>1.0320400000000001</v>
      </c>
      <c r="AB41">
        <v>0.17835000000000001</v>
      </c>
      <c r="AD41">
        <v>2.2645200000000001</v>
      </c>
      <c r="AE41">
        <v>42.9</v>
      </c>
      <c r="AG41">
        <v>1</v>
      </c>
      <c r="AJ41">
        <v>2.2938100000000001</v>
      </c>
      <c r="AK41">
        <v>0.78366000000000002</v>
      </c>
      <c r="AL41">
        <v>0.36518</v>
      </c>
      <c r="AM41">
        <v>3.44265</v>
      </c>
      <c r="AN41">
        <v>2.0210900000000001</v>
      </c>
      <c r="AO41">
        <v>0.81889000000000001</v>
      </c>
      <c r="AP41">
        <v>1.4081300000000001</v>
      </c>
      <c r="AQ41">
        <v>4.13619</v>
      </c>
      <c r="AS41">
        <v>0</v>
      </c>
      <c r="AT41">
        <v>0</v>
      </c>
      <c r="AU41">
        <v>1</v>
      </c>
      <c r="AV41">
        <v>0</v>
      </c>
      <c r="AW41" s="4">
        <v>0</v>
      </c>
      <c r="AX41">
        <v>0</v>
      </c>
      <c r="AY41">
        <v>0</v>
      </c>
      <c r="BA41" s="1">
        <v>44523</v>
      </c>
      <c r="BB41">
        <v>0</v>
      </c>
      <c r="BC41">
        <v>0</v>
      </c>
      <c r="BD41">
        <v>0</v>
      </c>
      <c r="BE41">
        <v>0</v>
      </c>
      <c r="BF41">
        <v>0</v>
      </c>
      <c r="BG41">
        <v>0</v>
      </c>
      <c r="BH41">
        <v>0</v>
      </c>
      <c r="BI41" s="1">
        <v>43895</v>
      </c>
      <c r="BJ41">
        <v>3</v>
      </c>
      <c r="BK41">
        <v>2</v>
      </c>
      <c r="BL41">
        <v>0</v>
      </c>
      <c r="BM41">
        <v>12</v>
      </c>
      <c r="BN41">
        <v>1</v>
      </c>
      <c r="BO41">
        <v>0</v>
      </c>
      <c r="BP41">
        <v>12</v>
      </c>
      <c r="BQ41" s="1">
        <v>43518</v>
      </c>
      <c r="BR41">
        <v>0</v>
      </c>
      <c r="BS41">
        <v>0</v>
      </c>
      <c r="BT41">
        <v>0</v>
      </c>
      <c r="BU41">
        <v>0</v>
      </c>
      <c r="BV41">
        <v>0</v>
      </c>
      <c r="BW41">
        <v>0</v>
      </c>
      <c r="BX41">
        <v>0</v>
      </c>
      <c r="BY41">
        <v>4</v>
      </c>
      <c r="CA41" t="s">
        <v>106</v>
      </c>
      <c r="CB41" t="s">
        <v>415</v>
      </c>
      <c r="CC41">
        <v>3431</v>
      </c>
      <c r="CD41">
        <v>20</v>
      </c>
      <c r="CE41">
        <v>6033573902</v>
      </c>
      <c r="CF41" t="s">
        <v>98</v>
      </c>
      <c r="CG41" t="s">
        <v>99</v>
      </c>
      <c r="CH41" s="1">
        <v>35473</v>
      </c>
      <c r="CI41" t="s">
        <v>99</v>
      </c>
      <c r="CJ41" t="s">
        <v>99</v>
      </c>
      <c r="CK41" t="s">
        <v>99</v>
      </c>
      <c r="CL41" t="s">
        <v>102</v>
      </c>
      <c r="CM41" t="s">
        <v>414</v>
      </c>
      <c r="CN41">
        <v>25</v>
      </c>
      <c r="CO41" s="1">
        <v>44621</v>
      </c>
      <c r="CP41" s="1"/>
      <c r="CV41"/>
    </row>
    <row r="42" spans="1:102" x14ac:dyDescent="0.25">
      <c r="A42" t="s">
        <v>177</v>
      </c>
      <c r="B42" s="18" t="s">
        <v>514</v>
      </c>
      <c r="C42" s="18">
        <v>305050</v>
      </c>
      <c r="D42" t="s">
        <v>268</v>
      </c>
      <c r="E42" t="s">
        <v>149</v>
      </c>
      <c r="F42" t="s">
        <v>196</v>
      </c>
      <c r="G42" t="s">
        <v>528</v>
      </c>
      <c r="H42">
        <v>97.6</v>
      </c>
      <c r="I42" t="s">
        <v>97</v>
      </c>
      <c r="K42" t="s">
        <v>99</v>
      </c>
      <c r="L42" t="s">
        <v>104</v>
      </c>
      <c r="M42">
        <v>2</v>
      </c>
      <c r="N42">
        <v>3</v>
      </c>
      <c r="O42">
        <v>2</v>
      </c>
      <c r="P42">
        <v>4</v>
      </c>
      <c r="Q42">
        <v>5</v>
      </c>
      <c r="R42">
        <v>4</v>
      </c>
      <c r="S42">
        <v>3</v>
      </c>
      <c r="U42" s="8">
        <v>3.1198800000000002</v>
      </c>
      <c r="V42" s="8">
        <v>0.64812000000000003</v>
      </c>
      <c r="W42">
        <v>67.900000000000006</v>
      </c>
      <c r="X42">
        <v>0.74546000000000001</v>
      </c>
      <c r="Y42">
        <v>1.39358</v>
      </c>
      <c r="Z42">
        <v>2.7812000000000001</v>
      </c>
      <c r="AA42">
        <v>0.39800999999999997</v>
      </c>
      <c r="AB42">
        <v>5.8860000000000003E-2</v>
      </c>
      <c r="AD42">
        <v>1.72631</v>
      </c>
      <c r="AE42">
        <v>42.9</v>
      </c>
      <c r="AG42">
        <v>2</v>
      </c>
      <c r="AJ42">
        <v>2.0325000000000002</v>
      </c>
      <c r="AK42">
        <v>0.76378000000000001</v>
      </c>
      <c r="AL42">
        <v>0.34827999999999998</v>
      </c>
      <c r="AM42">
        <v>3.1445599999999998</v>
      </c>
      <c r="AN42">
        <v>1.73882</v>
      </c>
      <c r="AO42">
        <v>0.71792999999999996</v>
      </c>
      <c r="AP42">
        <v>0.69689999999999996</v>
      </c>
      <c r="AQ42">
        <v>3.13252</v>
      </c>
      <c r="AS42">
        <v>2</v>
      </c>
      <c r="AT42">
        <v>0</v>
      </c>
      <c r="AU42">
        <v>0</v>
      </c>
      <c r="AV42">
        <v>0</v>
      </c>
      <c r="AW42" s="4">
        <v>0</v>
      </c>
      <c r="AX42">
        <v>0</v>
      </c>
      <c r="AY42">
        <v>0</v>
      </c>
      <c r="BA42" s="1">
        <v>44274</v>
      </c>
      <c r="BB42">
        <v>3</v>
      </c>
      <c r="BC42">
        <v>3</v>
      </c>
      <c r="BD42">
        <v>0</v>
      </c>
      <c r="BE42">
        <v>16</v>
      </c>
      <c r="BF42">
        <v>1</v>
      </c>
      <c r="BG42">
        <v>0</v>
      </c>
      <c r="BH42">
        <v>16</v>
      </c>
      <c r="BI42" s="1">
        <v>43649</v>
      </c>
      <c r="BJ42">
        <v>3</v>
      </c>
      <c r="BK42">
        <v>3</v>
      </c>
      <c r="BL42">
        <v>0</v>
      </c>
      <c r="BM42">
        <v>24</v>
      </c>
      <c r="BN42">
        <v>1</v>
      </c>
      <c r="BO42">
        <v>0</v>
      </c>
      <c r="BP42">
        <v>24</v>
      </c>
      <c r="BQ42" s="1">
        <v>43343</v>
      </c>
      <c r="BR42">
        <v>8</v>
      </c>
      <c r="BS42">
        <v>6</v>
      </c>
      <c r="BT42">
        <v>2</v>
      </c>
      <c r="BU42">
        <v>24</v>
      </c>
      <c r="BV42">
        <v>1</v>
      </c>
      <c r="BW42">
        <v>0</v>
      </c>
      <c r="BX42">
        <v>24</v>
      </c>
      <c r="BY42">
        <v>20</v>
      </c>
      <c r="CA42" t="s">
        <v>270</v>
      </c>
      <c r="CB42" t="s">
        <v>271</v>
      </c>
      <c r="CC42">
        <v>3766</v>
      </c>
      <c r="CD42">
        <v>40</v>
      </c>
      <c r="CE42">
        <v>6034482234</v>
      </c>
      <c r="CF42" t="s">
        <v>98</v>
      </c>
      <c r="CG42" t="s">
        <v>99</v>
      </c>
      <c r="CH42" s="1">
        <v>34820</v>
      </c>
      <c r="CI42" t="s">
        <v>99</v>
      </c>
      <c r="CJ42" t="s">
        <v>99</v>
      </c>
      <c r="CK42" t="s">
        <v>99</v>
      </c>
      <c r="CL42" t="s">
        <v>102</v>
      </c>
      <c r="CM42" t="s">
        <v>269</v>
      </c>
      <c r="CN42">
        <v>110</v>
      </c>
      <c r="CO42" s="1">
        <v>44621</v>
      </c>
      <c r="CP42" s="1"/>
      <c r="CV42"/>
    </row>
    <row r="43" spans="1:102" x14ac:dyDescent="0.25">
      <c r="A43" t="s">
        <v>177</v>
      </c>
      <c r="B43" s="18" t="s">
        <v>514</v>
      </c>
      <c r="C43" s="18">
        <v>305030</v>
      </c>
      <c r="D43" t="s">
        <v>209</v>
      </c>
      <c r="E43" t="s">
        <v>134</v>
      </c>
      <c r="F43" t="s">
        <v>141</v>
      </c>
      <c r="G43" t="s">
        <v>528</v>
      </c>
      <c r="H43">
        <v>98.6</v>
      </c>
      <c r="I43" t="s">
        <v>97</v>
      </c>
      <c r="K43" t="s">
        <v>99</v>
      </c>
      <c r="L43" t="s">
        <v>104</v>
      </c>
      <c r="M43">
        <v>4</v>
      </c>
      <c r="N43">
        <v>4</v>
      </c>
      <c r="O43">
        <v>3</v>
      </c>
      <c r="P43">
        <v>4</v>
      </c>
      <c r="Q43">
        <v>3</v>
      </c>
      <c r="R43">
        <v>5</v>
      </c>
      <c r="S43">
        <v>4</v>
      </c>
      <c r="U43" s="8">
        <v>3.4616199999999999</v>
      </c>
      <c r="V43" s="8">
        <v>0.62017999999999995</v>
      </c>
      <c r="W43">
        <v>37.200000000000003</v>
      </c>
      <c r="X43">
        <v>0.64912999999999998</v>
      </c>
      <c r="Y43">
        <v>1.2693099999999999</v>
      </c>
      <c r="Z43">
        <v>2.8180399999999999</v>
      </c>
      <c r="AA43">
        <v>0.39146999999999998</v>
      </c>
      <c r="AB43">
        <v>5.8979999999999998E-2</v>
      </c>
      <c r="AD43">
        <v>2.19231</v>
      </c>
      <c r="AE43">
        <v>41.2</v>
      </c>
      <c r="AG43">
        <v>1</v>
      </c>
      <c r="AJ43">
        <v>1.9551099999999999</v>
      </c>
      <c r="AK43">
        <v>0.67325999999999997</v>
      </c>
      <c r="AL43">
        <v>0.31529000000000001</v>
      </c>
      <c r="AM43">
        <v>2.94367</v>
      </c>
      <c r="AN43">
        <v>2.2955999999999999</v>
      </c>
      <c r="AO43">
        <v>0.70920000000000005</v>
      </c>
      <c r="AP43">
        <v>0.73665000000000003</v>
      </c>
      <c r="AQ43">
        <v>3.71285</v>
      </c>
      <c r="AS43">
        <v>0</v>
      </c>
      <c r="AT43">
        <v>0</v>
      </c>
      <c r="AU43">
        <v>1</v>
      </c>
      <c r="AV43">
        <v>1</v>
      </c>
      <c r="AW43" s="4">
        <v>5000</v>
      </c>
      <c r="AX43">
        <v>0</v>
      </c>
      <c r="AY43">
        <v>1</v>
      </c>
      <c r="BA43" s="1">
        <v>44608</v>
      </c>
      <c r="BB43">
        <v>1</v>
      </c>
      <c r="BC43">
        <v>1</v>
      </c>
      <c r="BD43">
        <v>0</v>
      </c>
      <c r="BE43">
        <v>4</v>
      </c>
      <c r="BF43">
        <v>0</v>
      </c>
      <c r="BG43">
        <v>0</v>
      </c>
      <c r="BH43">
        <v>4</v>
      </c>
      <c r="BI43" s="1">
        <v>44224</v>
      </c>
      <c r="BJ43">
        <v>3</v>
      </c>
      <c r="BK43">
        <v>2</v>
      </c>
      <c r="BL43">
        <v>0</v>
      </c>
      <c r="BM43">
        <v>20</v>
      </c>
      <c r="BN43">
        <v>1</v>
      </c>
      <c r="BO43">
        <v>0</v>
      </c>
      <c r="BP43">
        <v>20</v>
      </c>
      <c r="BQ43" s="1">
        <v>43588</v>
      </c>
      <c r="BR43">
        <v>2</v>
      </c>
      <c r="BS43">
        <v>2</v>
      </c>
      <c r="BT43">
        <v>0</v>
      </c>
      <c r="BU43">
        <v>12</v>
      </c>
      <c r="BV43">
        <v>1</v>
      </c>
      <c r="BW43">
        <v>0</v>
      </c>
      <c r="BX43">
        <v>12</v>
      </c>
      <c r="BY43">
        <v>10.667</v>
      </c>
      <c r="CA43" t="s">
        <v>211</v>
      </c>
      <c r="CB43" t="s">
        <v>212</v>
      </c>
      <c r="CC43">
        <v>3104</v>
      </c>
      <c r="CD43">
        <v>50</v>
      </c>
      <c r="CE43">
        <v>6036691660</v>
      </c>
      <c r="CF43" t="s">
        <v>98</v>
      </c>
      <c r="CG43" t="s">
        <v>99</v>
      </c>
      <c r="CH43" s="1">
        <v>27443</v>
      </c>
      <c r="CI43" t="s">
        <v>99</v>
      </c>
      <c r="CJ43" t="s">
        <v>99</v>
      </c>
      <c r="CK43" t="s">
        <v>99</v>
      </c>
      <c r="CL43" t="s">
        <v>102</v>
      </c>
      <c r="CM43" t="s">
        <v>210</v>
      </c>
      <c r="CN43">
        <v>114</v>
      </c>
      <c r="CO43" s="1">
        <v>44621</v>
      </c>
      <c r="CP43" s="1"/>
      <c r="CV43"/>
    </row>
    <row r="44" spans="1:102" x14ac:dyDescent="0.25">
      <c r="A44" t="s">
        <v>177</v>
      </c>
      <c r="B44" s="18" t="s">
        <v>514</v>
      </c>
      <c r="C44" s="18">
        <v>305056</v>
      </c>
      <c r="D44" t="s">
        <v>295</v>
      </c>
      <c r="E44" t="s">
        <v>297</v>
      </c>
      <c r="F44" t="s">
        <v>186</v>
      </c>
      <c r="G44" t="s">
        <v>530</v>
      </c>
      <c r="H44">
        <v>197.2</v>
      </c>
      <c r="I44" t="s">
        <v>103</v>
      </c>
      <c r="K44" t="s">
        <v>99</v>
      </c>
      <c r="L44" t="s">
        <v>101</v>
      </c>
      <c r="M44">
        <v>3</v>
      </c>
      <c r="N44">
        <v>4</v>
      </c>
      <c r="O44">
        <v>2</v>
      </c>
      <c r="P44">
        <v>3</v>
      </c>
      <c r="Q44">
        <v>3</v>
      </c>
      <c r="R44">
        <v>3</v>
      </c>
      <c r="S44">
        <v>4</v>
      </c>
      <c r="U44" s="8">
        <v>4.4741999999999997</v>
      </c>
      <c r="V44" s="8">
        <v>0.72665999999999997</v>
      </c>
      <c r="W44">
        <v>46.5</v>
      </c>
      <c r="X44">
        <v>0.58204999999999996</v>
      </c>
      <c r="Y44">
        <v>1.30871</v>
      </c>
      <c r="Z44">
        <v>3.9331700000000001</v>
      </c>
      <c r="AA44">
        <v>0.39459</v>
      </c>
      <c r="AB44">
        <v>3.1309999999999998E-2</v>
      </c>
      <c r="AD44">
        <v>3.1654900000000001</v>
      </c>
      <c r="AE44">
        <v>30</v>
      </c>
      <c r="AG44">
        <v>0</v>
      </c>
      <c r="AJ44">
        <v>2.0423499999999999</v>
      </c>
      <c r="AK44">
        <v>0.66098000000000001</v>
      </c>
      <c r="AL44">
        <v>0.31929000000000002</v>
      </c>
      <c r="AM44">
        <v>3.0226199999999999</v>
      </c>
      <c r="AN44">
        <v>3.1730399999999999</v>
      </c>
      <c r="AO44">
        <v>0.64773000000000003</v>
      </c>
      <c r="AP44">
        <v>0.85233000000000003</v>
      </c>
      <c r="AQ44">
        <v>4.6735600000000002</v>
      </c>
      <c r="AS44">
        <v>0</v>
      </c>
      <c r="AT44">
        <v>0</v>
      </c>
      <c r="AU44">
        <v>1</v>
      </c>
      <c r="AV44">
        <v>0</v>
      </c>
      <c r="AW44" s="4">
        <v>0</v>
      </c>
      <c r="AX44">
        <v>0</v>
      </c>
      <c r="AY44">
        <v>0</v>
      </c>
      <c r="BA44" s="1">
        <v>44280</v>
      </c>
      <c r="BB44">
        <v>4</v>
      </c>
      <c r="BC44">
        <v>4</v>
      </c>
      <c r="BD44">
        <v>0</v>
      </c>
      <c r="BE44">
        <v>24</v>
      </c>
      <c r="BF44">
        <v>1</v>
      </c>
      <c r="BG44">
        <v>0</v>
      </c>
      <c r="BH44">
        <v>24</v>
      </c>
      <c r="BI44" s="1">
        <v>43507</v>
      </c>
      <c r="BJ44">
        <v>3</v>
      </c>
      <c r="BK44">
        <v>2</v>
      </c>
      <c r="BL44">
        <v>0</v>
      </c>
      <c r="BM44">
        <v>8</v>
      </c>
      <c r="BN44">
        <v>1</v>
      </c>
      <c r="BO44">
        <v>0</v>
      </c>
      <c r="BP44">
        <v>8</v>
      </c>
      <c r="BQ44" s="1">
        <v>43182</v>
      </c>
      <c r="BR44">
        <v>5</v>
      </c>
      <c r="BS44">
        <v>5</v>
      </c>
      <c r="BT44">
        <v>0</v>
      </c>
      <c r="BU44">
        <v>24</v>
      </c>
      <c r="BV44">
        <v>1</v>
      </c>
      <c r="BW44">
        <v>0</v>
      </c>
      <c r="BX44">
        <v>24</v>
      </c>
      <c r="BY44">
        <v>18.667000000000002</v>
      </c>
      <c r="CA44" t="s">
        <v>298</v>
      </c>
      <c r="CB44" t="s">
        <v>299</v>
      </c>
      <c r="CC44">
        <v>3303</v>
      </c>
      <c r="CD44">
        <v>60</v>
      </c>
      <c r="CE44">
        <v>6037962165</v>
      </c>
      <c r="CF44" t="s">
        <v>98</v>
      </c>
      <c r="CG44" t="s">
        <v>99</v>
      </c>
      <c r="CH44" s="1">
        <v>35156</v>
      </c>
      <c r="CI44" t="s">
        <v>99</v>
      </c>
      <c r="CJ44" t="s">
        <v>99</v>
      </c>
      <c r="CK44" t="s">
        <v>99</v>
      </c>
      <c r="CL44" t="s">
        <v>102</v>
      </c>
      <c r="CM44" t="s">
        <v>296</v>
      </c>
      <c r="CN44">
        <v>290</v>
      </c>
      <c r="CO44" s="1">
        <v>44621</v>
      </c>
      <c r="CP44" s="1"/>
      <c r="CV44"/>
    </row>
    <row r="45" spans="1:102" x14ac:dyDescent="0.25">
      <c r="A45" t="s">
        <v>177</v>
      </c>
      <c r="B45" s="18" t="s">
        <v>514</v>
      </c>
      <c r="C45" s="18">
        <v>3E+63</v>
      </c>
      <c r="D45" t="s">
        <v>481</v>
      </c>
      <c r="E45" t="s">
        <v>410</v>
      </c>
      <c r="F45" t="s">
        <v>122</v>
      </c>
      <c r="G45" t="s">
        <v>529</v>
      </c>
      <c r="H45">
        <v>38.700000000000003</v>
      </c>
      <c r="I45" t="s">
        <v>108</v>
      </c>
      <c r="K45" t="s">
        <v>99</v>
      </c>
      <c r="L45" t="s">
        <v>104</v>
      </c>
      <c r="M45">
        <v>5</v>
      </c>
      <c r="N45">
        <v>5</v>
      </c>
      <c r="O45">
        <v>4</v>
      </c>
      <c r="P45">
        <v>3</v>
      </c>
      <c r="Q45">
        <v>3</v>
      </c>
      <c r="S45">
        <v>5</v>
      </c>
      <c r="U45" s="8">
        <v>3.9702000000000002</v>
      </c>
      <c r="V45" s="8">
        <v>1.2236400000000001</v>
      </c>
      <c r="X45">
        <v>0.35170000000000001</v>
      </c>
      <c r="Y45">
        <v>1.57534</v>
      </c>
      <c r="Z45">
        <v>3.3569300000000002</v>
      </c>
      <c r="AA45">
        <v>0.99826000000000004</v>
      </c>
      <c r="AB45">
        <v>3.5100000000000001E-3</v>
      </c>
      <c r="AC45">
        <v>6</v>
      </c>
      <c r="AD45">
        <v>2.3948499999999999</v>
      </c>
      <c r="AF45">
        <v>6</v>
      </c>
      <c r="AG45">
        <v>0</v>
      </c>
      <c r="AJ45">
        <v>2.0110100000000002</v>
      </c>
      <c r="AK45">
        <v>0.61799999999999999</v>
      </c>
      <c r="AL45">
        <v>0.26582</v>
      </c>
      <c r="AM45">
        <v>2.8948399999999999</v>
      </c>
      <c r="AN45">
        <v>2.43798</v>
      </c>
      <c r="AO45">
        <v>0.41860999999999998</v>
      </c>
      <c r="AP45">
        <v>1.7239500000000001</v>
      </c>
      <c r="AQ45">
        <v>4.3301600000000002</v>
      </c>
      <c r="AS45">
        <v>0</v>
      </c>
      <c r="AT45">
        <v>0</v>
      </c>
      <c r="AU45">
        <v>0</v>
      </c>
      <c r="AV45">
        <v>0</v>
      </c>
      <c r="AW45" s="4">
        <v>0</v>
      </c>
      <c r="AX45">
        <v>0</v>
      </c>
      <c r="AY45">
        <v>0</v>
      </c>
      <c r="BA45" s="1">
        <v>44273</v>
      </c>
      <c r="BB45">
        <v>0</v>
      </c>
      <c r="BC45">
        <v>0</v>
      </c>
      <c r="BD45">
        <v>0</v>
      </c>
      <c r="BE45">
        <v>0</v>
      </c>
      <c r="BF45">
        <v>0</v>
      </c>
      <c r="BG45">
        <v>0</v>
      </c>
      <c r="BH45">
        <v>0</v>
      </c>
      <c r="BI45" s="1">
        <v>43616</v>
      </c>
      <c r="BJ45">
        <v>2</v>
      </c>
      <c r="BK45">
        <v>2</v>
      </c>
      <c r="BL45">
        <v>0</v>
      </c>
      <c r="BM45">
        <v>8</v>
      </c>
      <c r="BN45">
        <v>1</v>
      </c>
      <c r="BO45">
        <v>0</v>
      </c>
      <c r="BP45">
        <v>8</v>
      </c>
      <c r="BQ45" s="1">
        <v>43328</v>
      </c>
      <c r="BR45">
        <v>2</v>
      </c>
      <c r="BS45">
        <v>2</v>
      </c>
      <c r="BT45">
        <v>0</v>
      </c>
      <c r="BU45">
        <v>0</v>
      </c>
      <c r="BV45">
        <v>1</v>
      </c>
      <c r="BW45">
        <v>0</v>
      </c>
      <c r="BX45">
        <v>0</v>
      </c>
      <c r="BY45">
        <v>2.6669999999999998</v>
      </c>
      <c r="CA45" t="s">
        <v>115</v>
      </c>
      <c r="CB45" t="s">
        <v>483</v>
      </c>
      <c r="CC45">
        <v>3860</v>
      </c>
      <c r="CD45">
        <v>10</v>
      </c>
      <c r="CE45">
        <v>6033565461</v>
      </c>
      <c r="CF45" t="s">
        <v>116</v>
      </c>
      <c r="CG45" t="s">
        <v>100</v>
      </c>
      <c r="CH45" s="1">
        <v>28887</v>
      </c>
      <c r="CI45" t="s">
        <v>99</v>
      </c>
      <c r="CJ45" t="s">
        <v>99</v>
      </c>
      <c r="CK45" t="s">
        <v>99</v>
      </c>
      <c r="CL45" t="s">
        <v>102</v>
      </c>
      <c r="CM45" t="s">
        <v>482</v>
      </c>
      <c r="CN45">
        <v>45</v>
      </c>
      <c r="CO45" s="1">
        <v>44621</v>
      </c>
      <c r="CP45" s="1"/>
      <c r="CV45"/>
      <c r="CW45">
        <v>2</v>
      </c>
    </row>
    <row r="46" spans="1:102" x14ac:dyDescent="0.25">
      <c r="A46" t="s">
        <v>177</v>
      </c>
      <c r="B46" s="18" t="s">
        <v>514</v>
      </c>
      <c r="C46" s="18">
        <v>305084</v>
      </c>
      <c r="D46" t="s">
        <v>408</v>
      </c>
      <c r="E46" t="s">
        <v>410</v>
      </c>
      <c r="F46" t="s">
        <v>122</v>
      </c>
      <c r="G46" t="s">
        <v>528</v>
      </c>
      <c r="H46">
        <v>77.099999999999994</v>
      </c>
      <c r="I46" t="s">
        <v>97</v>
      </c>
      <c r="K46" t="s">
        <v>99</v>
      </c>
      <c r="L46" t="s">
        <v>104</v>
      </c>
      <c r="M46">
        <v>1</v>
      </c>
      <c r="N46">
        <v>3</v>
      </c>
      <c r="O46">
        <v>1</v>
      </c>
      <c r="P46">
        <v>4</v>
      </c>
      <c r="Q46">
        <v>3</v>
      </c>
      <c r="R46">
        <v>5</v>
      </c>
      <c r="S46">
        <v>4</v>
      </c>
      <c r="U46" s="8">
        <v>3.23977</v>
      </c>
      <c r="V46" s="8">
        <v>0.74534</v>
      </c>
      <c r="W46">
        <v>64.7</v>
      </c>
      <c r="X46">
        <v>0.62490999999999997</v>
      </c>
      <c r="Y46">
        <v>1.37026</v>
      </c>
      <c r="Z46">
        <v>2.84822</v>
      </c>
      <c r="AA46">
        <v>0.58772000000000002</v>
      </c>
      <c r="AB46">
        <v>4.0050000000000002E-2</v>
      </c>
      <c r="AD46">
        <v>1.8695200000000001</v>
      </c>
      <c r="AE46">
        <v>63.2</v>
      </c>
      <c r="AG46">
        <v>1</v>
      </c>
      <c r="AJ46">
        <v>1.9720200000000001</v>
      </c>
      <c r="AK46">
        <v>0.69547999999999999</v>
      </c>
      <c r="AL46">
        <v>0.34143000000000001</v>
      </c>
      <c r="AM46">
        <v>3.0089299999999999</v>
      </c>
      <c r="AN46">
        <v>1.94082</v>
      </c>
      <c r="AO46">
        <v>0.66093999999999997</v>
      </c>
      <c r="AP46">
        <v>0.81752999999999998</v>
      </c>
      <c r="AQ46">
        <v>3.3995299999999999</v>
      </c>
      <c r="AS46">
        <v>1</v>
      </c>
      <c r="AT46">
        <v>2</v>
      </c>
      <c r="AU46">
        <v>0</v>
      </c>
      <c r="AV46">
        <v>0</v>
      </c>
      <c r="AW46" s="4">
        <v>0</v>
      </c>
      <c r="AX46">
        <v>0</v>
      </c>
      <c r="AY46">
        <v>0</v>
      </c>
      <c r="BA46" s="1">
        <v>44399</v>
      </c>
      <c r="BB46">
        <v>7</v>
      </c>
      <c r="BC46">
        <v>4</v>
      </c>
      <c r="BD46">
        <v>3</v>
      </c>
      <c r="BE46">
        <v>40</v>
      </c>
      <c r="BF46">
        <v>1</v>
      </c>
      <c r="BG46">
        <v>0</v>
      </c>
      <c r="BH46">
        <v>40</v>
      </c>
      <c r="BI46" s="1">
        <v>43756</v>
      </c>
      <c r="BJ46">
        <v>8</v>
      </c>
      <c r="BK46">
        <v>5</v>
      </c>
      <c r="BL46">
        <v>3</v>
      </c>
      <c r="BM46">
        <v>28</v>
      </c>
      <c r="BN46">
        <v>1</v>
      </c>
      <c r="BO46">
        <v>0</v>
      </c>
      <c r="BP46">
        <v>28</v>
      </c>
      <c r="BQ46" s="1">
        <v>43412</v>
      </c>
      <c r="BR46">
        <v>3</v>
      </c>
      <c r="BS46">
        <v>3</v>
      </c>
      <c r="BT46">
        <v>0</v>
      </c>
      <c r="BU46">
        <v>4</v>
      </c>
      <c r="BV46">
        <v>1</v>
      </c>
      <c r="BW46">
        <v>0</v>
      </c>
      <c r="BX46">
        <v>4</v>
      </c>
      <c r="BY46">
        <v>30</v>
      </c>
      <c r="CA46" t="s">
        <v>411</v>
      </c>
      <c r="CB46" t="s">
        <v>412</v>
      </c>
      <c r="CC46">
        <v>3860</v>
      </c>
      <c r="CD46">
        <v>10</v>
      </c>
      <c r="CE46">
        <v>6033567294</v>
      </c>
      <c r="CF46" t="s">
        <v>98</v>
      </c>
      <c r="CG46" t="s">
        <v>99</v>
      </c>
      <c r="CH46" s="1">
        <v>35473</v>
      </c>
      <c r="CI46" t="s">
        <v>99</v>
      </c>
      <c r="CJ46" t="s">
        <v>99</v>
      </c>
      <c r="CK46" t="s">
        <v>99</v>
      </c>
      <c r="CL46" t="s">
        <v>102</v>
      </c>
      <c r="CM46" t="s">
        <v>409</v>
      </c>
      <c r="CN46">
        <v>87</v>
      </c>
      <c r="CO46" s="1">
        <v>44621</v>
      </c>
      <c r="CP46" s="1"/>
      <c r="CV46"/>
    </row>
    <row r="47" spans="1:102" x14ac:dyDescent="0.25">
      <c r="A47" t="s">
        <v>177</v>
      </c>
      <c r="B47" s="18" t="s">
        <v>514</v>
      </c>
      <c r="C47" s="18">
        <v>305094</v>
      </c>
      <c r="D47" t="s">
        <v>445</v>
      </c>
      <c r="E47" t="s">
        <v>447</v>
      </c>
      <c r="F47" t="s">
        <v>339</v>
      </c>
      <c r="G47" t="s">
        <v>529</v>
      </c>
      <c r="H47">
        <v>49.1</v>
      </c>
      <c r="I47" t="s">
        <v>108</v>
      </c>
      <c r="K47" t="s">
        <v>99</v>
      </c>
      <c r="L47" t="s">
        <v>104</v>
      </c>
      <c r="M47">
        <v>5</v>
      </c>
      <c r="N47">
        <v>5</v>
      </c>
      <c r="O47">
        <v>4</v>
      </c>
      <c r="P47">
        <v>4</v>
      </c>
      <c r="Q47">
        <v>4</v>
      </c>
      <c r="S47">
        <v>5</v>
      </c>
      <c r="U47" s="8">
        <v>4.5930900000000001</v>
      </c>
      <c r="V47" s="8">
        <v>1.00552</v>
      </c>
      <c r="W47">
        <v>45.9</v>
      </c>
      <c r="X47">
        <v>0.81005000000000005</v>
      </c>
      <c r="Y47">
        <v>1.8155600000000001</v>
      </c>
      <c r="Z47">
        <v>3.7656800000000001</v>
      </c>
      <c r="AA47">
        <v>0.63893999999999995</v>
      </c>
      <c r="AB47">
        <v>0.10607</v>
      </c>
      <c r="AD47">
        <v>2.77752</v>
      </c>
      <c r="AE47">
        <v>25</v>
      </c>
      <c r="AH47">
        <v>6</v>
      </c>
      <c r="AJ47">
        <v>2.18649</v>
      </c>
      <c r="AK47">
        <v>0.69216999999999995</v>
      </c>
      <c r="AL47">
        <v>0.31916</v>
      </c>
      <c r="AM47">
        <v>3.1978200000000001</v>
      </c>
      <c r="AN47">
        <v>2.6006200000000002</v>
      </c>
      <c r="AO47">
        <v>0.86084000000000005</v>
      </c>
      <c r="AP47">
        <v>1.17987</v>
      </c>
      <c r="AQ47">
        <v>4.5348899999999999</v>
      </c>
      <c r="AS47">
        <v>0</v>
      </c>
      <c r="AT47">
        <v>0</v>
      </c>
      <c r="AU47">
        <v>0</v>
      </c>
      <c r="AV47">
        <v>0</v>
      </c>
      <c r="AW47" s="4">
        <v>0</v>
      </c>
      <c r="AX47">
        <v>0</v>
      </c>
      <c r="AY47">
        <v>0</v>
      </c>
      <c r="BA47" s="1">
        <v>44441</v>
      </c>
      <c r="BB47">
        <v>1</v>
      </c>
      <c r="BC47">
        <v>1</v>
      </c>
      <c r="BD47">
        <v>0</v>
      </c>
      <c r="BE47">
        <v>8</v>
      </c>
      <c r="BF47">
        <v>1</v>
      </c>
      <c r="BG47">
        <v>0</v>
      </c>
      <c r="BH47">
        <v>8</v>
      </c>
      <c r="BI47" s="1">
        <v>43819</v>
      </c>
      <c r="BJ47">
        <v>0</v>
      </c>
      <c r="BK47">
        <v>0</v>
      </c>
      <c r="BL47">
        <v>0</v>
      </c>
      <c r="BM47">
        <v>0</v>
      </c>
      <c r="BN47">
        <v>0</v>
      </c>
      <c r="BO47">
        <v>0</v>
      </c>
      <c r="BP47">
        <v>0</v>
      </c>
      <c r="BQ47" s="1">
        <v>43396</v>
      </c>
      <c r="BR47">
        <v>1</v>
      </c>
      <c r="BS47">
        <v>1</v>
      </c>
      <c r="BT47">
        <v>0</v>
      </c>
      <c r="BU47">
        <v>0</v>
      </c>
      <c r="BV47">
        <v>1</v>
      </c>
      <c r="BW47">
        <v>0</v>
      </c>
      <c r="BX47">
        <v>0</v>
      </c>
      <c r="BY47">
        <v>4</v>
      </c>
      <c r="CA47" t="s">
        <v>448</v>
      </c>
      <c r="CB47" t="s">
        <v>449</v>
      </c>
      <c r="CC47">
        <v>3598</v>
      </c>
      <c r="CD47">
        <v>30</v>
      </c>
      <c r="CE47">
        <v>6038372541</v>
      </c>
      <c r="CF47" t="s">
        <v>98</v>
      </c>
      <c r="CG47" t="s">
        <v>99</v>
      </c>
      <c r="CH47" s="1">
        <v>37469</v>
      </c>
      <c r="CI47" t="s">
        <v>99</v>
      </c>
      <c r="CJ47" t="s">
        <v>99</v>
      </c>
      <c r="CK47" t="s">
        <v>99</v>
      </c>
      <c r="CL47" t="s">
        <v>102</v>
      </c>
      <c r="CM47" t="s">
        <v>446</v>
      </c>
      <c r="CN47">
        <v>57</v>
      </c>
      <c r="CO47" s="1">
        <v>44621</v>
      </c>
      <c r="CP47" s="1"/>
      <c r="CV47"/>
      <c r="CW47">
        <v>2</v>
      </c>
    </row>
    <row r="48" spans="1:102" x14ac:dyDescent="0.25">
      <c r="A48" t="s">
        <v>177</v>
      </c>
      <c r="B48" s="18" t="s">
        <v>514</v>
      </c>
      <c r="C48" s="18">
        <v>305067</v>
      </c>
      <c r="D48" t="s">
        <v>342</v>
      </c>
      <c r="E48" t="s">
        <v>134</v>
      </c>
      <c r="F48" t="s">
        <v>141</v>
      </c>
      <c r="G48" t="s">
        <v>529</v>
      </c>
      <c r="H48">
        <v>103.9</v>
      </c>
      <c r="I48" t="s">
        <v>113</v>
      </c>
      <c r="K48" t="s">
        <v>99</v>
      </c>
      <c r="L48" t="s">
        <v>101</v>
      </c>
      <c r="M48">
        <v>5</v>
      </c>
      <c r="N48">
        <v>4</v>
      </c>
      <c r="O48">
        <v>4</v>
      </c>
      <c r="P48">
        <v>5</v>
      </c>
      <c r="Q48">
        <v>4</v>
      </c>
      <c r="R48">
        <v>5</v>
      </c>
      <c r="S48">
        <v>3</v>
      </c>
      <c r="U48" s="8">
        <v>4.8165300000000002</v>
      </c>
      <c r="V48" s="8">
        <v>0.70955999999999997</v>
      </c>
      <c r="W48">
        <v>38.299999999999997</v>
      </c>
      <c r="X48">
        <v>1.25261</v>
      </c>
      <c r="Y48">
        <v>1.96217</v>
      </c>
      <c r="Z48">
        <v>4.3855300000000002</v>
      </c>
      <c r="AA48">
        <v>0.43292000000000003</v>
      </c>
      <c r="AB48">
        <v>0.11636000000000001</v>
      </c>
      <c r="AD48">
        <v>2.8543500000000002</v>
      </c>
      <c r="AE48">
        <v>28.6</v>
      </c>
      <c r="AG48">
        <v>0</v>
      </c>
      <c r="AJ48">
        <v>2.1129500000000001</v>
      </c>
      <c r="AK48">
        <v>0.73704000000000003</v>
      </c>
      <c r="AL48">
        <v>0.37252000000000002</v>
      </c>
      <c r="AM48">
        <v>3.2225100000000002</v>
      </c>
      <c r="AN48">
        <v>2.7655699999999999</v>
      </c>
      <c r="AO48">
        <v>1.2501</v>
      </c>
      <c r="AP48">
        <v>0.71335000000000004</v>
      </c>
      <c r="AQ48">
        <v>4.7190599999999998</v>
      </c>
      <c r="AS48">
        <v>0</v>
      </c>
      <c r="AT48">
        <v>0</v>
      </c>
      <c r="AU48">
        <v>0</v>
      </c>
      <c r="AV48">
        <v>1</v>
      </c>
      <c r="AW48" s="4">
        <v>3250</v>
      </c>
      <c r="AX48">
        <v>0</v>
      </c>
      <c r="AY48">
        <v>1</v>
      </c>
      <c r="BA48" s="1">
        <v>44308</v>
      </c>
      <c r="BB48">
        <v>2</v>
      </c>
      <c r="BC48">
        <v>1</v>
      </c>
      <c r="BD48">
        <v>1</v>
      </c>
      <c r="BE48">
        <v>12</v>
      </c>
      <c r="BF48">
        <v>1</v>
      </c>
      <c r="BG48">
        <v>0</v>
      </c>
      <c r="BH48">
        <v>12</v>
      </c>
      <c r="BI48" s="1">
        <v>43644</v>
      </c>
      <c r="BJ48">
        <v>2</v>
      </c>
      <c r="BK48">
        <v>2</v>
      </c>
      <c r="BL48">
        <v>0</v>
      </c>
      <c r="BM48">
        <v>4</v>
      </c>
      <c r="BN48">
        <v>1</v>
      </c>
      <c r="BO48">
        <v>0</v>
      </c>
      <c r="BP48">
        <v>4</v>
      </c>
      <c r="BQ48" s="1">
        <v>43318</v>
      </c>
      <c r="BR48">
        <v>2</v>
      </c>
      <c r="BS48">
        <v>2</v>
      </c>
      <c r="BT48">
        <v>0</v>
      </c>
      <c r="BU48">
        <v>4</v>
      </c>
      <c r="BV48">
        <v>1</v>
      </c>
      <c r="BW48">
        <v>0</v>
      </c>
      <c r="BX48">
        <v>4</v>
      </c>
      <c r="BY48">
        <v>8</v>
      </c>
      <c r="CA48" t="s">
        <v>344</v>
      </c>
      <c r="CB48" t="s">
        <v>345</v>
      </c>
      <c r="CC48">
        <v>3104</v>
      </c>
      <c r="CD48">
        <v>50</v>
      </c>
      <c r="CE48">
        <v>6036273811</v>
      </c>
      <c r="CF48" t="s">
        <v>98</v>
      </c>
      <c r="CG48" t="s">
        <v>99</v>
      </c>
      <c r="CH48" s="1">
        <v>35156</v>
      </c>
      <c r="CI48" t="s">
        <v>99</v>
      </c>
      <c r="CJ48" t="s">
        <v>99</v>
      </c>
      <c r="CK48" t="s">
        <v>99</v>
      </c>
      <c r="CL48" t="s">
        <v>102</v>
      </c>
      <c r="CM48" t="s">
        <v>343</v>
      </c>
      <c r="CN48">
        <v>122</v>
      </c>
      <c r="CO48" s="1">
        <v>44621</v>
      </c>
      <c r="CP48" s="1"/>
      <c r="CV48"/>
    </row>
    <row r="49" spans="1:101" x14ac:dyDescent="0.25">
      <c r="A49" t="s">
        <v>177</v>
      </c>
      <c r="B49" s="18" t="s">
        <v>514</v>
      </c>
      <c r="C49" s="18">
        <v>305075</v>
      </c>
      <c r="D49" t="s">
        <v>369</v>
      </c>
      <c r="E49" t="s">
        <v>144</v>
      </c>
      <c r="F49" t="s">
        <v>186</v>
      </c>
      <c r="G49" t="s">
        <v>528</v>
      </c>
      <c r="H49">
        <v>81.8</v>
      </c>
      <c r="I49" t="s">
        <v>97</v>
      </c>
      <c r="K49" t="s">
        <v>99</v>
      </c>
      <c r="L49" t="s">
        <v>104</v>
      </c>
      <c r="M49">
        <v>2</v>
      </c>
      <c r="N49">
        <v>1</v>
      </c>
      <c r="O49">
        <v>3</v>
      </c>
      <c r="P49">
        <v>3</v>
      </c>
      <c r="Q49">
        <v>1</v>
      </c>
      <c r="R49">
        <v>5</v>
      </c>
      <c r="S49">
        <v>1</v>
      </c>
      <c r="U49" s="8">
        <v>2.8791199999999999</v>
      </c>
      <c r="V49" s="8">
        <v>0.29287000000000002</v>
      </c>
      <c r="W49">
        <v>63.7</v>
      </c>
      <c r="X49">
        <v>0.83072000000000001</v>
      </c>
      <c r="Y49">
        <v>1.1235900000000001</v>
      </c>
      <c r="Z49">
        <v>2.6683400000000002</v>
      </c>
      <c r="AA49">
        <v>0.16042999999999999</v>
      </c>
      <c r="AB49">
        <v>5.9159999999999997E-2</v>
      </c>
      <c r="AD49">
        <v>1.7555400000000001</v>
      </c>
      <c r="AE49">
        <v>69.2</v>
      </c>
      <c r="AG49">
        <v>0</v>
      </c>
      <c r="AJ49">
        <v>2.0376599999999998</v>
      </c>
      <c r="AK49">
        <v>0.78125</v>
      </c>
      <c r="AL49">
        <v>0.37753999999999999</v>
      </c>
      <c r="AM49">
        <v>3.1964399999999999</v>
      </c>
      <c r="AN49">
        <v>1.7637799999999999</v>
      </c>
      <c r="AO49">
        <v>0.78215000000000001</v>
      </c>
      <c r="AP49">
        <v>0.29050999999999999</v>
      </c>
      <c r="AQ49">
        <v>2.8438599999999998</v>
      </c>
      <c r="AS49">
        <v>1</v>
      </c>
      <c r="AT49">
        <v>1</v>
      </c>
      <c r="AU49">
        <v>0</v>
      </c>
      <c r="AV49">
        <v>0</v>
      </c>
      <c r="AW49" s="4">
        <v>0</v>
      </c>
      <c r="AX49">
        <v>0</v>
      </c>
      <c r="AY49">
        <v>0</v>
      </c>
      <c r="BA49" s="1">
        <v>44329</v>
      </c>
      <c r="BB49">
        <v>3</v>
      </c>
      <c r="BC49">
        <v>2</v>
      </c>
      <c r="BD49">
        <v>1</v>
      </c>
      <c r="BE49">
        <v>12</v>
      </c>
      <c r="BF49">
        <v>1</v>
      </c>
      <c r="BG49">
        <v>0</v>
      </c>
      <c r="BH49">
        <v>12</v>
      </c>
      <c r="BI49" s="1">
        <v>43742</v>
      </c>
      <c r="BJ49">
        <v>6</v>
      </c>
      <c r="BK49">
        <v>6</v>
      </c>
      <c r="BL49">
        <v>0</v>
      </c>
      <c r="BM49">
        <v>12</v>
      </c>
      <c r="BN49">
        <v>1</v>
      </c>
      <c r="BO49">
        <v>0</v>
      </c>
      <c r="BP49">
        <v>12</v>
      </c>
      <c r="BQ49" s="1">
        <v>43452</v>
      </c>
      <c r="BR49">
        <v>2</v>
      </c>
      <c r="BS49">
        <v>1</v>
      </c>
      <c r="BT49">
        <v>1</v>
      </c>
      <c r="BU49">
        <v>4</v>
      </c>
      <c r="BV49">
        <v>1</v>
      </c>
      <c r="BW49">
        <v>0</v>
      </c>
      <c r="BX49">
        <v>4</v>
      </c>
      <c r="BY49">
        <v>10.667</v>
      </c>
      <c r="CA49" t="s">
        <v>371</v>
      </c>
      <c r="CB49" t="s">
        <v>372</v>
      </c>
      <c r="CC49">
        <v>3235</v>
      </c>
      <c r="CD49">
        <v>60</v>
      </c>
      <c r="CE49">
        <v>6039342541</v>
      </c>
      <c r="CF49" t="s">
        <v>98</v>
      </c>
      <c r="CG49" t="s">
        <v>99</v>
      </c>
      <c r="CH49" s="1">
        <v>35186</v>
      </c>
      <c r="CI49" t="s">
        <v>99</v>
      </c>
      <c r="CJ49" t="s">
        <v>99</v>
      </c>
      <c r="CK49" t="s">
        <v>99</v>
      </c>
      <c r="CL49" t="s">
        <v>102</v>
      </c>
      <c r="CM49" t="s">
        <v>370</v>
      </c>
      <c r="CN49">
        <v>86</v>
      </c>
      <c r="CO49" s="1">
        <v>44621</v>
      </c>
      <c r="CP49" s="1"/>
      <c r="CV49"/>
    </row>
    <row r="50" spans="1:101" x14ac:dyDescent="0.25">
      <c r="A50" t="s">
        <v>177</v>
      </c>
      <c r="B50" s="18" t="s">
        <v>514</v>
      </c>
      <c r="C50" s="18">
        <v>305087</v>
      </c>
      <c r="D50" t="s">
        <v>420</v>
      </c>
      <c r="E50" t="s">
        <v>422</v>
      </c>
      <c r="F50" t="s">
        <v>122</v>
      </c>
      <c r="G50" t="s">
        <v>530</v>
      </c>
      <c r="H50">
        <v>100.2</v>
      </c>
      <c r="I50" t="s">
        <v>103</v>
      </c>
      <c r="K50" t="s">
        <v>99</v>
      </c>
      <c r="L50" t="s">
        <v>104</v>
      </c>
      <c r="M50">
        <v>4</v>
      </c>
      <c r="N50">
        <v>2</v>
      </c>
      <c r="O50">
        <v>4</v>
      </c>
      <c r="P50">
        <v>3</v>
      </c>
      <c r="Q50">
        <v>3</v>
      </c>
      <c r="S50">
        <v>3</v>
      </c>
      <c r="U50" s="8">
        <v>2.79244</v>
      </c>
      <c r="V50" s="8">
        <v>0.53546000000000005</v>
      </c>
      <c r="W50">
        <v>21.3</v>
      </c>
      <c r="X50">
        <v>0.28179999999999999</v>
      </c>
      <c r="Y50">
        <v>0.81725999999999999</v>
      </c>
      <c r="Z50">
        <v>2.44435</v>
      </c>
      <c r="AA50">
        <v>0.25711000000000001</v>
      </c>
      <c r="AB50">
        <v>4.8840000000000001E-2</v>
      </c>
      <c r="AD50">
        <v>1.9751700000000001</v>
      </c>
      <c r="AE50">
        <v>0</v>
      </c>
      <c r="AG50">
        <v>0</v>
      </c>
      <c r="AJ50">
        <v>1.9017599999999999</v>
      </c>
      <c r="AK50">
        <v>0.65095999999999998</v>
      </c>
      <c r="AL50">
        <v>0.30326999999999998</v>
      </c>
      <c r="AM50">
        <v>2.8559800000000002</v>
      </c>
      <c r="AN50">
        <v>2.1262599999999998</v>
      </c>
      <c r="AO50">
        <v>0.31842999999999999</v>
      </c>
      <c r="AP50">
        <v>0.66124000000000005</v>
      </c>
      <c r="AQ50">
        <v>3.0870500000000001</v>
      </c>
      <c r="AS50">
        <v>0</v>
      </c>
      <c r="AT50">
        <v>0</v>
      </c>
      <c r="AU50">
        <v>0</v>
      </c>
      <c r="AV50">
        <v>0</v>
      </c>
      <c r="AW50" s="4">
        <v>0</v>
      </c>
      <c r="AX50">
        <v>0</v>
      </c>
      <c r="AY50">
        <v>0</v>
      </c>
      <c r="BA50" s="1">
        <v>44392</v>
      </c>
      <c r="BB50">
        <v>3</v>
      </c>
      <c r="BC50">
        <v>3</v>
      </c>
      <c r="BD50">
        <v>0</v>
      </c>
      <c r="BE50">
        <v>12</v>
      </c>
      <c r="BF50">
        <v>1</v>
      </c>
      <c r="BG50">
        <v>0</v>
      </c>
      <c r="BH50">
        <v>12</v>
      </c>
      <c r="BI50" s="1">
        <v>43833</v>
      </c>
      <c r="BJ50">
        <v>0</v>
      </c>
      <c r="BK50">
        <v>0</v>
      </c>
      <c r="BL50">
        <v>0</v>
      </c>
      <c r="BM50">
        <v>0</v>
      </c>
      <c r="BN50">
        <v>0</v>
      </c>
      <c r="BO50">
        <v>0</v>
      </c>
      <c r="BP50">
        <v>0</v>
      </c>
      <c r="BQ50" s="1">
        <v>43412</v>
      </c>
      <c r="BR50">
        <v>2</v>
      </c>
      <c r="BS50">
        <v>2</v>
      </c>
      <c r="BT50">
        <v>0</v>
      </c>
      <c r="BU50">
        <v>4</v>
      </c>
      <c r="BV50">
        <v>1</v>
      </c>
      <c r="BW50">
        <v>0</v>
      </c>
      <c r="BX50">
        <v>4</v>
      </c>
      <c r="BY50">
        <v>6.6669999999999998</v>
      </c>
      <c r="CA50" t="s">
        <v>423</v>
      </c>
      <c r="CB50" t="s">
        <v>424</v>
      </c>
      <c r="CC50">
        <v>3864</v>
      </c>
      <c r="CD50">
        <v>10</v>
      </c>
      <c r="CE50">
        <v>6035397511</v>
      </c>
      <c r="CF50" t="s">
        <v>98</v>
      </c>
      <c r="CG50" t="s">
        <v>99</v>
      </c>
      <c r="CH50" s="1">
        <v>35612</v>
      </c>
      <c r="CI50" t="s">
        <v>99</v>
      </c>
      <c r="CJ50" t="s">
        <v>99</v>
      </c>
      <c r="CK50" t="s">
        <v>99</v>
      </c>
      <c r="CL50" t="s">
        <v>102</v>
      </c>
      <c r="CM50" t="s">
        <v>421</v>
      </c>
      <c r="CN50">
        <v>103</v>
      </c>
      <c r="CO50" s="1">
        <v>44621</v>
      </c>
      <c r="CP50" s="1"/>
      <c r="CV50"/>
      <c r="CW50">
        <v>2</v>
      </c>
    </row>
    <row r="51" spans="1:101" x14ac:dyDescent="0.25">
      <c r="A51" t="s">
        <v>177</v>
      </c>
      <c r="B51" s="18" t="s">
        <v>514</v>
      </c>
      <c r="C51" s="18">
        <v>305055</v>
      </c>
      <c r="D51" t="s">
        <v>291</v>
      </c>
      <c r="E51" t="s">
        <v>157</v>
      </c>
      <c r="F51" t="s">
        <v>202</v>
      </c>
      <c r="G51" t="s">
        <v>528</v>
      </c>
      <c r="H51">
        <v>93.6</v>
      </c>
      <c r="I51" t="s">
        <v>97</v>
      </c>
      <c r="J51" t="s">
        <v>107</v>
      </c>
      <c r="K51" t="s">
        <v>99</v>
      </c>
      <c r="L51" t="s">
        <v>104</v>
      </c>
      <c r="M51">
        <v>1</v>
      </c>
      <c r="N51">
        <v>2</v>
      </c>
      <c r="O51">
        <v>1</v>
      </c>
      <c r="P51">
        <v>2</v>
      </c>
      <c r="Q51">
        <v>2</v>
      </c>
      <c r="R51">
        <v>2</v>
      </c>
      <c r="S51">
        <v>2</v>
      </c>
      <c r="U51" s="8">
        <v>3.2374900000000002</v>
      </c>
      <c r="V51" s="8">
        <v>0.47314000000000001</v>
      </c>
      <c r="W51">
        <v>48.9</v>
      </c>
      <c r="X51">
        <v>0.73929999999999996</v>
      </c>
      <c r="Y51">
        <v>1.21244</v>
      </c>
      <c r="Z51">
        <v>2.7538100000000001</v>
      </c>
      <c r="AA51">
        <v>0.20302000000000001</v>
      </c>
      <c r="AB51">
        <v>4.7280000000000003E-2</v>
      </c>
      <c r="AD51">
        <v>2.0250400000000002</v>
      </c>
      <c r="AE51">
        <v>50</v>
      </c>
      <c r="AG51">
        <v>1</v>
      </c>
      <c r="AJ51">
        <v>1.9089700000000001</v>
      </c>
      <c r="AK51">
        <v>0.70801000000000003</v>
      </c>
      <c r="AL51">
        <v>0.34991</v>
      </c>
      <c r="AM51">
        <v>2.9668899999999998</v>
      </c>
      <c r="AN51">
        <v>2.17171</v>
      </c>
      <c r="AO51">
        <v>0.76807999999999998</v>
      </c>
      <c r="AP51">
        <v>0.50639000000000001</v>
      </c>
      <c r="AQ51">
        <v>3.4452600000000002</v>
      </c>
      <c r="AS51">
        <v>1</v>
      </c>
      <c r="AT51">
        <v>0</v>
      </c>
      <c r="AU51">
        <v>2</v>
      </c>
      <c r="AV51">
        <v>0</v>
      </c>
      <c r="AW51" s="4">
        <v>0</v>
      </c>
      <c r="AX51">
        <v>0</v>
      </c>
      <c r="AY51">
        <v>0</v>
      </c>
      <c r="BA51" s="1">
        <v>44441</v>
      </c>
      <c r="BB51">
        <v>5</v>
      </c>
      <c r="BC51">
        <v>5</v>
      </c>
      <c r="BD51">
        <v>1</v>
      </c>
      <c r="BE51">
        <v>28</v>
      </c>
      <c r="BF51">
        <v>1</v>
      </c>
      <c r="BG51">
        <v>0</v>
      </c>
      <c r="BH51">
        <v>28</v>
      </c>
      <c r="BI51" s="1">
        <v>43857</v>
      </c>
      <c r="BJ51">
        <v>11</v>
      </c>
      <c r="BK51">
        <v>9</v>
      </c>
      <c r="BL51">
        <v>0</v>
      </c>
      <c r="BM51">
        <v>72</v>
      </c>
      <c r="BN51">
        <v>1</v>
      </c>
      <c r="BO51">
        <v>0</v>
      </c>
      <c r="BP51">
        <v>72</v>
      </c>
      <c r="BQ51" s="1">
        <v>43522</v>
      </c>
      <c r="BR51">
        <v>8</v>
      </c>
      <c r="BS51">
        <v>8</v>
      </c>
      <c r="BT51">
        <v>0</v>
      </c>
      <c r="BU51">
        <v>36</v>
      </c>
      <c r="BV51">
        <v>1</v>
      </c>
      <c r="BW51">
        <v>0</v>
      </c>
      <c r="BX51">
        <v>36</v>
      </c>
      <c r="BY51">
        <v>44</v>
      </c>
      <c r="CA51" t="s">
        <v>293</v>
      </c>
      <c r="CB51" t="s">
        <v>294</v>
      </c>
      <c r="CC51">
        <v>3842</v>
      </c>
      <c r="CD51">
        <v>70</v>
      </c>
      <c r="CE51">
        <v>6039264551</v>
      </c>
      <c r="CF51" t="s">
        <v>98</v>
      </c>
      <c r="CG51" t="s">
        <v>99</v>
      </c>
      <c r="CH51" s="1">
        <v>34881</v>
      </c>
      <c r="CI51" t="s">
        <v>99</v>
      </c>
      <c r="CJ51" t="s">
        <v>99</v>
      </c>
      <c r="CK51" t="s">
        <v>99</v>
      </c>
      <c r="CL51" t="s">
        <v>102</v>
      </c>
      <c r="CM51" t="s">
        <v>292</v>
      </c>
      <c r="CN51">
        <v>117</v>
      </c>
      <c r="CO51" s="1">
        <v>44621</v>
      </c>
      <c r="CP51" s="1"/>
      <c r="CV51"/>
    </row>
    <row r="52" spans="1:101" x14ac:dyDescent="0.25">
      <c r="A52" t="s">
        <v>177</v>
      </c>
      <c r="B52" s="18" t="s">
        <v>514</v>
      </c>
      <c r="C52" s="18">
        <v>305059</v>
      </c>
      <c r="D52" t="s">
        <v>308</v>
      </c>
      <c r="E52" t="s">
        <v>310</v>
      </c>
      <c r="F52" t="s">
        <v>141</v>
      </c>
      <c r="G52" t="s">
        <v>528</v>
      </c>
      <c r="H52">
        <v>89.6</v>
      </c>
      <c r="I52" t="s">
        <v>97</v>
      </c>
      <c r="K52" t="s">
        <v>99</v>
      </c>
      <c r="L52" t="s">
        <v>104</v>
      </c>
      <c r="M52">
        <v>2</v>
      </c>
      <c r="N52">
        <v>2</v>
      </c>
      <c r="O52">
        <v>2</v>
      </c>
      <c r="P52">
        <v>3</v>
      </c>
      <c r="Q52">
        <v>2</v>
      </c>
      <c r="R52">
        <v>3</v>
      </c>
      <c r="S52">
        <v>3</v>
      </c>
      <c r="U52" s="8">
        <v>2.92191</v>
      </c>
      <c r="V52" s="8">
        <v>0.48529</v>
      </c>
      <c r="W52">
        <v>48.1</v>
      </c>
      <c r="X52">
        <v>0.67420000000000002</v>
      </c>
      <c r="Y52">
        <v>1.1595</v>
      </c>
      <c r="Z52">
        <v>2.6172800000000001</v>
      </c>
      <c r="AA52">
        <v>0.48609999999999998</v>
      </c>
      <c r="AB52">
        <v>2.8340000000000001E-2</v>
      </c>
      <c r="AD52">
        <v>1.7624200000000001</v>
      </c>
      <c r="AE52">
        <v>33.299999999999997</v>
      </c>
      <c r="AH52">
        <v>6</v>
      </c>
      <c r="AJ52">
        <v>1.9975799999999999</v>
      </c>
      <c r="AK52">
        <v>0.71694999999999998</v>
      </c>
      <c r="AL52">
        <v>0.32974999999999999</v>
      </c>
      <c r="AM52">
        <v>3.04427</v>
      </c>
      <c r="AN52">
        <v>1.8062199999999999</v>
      </c>
      <c r="AO52">
        <v>0.69172</v>
      </c>
      <c r="AP52">
        <v>0.55115999999999998</v>
      </c>
      <c r="AQ52">
        <v>3.0304000000000002</v>
      </c>
      <c r="AS52">
        <v>0</v>
      </c>
      <c r="AT52">
        <v>0</v>
      </c>
      <c r="AU52">
        <v>0</v>
      </c>
      <c r="AV52">
        <v>0</v>
      </c>
      <c r="AW52" s="4">
        <v>0</v>
      </c>
      <c r="AX52">
        <v>0</v>
      </c>
      <c r="AY52">
        <v>0</v>
      </c>
      <c r="BA52" s="1">
        <v>44336</v>
      </c>
      <c r="BB52">
        <v>2</v>
      </c>
      <c r="BC52">
        <v>2</v>
      </c>
      <c r="BD52">
        <v>0</v>
      </c>
      <c r="BE52">
        <v>4</v>
      </c>
      <c r="BF52">
        <v>1</v>
      </c>
      <c r="BG52">
        <v>0</v>
      </c>
      <c r="BH52">
        <v>4</v>
      </c>
      <c r="BI52" s="1">
        <v>43759</v>
      </c>
      <c r="BJ52">
        <v>3</v>
      </c>
      <c r="BK52">
        <v>3</v>
      </c>
      <c r="BL52">
        <v>0</v>
      </c>
      <c r="BM52">
        <v>16</v>
      </c>
      <c r="BN52">
        <v>1</v>
      </c>
      <c r="BO52">
        <v>0</v>
      </c>
      <c r="BP52">
        <v>16</v>
      </c>
      <c r="BQ52" s="1">
        <v>43441</v>
      </c>
      <c r="BR52">
        <v>7</v>
      </c>
      <c r="BS52">
        <v>7</v>
      </c>
      <c r="BT52">
        <v>0</v>
      </c>
      <c r="BU52">
        <v>28</v>
      </c>
      <c r="BV52">
        <v>1</v>
      </c>
      <c r="BW52">
        <v>0</v>
      </c>
      <c r="BX52">
        <v>28</v>
      </c>
      <c r="BY52">
        <v>12</v>
      </c>
      <c r="CA52" t="s">
        <v>311</v>
      </c>
      <c r="CB52" t="s">
        <v>312</v>
      </c>
      <c r="CC52">
        <v>3458</v>
      </c>
      <c r="CD52">
        <v>50</v>
      </c>
      <c r="CE52">
        <v>6039247267</v>
      </c>
      <c r="CF52" t="s">
        <v>98</v>
      </c>
      <c r="CG52" t="s">
        <v>99</v>
      </c>
      <c r="CH52" s="1">
        <v>35297</v>
      </c>
      <c r="CI52" t="s">
        <v>99</v>
      </c>
      <c r="CJ52" t="s">
        <v>99</v>
      </c>
      <c r="CK52" t="s">
        <v>99</v>
      </c>
      <c r="CL52" t="s">
        <v>102</v>
      </c>
      <c r="CM52" t="s">
        <v>309</v>
      </c>
      <c r="CN52">
        <v>99</v>
      </c>
      <c r="CO52" s="1">
        <v>44621</v>
      </c>
      <c r="CP52" s="1"/>
      <c r="CV52"/>
    </row>
    <row r="53" spans="1:101" x14ac:dyDescent="0.25">
      <c r="A53" t="s">
        <v>177</v>
      </c>
      <c r="B53" s="18" t="s">
        <v>514</v>
      </c>
      <c r="C53" s="18">
        <v>305039</v>
      </c>
      <c r="D53" t="s">
        <v>221</v>
      </c>
      <c r="E53" t="s">
        <v>223</v>
      </c>
      <c r="F53" t="s">
        <v>202</v>
      </c>
      <c r="G53" t="s">
        <v>528</v>
      </c>
      <c r="H53">
        <v>72.099999999999994</v>
      </c>
      <c r="I53" t="s">
        <v>97</v>
      </c>
      <c r="K53" t="s">
        <v>99</v>
      </c>
      <c r="L53" t="s">
        <v>104</v>
      </c>
      <c r="M53">
        <v>2</v>
      </c>
      <c r="N53">
        <v>3</v>
      </c>
      <c r="O53">
        <v>2</v>
      </c>
      <c r="P53">
        <v>2</v>
      </c>
      <c r="Q53">
        <v>3</v>
      </c>
      <c r="R53">
        <v>2</v>
      </c>
      <c r="S53">
        <v>3</v>
      </c>
      <c r="U53" s="8">
        <v>3.6811199999999999</v>
      </c>
      <c r="V53" s="8">
        <v>0.60204999999999997</v>
      </c>
      <c r="W53">
        <v>51.9</v>
      </c>
      <c r="X53">
        <v>1.1027499999999999</v>
      </c>
      <c r="Y53">
        <v>1.7048000000000001</v>
      </c>
      <c r="Z53">
        <v>2.9781499999999999</v>
      </c>
      <c r="AA53">
        <v>0.25982</v>
      </c>
      <c r="AB53">
        <v>0.11241</v>
      </c>
      <c r="AD53">
        <v>1.9763200000000001</v>
      </c>
      <c r="AE53">
        <v>56.3</v>
      </c>
      <c r="AG53">
        <v>1</v>
      </c>
      <c r="AJ53">
        <v>1.8004</v>
      </c>
      <c r="AK53">
        <v>0.72706000000000004</v>
      </c>
      <c r="AL53">
        <v>0.37928000000000001</v>
      </c>
      <c r="AM53">
        <v>2.90673</v>
      </c>
      <c r="AN53">
        <v>2.2472699999999999</v>
      </c>
      <c r="AO53">
        <v>1.1156699999999999</v>
      </c>
      <c r="AP53">
        <v>0.59447000000000005</v>
      </c>
      <c r="AQ53">
        <v>3.99844</v>
      </c>
      <c r="AS53">
        <v>0</v>
      </c>
      <c r="AT53">
        <v>0</v>
      </c>
      <c r="AU53">
        <v>0</v>
      </c>
      <c r="AV53">
        <v>0</v>
      </c>
      <c r="AW53" s="4">
        <v>0</v>
      </c>
      <c r="AX53">
        <v>0</v>
      </c>
      <c r="AY53">
        <v>0</v>
      </c>
      <c r="BA53" s="1">
        <v>44456</v>
      </c>
      <c r="BB53">
        <v>4</v>
      </c>
      <c r="BC53">
        <v>4</v>
      </c>
      <c r="BD53">
        <v>0</v>
      </c>
      <c r="BE53">
        <v>16</v>
      </c>
      <c r="BF53">
        <v>1</v>
      </c>
      <c r="BG53">
        <v>0</v>
      </c>
      <c r="BH53">
        <v>16</v>
      </c>
      <c r="BI53" s="1">
        <v>43885</v>
      </c>
      <c r="BJ53">
        <v>4</v>
      </c>
      <c r="BK53">
        <v>4</v>
      </c>
      <c r="BL53">
        <v>0</v>
      </c>
      <c r="BM53">
        <v>20</v>
      </c>
      <c r="BN53">
        <v>1</v>
      </c>
      <c r="BO53">
        <v>0</v>
      </c>
      <c r="BP53">
        <v>20</v>
      </c>
      <c r="BQ53" s="1">
        <v>43497</v>
      </c>
      <c r="BR53">
        <v>5</v>
      </c>
      <c r="BS53">
        <v>5</v>
      </c>
      <c r="BT53">
        <v>0</v>
      </c>
      <c r="BU53">
        <v>20</v>
      </c>
      <c r="BV53">
        <v>1</v>
      </c>
      <c r="BW53">
        <v>0</v>
      </c>
      <c r="BX53">
        <v>20</v>
      </c>
      <c r="BY53">
        <v>18</v>
      </c>
      <c r="CA53" t="s">
        <v>224</v>
      </c>
      <c r="CB53" t="s">
        <v>225</v>
      </c>
      <c r="CC53">
        <v>3038</v>
      </c>
      <c r="CD53">
        <v>70</v>
      </c>
      <c r="CE53">
        <v>6034341566</v>
      </c>
      <c r="CF53" t="s">
        <v>98</v>
      </c>
      <c r="CG53" t="s">
        <v>99</v>
      </c>
      <c r="CH53" s="1">
        <v>32917</v>
      </c>
      <c r="CI53" t="s">
        <v>99</v>
      </c>
      <c r="CJ53" t="s">
        <v>99</v>
      </c>
      <c r="CK53" t="s">
        <v>99</v>
      </c>
      <c r="CL53" t="s">
        <v>102</v>
      </c>
      <c r="CM53" t="s">
        <v>222</v>
      </c>
      <c r="CN53">
        <v>112</v>
      </c>
      <c r="CO53" s="1">
        <v>44621</v>
      </c>
      <c r="CP53" s="1"/>
      <c r="CV53"/>
    </row>
    <row r="54" spans="1:101" x14ac:dyDescent="0.25">
      <c r="A54" t="s">
        <v>177</v>
      </c>
      <c r="B54" s="18" t="s">
        <v>514</v>
      </c>
      <c r="C54" s="18">
        <v>305045</v>
      </c>
      <c r="D54" t="s">
        <v>245</v>
      </c>
      <c r="E54" t="s">
        <v>126</v>
      </c>
      <c r="F54" t="s">
        <v>186</v>
      </c>
      <c r="G54" t="s">
        <v>528</v>
      </c>
      <c r="H54">
        <v>130.19999999999999</v>
      </c>
      <c r="I54" t="s">
        <v>97</v>
      </c>
      <c r="J54" t="s">
        <v>107</v>
      </c>
      <c r="K54" t="s">
        <v>99</v>
      </c>
      <c r="L54" t="s">
        <v>104</v>
      </c>
      <c r="M54">
        <v>1</v>
      </c>
      <c r="N54">
        <v>3</v>
      </c>
      <c r="O54">
        <v>1</v>
      </c>
      <c r="P54">
        <v>2</v>
      </c>
      <c r="Q54">
        <v>2</v>
      </c>
      <c r="R54">
        <v>2</v>
      </c>
      <c r="S54">
        <v>3</v>
      </c>
      <c r="U54" s="8">
        <v>2.9979100000000001</v>
      </c>
      <c r="V54" s="8">
        <v>0.59031999999999996</v>
      </c>
      <c r="X54">
        <v>0.66840999999999995</v>
      </c>
      <c r="Y54">
        <v>1.2587299999999999</v>
      </c>
      <c r="Z54">
        <v>2.6708500000000002</v>
      </c>
      <c r="AA54">
        <v>0.41095999999999999</v>
      </c>
      <c r="AB54">
        <v>0</v>
      </c>
      <c r="AC54">
        <v>6</v>
      </c>
      <c r="AD54">
        <v>1.7391799999999999</v>
      </c>
      <c r="AF54">
        <v>6</v>
      </c>
      <c r="AG54">
        <v>3</v>
      </c>
      <c r="AJ54">
        <v>1.8620000000000001</v>
      </c>
      <c r="AK54">
        <v>0.71262999999999999</v>
      </c>
      <c r="AL54">
        <v>0.3427</v>
      </c>
      <c r="AM54">
        <v>2.9173300000000002</v>
      </c>
      <c r="AN54">
        <v>1.9121999999999999</v>
      </c>
      <c r="AO54">
        <v>0.68991999999999998</v>
      </c>
      <c r="AP54">
        <v>0.64510000000000001</v>
      </c>
      <c r="AQ54">
        <v>3.2444999999999999</v>
      </c>
      <c r="AS54">
        <v>11</v>
      </c>
      <c r="AT54">
        <v>4</v>
      </c>
      <c r="AU54">
        <v>3</v>
      </c>
      <c r="AV54">
        <v>4</v>
      </c>
      <c r="AW54" s="4">
        <v>39473.08</v>
      </c>
      <c r="AX54">
        <v>0</v>
      </c>
      <c r="AY54">
        <v>4</v>
      </c>
      <c r="BA54" s="1">
        <v>44357</v>
      </c>
      <c r="BB54">
        <v>3</v>
      </c>
      <c r="BC54">
        <v>2</v>
      </c>
      <c r="BD54">
        <v>0</v>
      </c>
      <c r="BE54">
        <v>12</v>
      </c>
      <c r="BF54">
        <v>1</v>
      </c>
      <c r="BG54">
        <v>0</v>
      </c>
      <c r="BH54">
        <v>12</v>
      </c>
      <c r="BI54" s="1">
        <v>43784</v>
      </c>
      <c r="BJ54">
        <v>22</v>
      </c>
      <c r="BK54">
        <v>14</v>
      </c>
      <c r="BL54">
        <v>12</v>
      </c>
      <c r="BM54">
        <v>128</v>
      </c>
      <c r="BN54">
        <v>1</v>
      </c>
      <c r="BO54">
        <v>0</v>
      </c>
      <c r="BP54">
        <v>128</v>
      </c>
      <c r="BQ54" s="1">
        <v>43558</v>
      </c>
      <c r="BR54">
        <v>13</v>
      </c>
      <c r="BS54">
        <v>13</v>
      </c>
      <c r="BT54">
        <v>7</v>
      </c>
      <c r="BU54">
        <v>88</v>
      </c>
      <c r="BV54">
        <v>1</v>
      </c>
      <c r="BW54">
        <v>0</v>
      </c>
      <c r="BX54">
        <v>88</v>
      </c>
      <c r="BY54">
        <v>63.332999999999998</v>
      </c>
      <c r="CA54" t="s">
        <v>247</v>
      </c>
      <c r="CB54" t="s">
        <v>248</v>
      </c>
      <c r="CC54">
        <v>3301</v>
      </c>
      <c r="CD54">
        <v>60</v>
      </c>
      <c r="CE54">
        <v>6032246561</v>
      </c>
      <c r="CF54" t="s">
        <v>98</v>
      </c>
      <c r="CG54" t="s">
        <v>99</v>
      </c>
      <c r="CH54" s="1">
        <v>34486</v>
      </c>
      <c r="CI54" t="s">
        <v>99</v>
      </c>
      <c r="CJ54" t="s">
        <v>99</v>
      </c>
      <c r="CK54" t="s">
        <v>100</v>
      </c>
      <c r="CL54" t="s">
        <v>102</v>
      </c>
      <c r="CM54" t="s">
        <v>246</v>
      </c>
      <c r="CN54">
        <v>176</v>
      </c>
      <c r="CO54" s="1">
        <v>44621</v>
      </c>
      <c r="CP54" s="1"/>
      <c r="CV54"/>
    </row>
    <row r="55" spans="1:101" x14ac:dyDescent="0.25">
      <c r="A55" t="s">
        <v>177</v>
      </c>
      <c r="B55" s="18" t="s">
        <v>514</v>
      </c>
      <c r="C55" s="18">
        <v>305005</v>
      </c>
      <c r="D55" t="s">
        <v>174</v>
      </c>
      <c r="E55" t="s">
        <v>176</v>
      </c>
      <c r="F55" t="s">
        <v>141</v>
      </c>
      <c r="G55" t="s">
        <v>528</v>
      </c>
      <c r="H55">
        <v>194.8</v>
      </c>
      <c r="I55" t="s">
        <v>97</v>
      </c>
      <c r="J55" t="s">
        <v>107</v>
      </c>
      <c r="K55" t="s">
        <v>99</v>
      </c>
      <c r="L55" t="s">
        <v>104</v>
      </c>
      <c r="M55">
        <v>1</v>
      </c>
      <c r="N55">
        <v>2</v>
      </c>
      <c r="O55">
        <v>1</v>
      </c>
      <c r="P55">
        <v>3</v>
      </c>
      <c r="Q55">
        <v>3</v>
      </c>
      <c r="R55">
        <v>3</v>
      </c>
      <c r="S55">
        <v>2</v>
      </c>
      <c r="U55" s="8">
        <v>3.3578100000000002</v>
      </c>
      <c r="V55" s="8">
        <v>0.53003</v>
      </c>
      <c r="X55">
        <v>1.1125799999999999</v>
      </c>
      <c r="Y55">
        <v>1.6426000000000001</v>
      </c>
      <c r="Z55">
        <v>2.6815799999999999</v>
      </c>
      <c r="AA55">
        <v>0.25636999999999999</v>
      </c>
      <c r="AB55">
        <v>5.5849999999999997E-2</v>
      </c>
      <c r="AC55">
        <v>6</v>
      </c>
      <c r="AD55">
        <v>1.7152000000000001</v>
      </c>
      <c r="AF55">
        <v>6</v>
      </c>
      <c r="AG55">
        <v>1</v>
      </c>
      <c r="AJ55">
        <v>1.9723200000000001</v>
      </c>
      <c r="AK55">
        <v>0.77027000000000001</v>
      </c>
      <c r="AL55">
        <v>0.41535</v>
      </c>
      <c r="AM55">
        <v>3.1579299999999999</v>
      </c>
      <c r="AN55">
        <v>1.7803500000000001</v>
      </c>
      <c r="AO55">
        <v>1.06246</v>
      </c>
      <c r="AP55">
        <v>0.47791</v>
      </c>
      <c r="AQ55">
        <v>3.3571300000000002</v>
      </c>
      <c r="AS55">
        <v>0</v>
      </c>
      <c r="AT55">
        <v>1</v>
      </c>
      <c r="AU55">
        <v>7</v>
      </c>
      <c r="AV55">
        <v>1</v>
      </c>
      <c r="AW55" s="4">
        <v>21705.599999999999</v>
      </c>
      <c r="AX55">
        <v>0</v>
      </c>
      <c r="AY55">
        <v>1</v>
      </c>
      <c r="BA55" s="1">
        <v>44407</v>
      </c>
      <c r="BB55">
        <v>4</v>
      </c>
      <c r="BC55">
        <v>4</v>
      </c>
      <c r="BD55">
        <v>0</v>
      </c>
      <c r="BE55">
        <v>20</v>
      </c>
      <c r="BF55">
        <v>1</v>
      </c>
      <c r="BG55">
        <v>0</v>
      </c>
      <c r="BH55">
        <v>20</v>
      </c>
      <c r="BI55" s="1">
        <v>44267</v>
      </c>
      <c r="BJ55">
        <v>11</v>
      </c>
      <c r="BK55">
        <v>4</v>
      </c>
      <c r="BL55">
        <v>1</v>
      </c>
      <c r="BM55">
        <v>72</v>
      </c>
      <c r="BN55">
        <v>1</v>
      </c>
      <c r="BO55">
        <v>0</v>
      </c>
      <c r="BP55">
        <v>72</v>
      </c>
      <c r="BQ55" s="1">
        <v>43766</v>
      </c>
      <c r="BR55">
        <v>14</v>
      </c>
      <c r="BS55">
        <v>14</v>
      </c>
      <c r="BT55">
        <v>0</v>
      </c>
      <c r="BU55">
        <v>52</v>
      </c>
      <c r="BV55">
        <v>1</v>
      </c>
      <c r="BW55">
        <v>0</v>
      </c>
      <c r="BX55">
        <v>52</v>
      </c>
      <c r="BY55">
        <v>42.667000000000002</v>
      </c>
      <c r="CA55" t="s">
        <v>178</v>
      </c>
      <c r="CB55" t="s">
        <v>179</v>
      </c>
      <c r="CC55">
        <v>3062</v>
      </c>
      <c r="CD55">
        <v>50</v>
      </c>
      <c r="CE55">
        <v>6038881573</v>
      </c>
      <c r="CF55" t="s">
        <v>98</v>
      </c>
      <c r="CG55" t="s">
        <v>99</v>
      </c>
      <c r="CH55" s="1">
        <v>25143</v>
      </c>
      <c r="CI55" t="s">
        <v>99</v>
      </c>
      <c r="CJ55" t="s">
        <v>99</v>
      </c>
      <c r="CK55" t="s">
        <v>99</v>
      </c>
      <c r="CL55" t="s">
        <v>102</v>
      </c>
      <c r="CM55" t="s">
        <v>175</v>
      </c>
      <c r="CN55">
        <v>290</v>
      </c>
      <c r="CO55" s="1">
        <v>44621</v>
      </c>
      <c r="CP55" s="1"/>
      <c r="CV55"/>
    </row>
    <row r="56" spans="1:101" x14ac:dyDescent="0.25">
      <c r="A56" t="s">
        <v>177</v>
      </c>
      <c r="B56" s="18" t="s">
        <v>514</v>
      </c>
      <c r="C56" s="18">
        <v>305063</v>
      </c>
      <c r="D56" t="s">
        <v>325</v>
      </c>
      <c r="E56" t="s">
        <v>126</v>
      </c>
      <c r="F56" t="s">
        <v>186</v>
      </c>
      <c r="G56" t="s">
        <v>528</v>
      </c>
      <c r="H56">
        <v>37.700000000000003</v>
      </c>
      <c r="I56" t="s">
        <v>97</v>
      </c>
      <c r="K56" t="s">
        <v>99</v>
      </c>
      <c r="L56" t="s">
        <v>104</v>
      </c>
      <c r="M56">
        <v>3</v>
      </c>
      <c r="N56">
        <v>5</v>
      </c>
      <c r="O56">
        <v>2</v>
      </c>
      <c r="P56">
        <v>2</v>
      </c>
      <c r="Q56">
        <v>1</v>
      </c>
      <c r="R56">
        <v>2</v>
      </c>
      <c r="S56">
        <v>5</v>
      </c>
      <c r="U56" s="8">
        <v>3.8741099999999999</v>
      </c>
      <c r="V56" s="8">
        <v>1.0524100000000001</v>
      </c>
      <c r="X56">
        <v>0.47708</v>
      </c>
      <c r="Y56">
        <v>1.52948</v>
      </c>
      <c r="Z56">
        <v>3.4273699999999998</v>
      </c>
      <c r="AA56">
        <v>0.85877999999999999</v>
      </c>
      <c r="AB56">
        <v>8.1299999999999997E-2</v>
      </c>
      <c r="AC56">
        <v>6</v>
      </c>
      <c r="AD56">
        <v>2.3446199999999999</v>
      </c>
      <c r="AF56">
        <v>6</v>
      </c>
      <c r="AH56">
        <v>6</v>
      </c>
      <c r="AJ56">
        <v>1.9560900000000001</v>
      </c>
      <c r="AK56">
        <v>0.7087</v>
      </c>
      <c r="AL56">
        <v>0.34791</v>
      </c>
      <c r="AM56">
        <v>3.0127000000000002</v>
      </c>
      <c r="AN56">
        <v>2.4538700000000002</v>
      </c>
      <c r="AO56">
        <v>0.49515999999999999</v>
      </c>
      <c r="AP56">
        <v>1.1328400000000001</v>
      </c>
      <c r="AQ56">
        <v>4.0600500000000004</v>
      </c>
      <c r="AS56">
        <v>0</v>
      </c>
      <c r="AT56">
        <v>0</v>
      </c>
      <c r="AU56">
        <v>0</v>
      </c>
      <c r="AV56">
        <v>9</v>
      </c>
      <c r="AW56" s="4">
        <v>17626.13</v>
      </c>
      <c r="AX56">
        <v>0</v>
      </c>
      <c r="AY56">
        <v>9</v>
      </c>
      <c r="BA56" s="1">
        <v>44505</v>
      </c>
      <c r="BB56">
        <v>3</v>
      </c>
      <c r="BC56">
        <v>3</v>
      </c>
      <c r="BD56">
        <v>0</v>
      </c>
      <c r="BE56">
        <v>20</v>
      </c>
      <c r="BF56">
        <v>1</v>
      </c>
      <c r="BG56">
        <v>0</v>
      </c>
      <c r="BH56">
        <v>20</v>
      </c>
      <c r="BI56" s="1">
        <v>44105</v>
      </c>
      <c r="BJ56">
        <v>3</v>
      </c>
      <c r="BK56">
        <v>3</v>
      </c>
      <c r="BL56">
        <v>0</v>
      </c>
      <c r="BM56">
        <v>12</v>
      </c>
      <c r="BN56">
        <v>1</v>
      </c>
      <c r="BO56">
        <v>0</v>
      </c>
      <c r="BP56">
        <v>12</v>
      </c>
      <c r="BQ56" s="1">
        <v>43490</v>
      </c>
      <c r="BR56">
        <v>1</v>
      </c>
      <c r="BS56">
        <v>1</v>
      </c>
      <c r="BT56">
        <v>0</v>
      </c>
      <c r="BU56">
        <v>0</v>
      </c>
      <c r="BV56">
        <v>1</v>
      </c>
      <c r="BW56">
        <v>0</v>
      </c>
      <c r="BX56">
        <v>0</v>
      </c>
      <c r="BY56">
        <v>14</v>
      </c>
      <c r="CA56" t="s">
        <v>327</v>
      </c>
      <c r="CB56" t="s">
        <v>328</v>
      </c>
      <c r="CC56">
        <v>3301</v>
      </c>
      <c r="CD56">
        <v>60</v>
      </c>
      <c r="CE56">
        <v>6032256644</v>
      </c>
      <c r="CF56" t="s">
        <v>98</v>
      </c>
      <c r="CG56" t="s">
        <v>99</v>
      </c>
      <c r="CH56" s="1">
        <v>35186</v>
      </c>
      <c r="CI56" t="s">
        <v>99</v>
      </c>
      <c r="CJ56" t="s">
        <v>99</v>
      </c>
      <c r="CK56" t="s">
        <v>99</v>
      </c>
      <c r="CL56" t="s">
        <v>102</v>
      </c>
      <c r="CM56" t="s">
        <v>326</v>
      </c>
      <c r="CN56">
        <v>85</v>
      </c>
      <c r="CO56" s="1">
        <v>44621</v>
      </c>
      <c r="CP56" s="1"/>
      <c r="CV56"/>
    </row>
    <row r="57" spans="1:101" x14ac:dyDescent="0.25">
      <c r="A57" t="s">
        <v>177</v>
      </c>
      <c r="B57" s="18" t="s">
        <v>514</v>
      </c>
      <c r="C57" s="18">
        <v>305052</v>
      </c>
      <c r="D57" t="s">
        <v>278</v>
      </c>
      <c r="E57" t="s">
        <v>152</v>
      </c>
      <c r="F57" t="s">
        <v>141</v>
      </c>
      <c r="G57" t="s">
        <v>528</v>
      </c>
      <c r="H57">
        <v>101</v>
      </c>
      <c r="I57" t="s">
        <v>97</v>
      </c>
      <c r="K57" t="s">
        <v>99</v>
      </c>
      <c r="L57" t="s">
        <v>104</v>
      </c>
      <c r="M57">
        <v>1</v>
      </c>
      <c r="N57">
        <v>3</v>
      </c>
      <c r="O57">
        <v>1</v>
      </c>
      <c r="P57">
        <v>3</v>
      </c>
      <c r="Q57">
        <v>2</v>
      </c>
      <c r="R57">
        <v>4</v>
      </c>
      <c r="S57">
        <v>3</v>
      </c>
      <c r="U57" s="8">
        <v>3.3989699999999998</v>
      </c>
      <c r="V57" s="8">
        <v>0.48150999999999999</v>
      </c>
      <c r="W57">
        <v>44.3</v>
      </c>
      <c r="X57">
        <v>0.90773999999999999</v>
      </c>
      <c r="Y57">
        <v>1.3892500000000001</v>
      </c>
      <c r="Z57">
        <v>2.96977</v>
      </c>
      <c r="AA57">
        <v>0.36498999999999998</v>
      </c>
      <c r="AB57">
        <v>9.7750000000000004E-2</v>
      </c>
      <c r="AD57">
        <v>2.0097200000000002</v>
      </c>
      <c r="AE57">
        <v>56.3</v>
      </c>
      <c r="AG57">
        <v>0</v>
      </c>
      <c r="AJ57">
        <v>2.0557500000000002</v>
      </c>
      <c r="AK57">
        <v>0.76353000000000004</v>
      </c>
      <c r="AL57">
        <v>0.35036</v>
      </c>
      <c r="AM57">
        <v>3.1696399999999998</v>
      </c>
      <c r="AN57">
        <v>2.0013800000000002</v>
      </c>
      <c r="AO57">
        <v>0.87450000000000006</v>
      </c>
      <c r="AP57">
        <v>0.51468999999999998</v>
      </c>
      <c r="AQ57">
        <v>3.3857400000000002</v>
      </c>
      <c r="AS57">
        <v>4</v>
      </c>
      <c r="AT57">
        <v>0</v>
      </c>
      <c r="AU57">
        <v>1</v>
      </c>
      <c r="AV57">
        <v>1</v>
      </c>
      <c r="AW57" s="4">
        <v>13255.45</v>
      </c>
      <c r="AX57">
        <v>0</v>
      </c>
      <c r="AY57">
        <v>1</v>
      </c>
      <c r="BA57" s="1">
        <v>44399</v>
      </c>
      <c r="BB57">
        <v>4</v>
      </c>
      <c r="BC57">
        <v>4</v>
      </c>
      <c r="BD57">
        <v>1</v>
      </c>
      <c r="BE57">
        <v>24</v>
      </c>
      <c r="BF57">
        <v>1</v>
      </c>
      <c r="BG57">
        <v>0</v>
      </c>
      <c r="BH57">
        <v>24</v>
      </c>
      <c r="BI57" s="1">
        <v>43773</v>
      </c>
      <c r="BJ57">
        <v>13</v>
      </c>
      <c r="BK57">
        <v>12</v>
      </c>
      <c r="BL57">
        <v>2</v>
      </c>
      <c r="BM57">
        <v>64</v>
      </c>
      <c r="BN57">
        <v>1</v>
      </c>
      <c r="BO57">
        <v>0</v>
      </c>
      <c r="BP57">
        <v>64</v>
      </c>
      <c r="BQ57" s="1">
        <v>43381</v>
      </c>
      <c r="BR57">
        <v>7</v>
      </c>
      <c r="BS57">
        <v>7</v>
      </c>
      <c r="BT57">
        <v>0</v>
      </c>
      <c r="BU57">
        <v>16</v>
      </c>
      <c r="BV57">
        <v>1</v>
      </c>
      <c r="BW57">
        <v>0</v>
      </c>
      <c r="BX57">
        <v>16</v>
      </c>
      <c r="BY57">
        <v>36</v>
      </c>
      <c r="CA57" t="s">
        <v>280</v>
      </c>
      <c r="CB57" t="s">
        <v>281</v>
      </c>
      <c r="CC57">
        <v>3110</v>
      </c>
      <c r="CD57">
        <v>50</v>
      </c>
      <c r="CE57">
        <v>6036238805</v>
      </c>
      <c r="CF57" t="s">
        <v>98</v>
      </c>
      <c r="CG57" t="s">
        <v>99</v>
      </c>
      <c r="CH57" s="1">
        <v>34820</v>
      </c>
      <c r="CI57" t="s">
        <v>99</v>
      </c>
      <c r="CJ57" t="s">
        <v>99</v>
      </c>
      <c r="CK57" t="s">
        <v>99</v>
      </c>
      <c r="CL57" t="s">
        <v>102</v>
      </c>
      <c r="CM57" t="s">
        <v>279</v>
      </c>
      <c r="CN57">
        <v>150</v>
      </c>
      <c r="CO57" s="1">
        <v>44621</v>
      </c>
      <c r="CP57" s="1"/>
      <c r="CV57"/>
    </row>
    <row r="58" spans="1:101" x14ac:dyDescent="0.25">
      <c r="A58" t="s">
        <v>177</v>
      </c>
      <c r="B58" s="18" t="s">
        <v>514</v>
      </c>
      <c r="C58" s="18">
        <v>305047</v>
      </c>
      <c r="D58" t="s">
        <v>254</v>
      </c>
      <c r="E58" t="s">
        <v>138</v>
      </c>
      <c r="F58" t="s">
        <v>191</v>
      </c>
      <c r="G58" t="s">
        <v>530</v>
      </c>
      <c r="H58">
        <v>136.9</v>
      </c>
      <c r="I58" t="s">
        <v>103</v>
      </c>
      <c r="K58" t="s">
        <v>99</v>
      </c>
      <c r="L58" t="s">
        <v>104</v>
      </c>
      <c r="M58">
        <v>2</v>
      </c>
      <c r="N58">
        <v>5</v>
      </c>
      <c r="O58">
        <v>1</v>
      </c>
      <c r="P58">
        <v>3</v>
      </c>
      <c r="Q58">
        <v>3</v>
      </c>
      <c r="S58">
        <v>5</v>
      </c>
      <c r="U58" s="8">
        <v>4.6461499999999996</v>
      </c>
      <c r="V58" s="8">
        <v>1.1170199999999999</v>
      </c>
      <c r="W58">
        <v>29.3</v>
      </c>
      <c r="X58">
        <v>0.73780000000000001</v>
      </c>
      <c r="Y58">
        <v>1.8548100000000001</v>
      </c>
      <c r="Z58">
        <v>3.65605</v>
      </c>
      <c r="AA58">
        <v>0.63536000000000004</v>
      </c>
      <c r="AB58">
        <v>3.5060000000000001E-2</v>
      </c>
      <c r="AD58">
        <v>2.7913299999999999</v>
      </c>
      <c r="AE58">
        <v>20.5</v>
      </c>
      <c r="AG58">
        <v>0</v>
      </c>
      <c r="AJ58">
        <v>1.97645</v>
      </c>
      <c r="AK58">
        <v>0.63024999999999998</v>
      </c>
      <c r="AL58">
        <v>0.27751999999999999</v>
      </c>
      <c r="AM58">
        <v>2.8842300000000001</v>
      </c>
      <c r="AN58">
        <v>2.8912900000000001</v>
      </c>
      <c r="AO58">
        <v>0.86109000000000002</v>
      </c>
      <c r="AP58">
        <v>1.5073700000000001</v>
      </c>
      <c r="AQ58">
        <v>5.0860399999999997</v>
      </c>
      <c r="AS58">
        <v>2</v>
      </c>
      <c r="AT58">
        <v>0</v>
      </c>
      <c r="AU58">
        <v>0</v>
      </c>
      <c r="AV58">
        <v>2</v>
      </c>
      <c r="AW58" s="4">
        <v>7995</v>
      </c>
      <c r="AX58">
        <v>0</v>
      </c>
      <c r="AY58">
        <v>2</v>
      </c>
      <c r="BA58" s="1">
        <v>44510</v>
      </c>
      <c r="BB58">
        <v>5</v>
      </c>
      <c r="BC58">
        <v>3</v>
      </c>
      <c r="BD58">
        <v>2</v>
      </c>
      <c r="BE58">
        <v>32</v>
      </c>
      <c r="BF58">
        <v>1</v>
      </c>
      <c r="BG58">
        <v>0</v>
      </c>
      <c r="BH58">
        <v>32</v>
      </c>
      <c r="BI58" s="1">
        <v>43903</v>
      </c>
      <c r="BJ58">
        <v>11</v>
      </c>
      <c r="BK58">
        <v>11</v>
      </c>
      <c r="BL58">
        <v>0</v>
      </c>
      <c r="BM58">
        <v>32</v>
      </c>
      <c r="BN58">
        <v>1</v>
      </c>
      <c r="BO58">
        <v>0</v>
      </c>
      <c r="BP58">
        <v>32</v>
      </c>
      <c r="BQ58" s="1">
        <v>43573</v>
      </c>
      <c r="BR58">
        <v>6</v>
      </c>
      <c r="BS58">
        <v>6</v>
      </c>
      <c r="BT58">
        <v>1</v>
      </c>
      <c r="BU58">
        <v>20</v>
      </c>
      <c r="BV58">
        <v>1</v>
      </c>
      <c r="BW58">
        <v>0</v>
      </c>
      <c r="BX58">
        <v>20</v>
      </c>
      <c r="BY58">
        <v>30</v>
      </c>
      <c r="CA58" t="s">
        <v>256</v>
      </c>
      <c r="CB58" t="s">
        <v>257</v>
      </c>
      <c r="CC58">
        <v>3820</v>
      </c>
      <c r="CD58">
        <v>80</v>
      </c>
      <c r="CE58">
        <v>6037421348</v>
      </c>
      <c r="CF58" t="s">
        <v>98</v>
      </c>
      <c r="CG58" t="s">
        <v>99</v>
      </c>
      <c r="CH58" s="1">
        <v>34790</v>
      </c>
      <c r="CI58" t="s">
        <v>99</v>
      </c>
      <c r="CJ58" t="s">
        <v>99</v>
      </c>
      <c r="CK58" t="s">
        <v>99</v>
      </c>
      <c r="CL58" t="s">
        <v>102</v>
      </c>
      <c r="CM58" t="s">
        <v>255</v>
      </c>
      <c r="CN58">
        <v>215</v>
      </c>
      <c r="CO58" s="1">
        <v>44621</v>
      </c>
      <c r="CP58" s="1"/>
      <c r="CV58"/>
      <c r="CW58">
        <v>2</v>
      </c>
    </row>
    <row r="59" spans="1:101" x14ac:dyDescent="0.25">
      <c r="A59" t="s">
        <v>177</v>
      </c>
      <c r="B59" s="18" t="s">
        <v>514</v>
      </c>
      <c r="C59" s="18">
        <v>305049</v>
      </c>
      <c r="D59" t="s">
        <v>263</v>
      </c>
      <c r="E59" t="s">
        <v>265</v>
      </c>
      <c r="F59" t="s">
        <v>202</v>
      </c>
      <c r="G59" t="s">
        <v>529</v>
      </c>
      <c r="H59">
        <v>51.1</v>
      </c>
      <c r="I59" t="s">
        <v>108</v>
      </c>
      <c r="K59" t="s">
        <v>100</v>
      </c>
      <c r="L59" t="s">
        <v>110</v>
      </c>
      <c r="M59">
        <v>3</v>
      </c>
      <c r="N59">
        <v>5</v>
      </c>
      <c r="O59">
        <v>2</v>
      </c>
      <c r="P59">
        <v>4</v>
      </c>
      <c r="Q59">
        <v>4</v>
      </c>
      <c r="R59">
        <v>4</v>
      </c>
      <c r="S59">
        <v>5</v>
      </c>
      <c r="U59" s="8">
        <v>5.8593200000000003</v>
      </c>
      <c r="V59" s="8">
        <v>1.4919100000000001</v>
      </c>
      <c r="W59">
        <v>43.8</v>
      </c>
      <c r="X59">
        <v>0.76375000000000004</v>
      </c>
      <c r="Y59">
        <v>2.2556600000000002</v>
      </c>
      <c r="Z59">
        <v>5.10893</v>
      </c>
      <c r="AA59">
        <v>1.22495</v>
      </c>
      <c r="AB59">
        <v>6.4500000000000002E-2</v>
      </c>
      <c r="AD59">
        <v>3.6036600000000001</v>
      </c>
      <c r="AE59">
        <v>44</v>
      </c>
      <c r="AH59">
        <v>6</v>
      </c>
      <c r="AJ59">
        <v>2.0686900000000001</v>
      </c>
      <c r="AK59">
        <v>0.62412999999999996</v>
      </c>
      <c r="AL59">
        <v>0.27604000000000001</v>
      </c>
      <c r="AM59">
        <v>2.9688599999999998</v>
      </c>
      <c r="AN59">
        <v>3.5662600000000002</v>
      </c>
      <c r="AO59">
        <v>0.90010999999999997</v>
      </c>
      <c r="AP59">
        <v>2.0240999999999998</v>
      </c>
      <c r="AQ59">
        <v>6.2312099999999999</v>
      </c>
      <c r="AS59">
        <v>0</v>
      </c>
      <c r="AT59">
        <v>0</v>
      </c>
      <c r="AU59">
        <v>0</v>
      </c>
      <c r="AV59">
        <v>1</v>
      </c>
      <c r="AW59" s="4">
        <v>11544.02</v>
      </c>
      <c r="AX59">
        <v>0</v>
      </c>
      <c r="AY59">
        <v>1</v>
      </c>
      <c r="BA59" s="1">
        <v>44288</v>
      </c>
      <c r="BB59">
        <v>5</v>
      </c>
      <c r="BC59">
        <v>5</v>
      </c>
      <c r="BD59">
        <v>0</v>
      </c>
      <c r="BE59">
        <v>40</v>
      </c>
      <c r="BF59">
        <v>1</v>
      </c>
      <c r="BG59">
        <v>0</v>
      </c>
      <c r="BH59">
        <v>40</v>
      </c>
      <c r="BI59" s="1">
        <v>43633</v>
      </c>
      <c r="BJ59">
        <v>0</v>
      </c>
      <c r="BK59">
        <v>0</v>
      </c>
      <c r="BL59">
        <v>0</v>
      </c>
      <c r="BM59">
        <v>0</v>
      </c>
      <c r="BN59">
        <v>0</v>
      </c>
      <c r="BO59">
        <v>0</v>
      </c>
      <c r="BP59">
        <v>0</v>
      </c>
      <c r="BQ59" s="1">
        <v>43300</v>
      </c>
      <c r="BR59">
        <v>0</v>
      </c>
      <c r="BS59">
        <v>0</v>
      </c>
      <c r="BT59">
        <v>0</v>
      </c>
      <c r="BU59">
        <v>0</v>
      </c>
      <c r="BV59">
        <v>0</v>
      </c>
      <c r="BW59">
        <v>0</v>
      </c>
      <c r="BX59">
        <v>0</v>
      </c>
      <c r="BY59">
        <v>20</v>
      </c>
      <c r="CA59" t="s">
        <v>266</v>
      </c>
      <c r="CB59" t="s">
        <v>267</v>
      </c>
      <c r="CC59">
        <v>3833</v>
      </c>
      <c r="CD59">
        <v>70</v>
      </c>
      <c r="CE59">
        <v>6037724700</v>
      </c>
      <c r="CF59" t="s">
        <v>114</v>
      </c>
      <c r="CG59" t="s">
        <v>99</v>
      </c>
      <c r="CH59" s="1">
        <v>34775</v>
      </c>
      <c r="CI59" t="s">
        <v>99</v>
      </c>
      <c r="CJ59" t="s">
        <v>99</v>
      </c>
      <c r="CK59" t="s">
        <v>99</v>
      </c>
      <c r="CL59" t="s">
        <v>102</v>
      </c>
      <c r="CM59" t="s">
        <v>264</v>
      </c>
      <c r="CN59">
        <v>78</v>
      </c>
      <c r="CO59" s="1">
        <v>44621</v>
      </c>
      <c r="CP59" s="1"/>
      <c r="CV59"/>
    </row>
    <row r="60" spans="1:101" x14ac:dyDescent="0.25">
      <c r="A60" t="s">
        <v>177</v>
      </c>
      <c r="B60" s="18" t="s">
        <v>514</v>
      </c>
      <c r="C60" s="18">
        <v>305024</v>
      </c>
      <c r="D60" t="s">
        <v>205</v>
      </c>
      <c r="E60" t="s">
        <v>155</v>
      </c>
      <c r="F60" t="s">
        <v>191</v>
      </c>
      <c r="G60" t="s">
        <v>528</v>
      </c>
      <c r="H60">
        <v>92.1</v>
      </c>
      <c r="I60" t="s">
        <v>97</v>
      </c>
      <c r="K60" t="s">
        <v>99</v>
      </c>
      <c r="L60" t="s">
        <v>104</v>
      </c>
      <c r="M60">
        <v>3</v>
      </c>
      <c r="N60">
        <v>2</v>
      </c>
      <c r="O60">
        <v>3</v>
      </c>
      <c r="P60">
        <v>4</v>
      </c>
      <c r="Q60">
        <v>4</v>
      </c>
      <c r="R60">
        <v>4</v>
      </c>
      <c r="S60">
        <v>3</v>
      </c>
      <c r="U60" s="8">
        <v>2.6941000000000002</v>
      </c>
      <c r="V60" s="8">
        <v>0.48309000000000002</v>
      </c>
      <c r="W60">
        <v>39.1</v>
      </c>
      <c r="X60">
        <v>0.52515000000000001</v>
      </c>
      <c r="Y60">
        <v>1.00824</v>
      </c>
      <c r="Z60">
        <v>2.4112800000000001</v>
      </c>
      <c r="AA60">
        <v>0.29477999999999999</v>
      </c>
      <c r="AB60">
        <v>3.8359999999999998E-2</v>
      </c>
      <c r="AD60">
        <v>1.6858599999999999</v>
      </c>
      <c r="AE60">
        <v>25</v>
      </c>
      <c r="AG60">
        <v>2</v>
      </c>
      <c r="AJ60">
        <v>2.0015399999999999</v>
      </c>
      <c r="AK60">
        <v>0.76485000000000003</v>
      </c>
      <c r="AL60">
        <v>0.3528</v>
      </c>
      <c r="AM60">
        <v>3.1191900000000001</v>
      </c>
      <c r="AN60">
        <v>1.72434</v>
      </c>
      <c r="AO60">
        <v>0.50504000000000004</v>
      </c>
      <c r="AP60">
        <v>0.51280999999999999</v>
      </c>
      <c r="AQ60">
        <v>2.7270099999999999</v>
      </c>
      <c r="AS60">
        <v>0</v>
      </c>
      <c r="AT60">
        <v>0</v>
      </c>
      <c r="AU60">
        <v>0</v>
      </c>
      <c r="AV60">
        <v>0</v>
      </c>
      <c r="AW60" s="4">
        <v>0</v>
      </c>
      <c r="AX60">
        <v>0</v>
      </c>
      <c r="AY60">
        <v>0</v>
      </c>
      <c r="BA60" s="1">
        <v>44294</v>
      </c>
      <c r="BB60">
        <v>5</v>
      </c>
      <c r="BC60">
        <v>5</v>
      </c>
      <c r="BD60">
        <v>0</v>
      </c>
      <c r="BE60">
        <v>20</v>
      </c>
      <c r="BF60">
        <v>1</v>
      </c>
      <c r="BG60">
        <v>0</v>
      </c>
      <c r="BH60">
        <v>20</v>
      </c>
      <c r="BI60" s="1">
        <v>43657</v>
      </c>
      <c r="BJ60">
        <v>2</v>
      </c>
      <c r="BK60">
        <v>2</v>
      </c>
      <c r="BL60">
        <v>0</v>
      </c>
      <c r="BM60">
        <v>8</v>
      </c>
      <c r="BN60">
        <v>1</v>
      </c>
      <c r="BO60">
        <v>0</v>
      </c>
      <c r="BP60">
        <v>8</v>
      </c>
      <c r="BQ60" s="1">
        <v>43265</v>
      </c>
      <c r="BR60">
        <v>0</v>
      </c>
      <c r="BS60">
        <v>0</v>
      </c>
      <c r="BT60">
        <v>0</v>
      </c>
      <c r="BU60">
        <v>0</v>
      </c>
      <c r="BV60">
        <v>0</v>
      </c>
      <c r="BW60">
        <v>0</v>
      </c>
      <c r="BX60">
        <v>0</v>
      </c>
      <c r="BY60">
        <v>12.667</v>
      </c>
      <c r="CA60" t="s">
        <v>207</v>
      </c>
      <c r="CB60" t="s">
        <v>208</v>
      </c>
      <c r="CC60">
        <v>3867</v>
      </c>
      <c r="CD60">
        <v>80</v>
      </c>
      <c r="CE60">
        <v>6033327711</v>
      </c>
      <c r="CF60" t="s">
        <v>98</v>
      </c>
      <c r="CG60" t="s">
        <v>99</v>
      </c>
      <c r="CH60" s="1">
        <v>26530</v>
      </c>
      <c r="CI60" t="s">
        <v>99</v>
      </c>
      <c r="CJ60" t="s">
        <v>99</v>
      </c>
      <c r="CK60" t="s">
        <v>99</v>
      </c>
      <c r="CL60" t="s">
        <v>102</v>
      </c>
      <c r="CM60" t="s">
        <v>206</v>
      </c>
      <c r="CN60">
        <v>108</v>
      </c>
      <c r="CO60" s="1">
        <v>44621</v>
      </c>
      <c r="CP60" s="1"/>
      <c r="CV60"/>
    </row>
    <row r="61" spans="1:101" x14ac:dyDescent="0.25">
      <c r="A61" t="s">
        <v>177</v>
      </c>
      <c r="B61" s="18" t="s">
        <v>514</v>
      </c>
      <c r="C61" s="18">
        <v>305046</v>
      </c>
      <c r="D61" t="s">
        <v>249</v>
      </c>
      <c r="E61" t="s">
        <v>251</v>
      </c>
      <c r="F61" t="s">
        <v>202</v>
      </c>
      <c r="G61" t="s">
        <v>530</v>
      </c>
      <c r="H61">
        <v>125.1</v>
      </c>
      <c r="I61" t="s">
        <v>103</v>
      </c>
      <c r="K61" t="s">
        <v>99</v>
      </c>
      <c r="L61" t="s">
        <v>104</v>
      </c>
      <c r="M61">
        <v>3</v>
      </c>
      <c r="N61">
        <v>5</v>
      </c>
      <c r="O61">
        <v>2</v>
      </c>
      <c r="P61">
        <v>4</v>
      </c>
      <c r="Q61">
        <v>3</v>
      </c>
      <c r="R61">
        <v>5</v>
      </c>
      <c r="S61">
        <v>5</v>
      </c>
      <c r="U61" s="8">
        <v>4.8108199999999997</v>
      </c>
      <c r="V61" s="8">
        <v>0.92084999999999995</v>
      </c>
      <c r="W61">
        <v>73.5</v>
      </c>
      <c r="X61">
        <v>1.0800799999999999</v>
      </c>
      <c r="Y61">
        <v>2.0009299999999999</v>
      </c>
      <c r="Z61">
        <v>4.0137</v>
      </c>
      <c r="AA61">
        <v>0.50392999999999999</v>
      </c>
      <c r="AB61">
        <v>4.3299999999999998E-2</v>
      </c>
      <c r="AD61">
        <v>2.8098900000000002</v>
      </c>
      <c r="AE61">
        <v>42.9</v>
      </c>
      <c r="AG61">
        <v>2</v>
      </c>
      <c r="AJ61">
        <v>2.1159500000000002</v>
      </c>
      <c r="AK61">
        <v>0.68764999999999998</v>
      </c>
      <c r="AL61">
        <v>0.31555</v>
      </c>
      <c r="AM61">
        <v>3.1191499999999999</v>
      </c>
      <c r="AN61">
        <v>2.7186300000000001</v>
      </c>
      <c r="AO61">
        <v>1.1553500000000001</v>
      </c>
      <c r="AP61">
        <v>1.0929</v>
      </c>
      <c r="AQ61">
        <v>4.8696599999999997</v>
      </c>
      <c r="AS61">
        <v>2</v>
      </c>
      <c r="AT61">
        <v>2</v>
      </c>
      <c r="AU61">
        <v>0</v>
      </c>
      <c r="AV61">
        <v>1</v>
      </c>
      <c r="AW61" s="4">
        <v>5983.25</v>
      </c>
      <c r="AX61">
        <v>0</v>
      </c>
      <c r="AY61">
        <v>1</v>
      </c>
      <c r="BA61" s="1">
        <v>44364</v>
      </c>
      <c r="BB61">
        <v>1</v>
      </c>
      <c r="BC61">
        <v>1</v>
      </c>
      <c r="BD61">
        <v>0</v>
      </c>
      <c r="BE61">
        <v>4</v>
      </c>
      <c r="BF61">
        <v>1</v>
      </c>
      <c r="BG61">
        <v>0</v>
      </c>
      <c r="BH61">
        <v>4</v>
      </c>
      <c r="BI61" s="1">
        <v>43665</v>
      </c>
      <c r="BJ61">
        <v>3</v>
      </c>
      <c r="BK61">
        <v>0</v>
      </c>
      <c r="BL61">
        <v>3</v>
      </c>
      <c r="BM61">
        <v>36</v>
      </c>
      <c r="BN61">
        <v>0</v>
      </c>
      <c r="BO61">
        <v>0</v>
      </c>
      <c r="BP61">
        <v>36</v>
      </c>
      <c r="BQ61" s="1">
        <v>43229</v>
      </c>
      <c r="BR61">
        <v>0</v>
      </c>
      <c r="BS61">
        <v>0</v>
      </c>
      <c r="BT61">
        <v>0</v>
      </c>
      <c r="BU61">
        <v>0</v>
      </c>
      <c r="BV61">
        <v>0</v>
      </c>
      <c r="BW61">
        <v>0</v>
      </c>
      <c r="BX61">
        <v>0</v>
      </c>
      <c r="BY61">
        <v>14</v>
      </c>
      <c r="CA61" t="s">
        <v>252</v>
      </c>
      <c r="CB61" t="s">
        <v>253</v>
      </c>
      <c r="CC61">
        <v>3833</v>
      </c>
      <c r="CD61">
        <v>70</v>
      </c>
      <c r="CE61">
        <v>6036795335</v>
      </c>
      <c r="CF61" t="s">
        <v>98</v>
      </c>
      <c r="CG61" t="s">
        <v>99</v>
      </c>
      <c r="CH61" s="1">
        <v>35014</v>
      </c>
      <c r="CI61" t="s">
        <v>99</v>
      </c>
      <c r="CJ61" t="s">
        <v>99</v>
      </c>
      <c r="CK61" t="s">
        <v>99</v>
      </c>
      <c r="CL61" t="s">
        <v>102</v>
      </c>
      <c r="CM61" t="s">
        <v>250</v>
      </c>
      <c r="CN61">
        <v>226</v>
      </c>
      <c r="CO61" s="1">
        <v>44621</v>
      </c>
      <c r="CP61" s="1"/>
      <c r="CV61"/>
    </row>
    <row r="62" spans="1:101" x14ac:dyDescent="0.25">
      <c r="A62" t="s">
        <v>177</v>
      </c>
      <c r="B62" s="18" t="s">
        <v>514</v>
      </c>
      <c r="C62" s="18">
        <v>305069</v>
      </c>
      <c r="D62" t="s">
        <v>349</v>
      </c>
      <c r="E62" t="s">
        <v>138</v>
      </c>
      <c r="F62" t="s">
        <v>191</v>
      </c>
      <c r="G62" t="s">
        <v>529</v>
      </c>
      <c r="H62">
        <v>40.1</v>
      </c>
      <c r="I62" t="s">
        <v>108</v>
      </c>
      <c r="K62" t="s">
        <v>99</v>
      </c>
      <c r="L62" t="s">
        <v>104</v>
      </c>
      <c r="M62">
        <v>5</v>
      </c>
      <c r="N62">
        <v>4</v>
      </c>
      <c r="O62">
        <v>5</v>
      </c>
      <c r="P62">
        <v>5</v>
      </c>
      <c r="Q62">
        <v>4</v>
      </c>
      <c r="R62">
        <v>5</v>
      </c>
      <c r="S62">
        <v>4</v>
      </c>
      <c r="U62" s="8">
        <v>4.3447399999999998</v>
      </c>
      <c r="V62" s="8">
        <v>0.92720000000000002</v>
      </c>
      <c r="W62">
        <v>63.2</v>
      </c>
      <c r="X62">
        <v>0.82548999999999995</v>
      </c>
      <c r="Y62">
        <v>1.7526900000000001</v>
      </c>
      <c r="Z62">
        <v>3.62317</v>
      </c>
      <c r="AA62">
        <v>0.46112999999999998</v>
      </c>
      <c r="AB62">
        <v>0</v>
      </c>
      <c r="AD62">
        <v>2.59205</v>
      </c>
      <c r="AE62">
        <v>37.5</v>
      </c>
      <c r="AG62">
        <v>0</v>
      </c>
      <c r="AJ62">
        <v>2.09578</v>
      </c>
      <c r="AK62">
        <v>0.81176000000000004</v>
      </c>
      <c r="AL62">
        <v>0.42987999999999998</v>
      </c>
      <c r="AM62">
        <v>3.3374100000000002</v>
      </c>
      <c r="AN62">
        <v>2.5320100000000001</v>
      </c>
      <c r="AO62">
        <v>0.74800999999999995</v>
      </c>
      <c r="AP62">
        <v>0.80776000000000003</v>
      </c>
      <c r="AQ62">
        <v>4.1102600000000002</v>
      </c>
      <c r="AS62">
        <v>0</v>
      </c>
      <c r="AT62">
        <v>1</v>
      </c>
      <c r="AU62">
        <v>0</v>
      </c>
      <c r="AV62">
        <v>1</v>
      </c>
      <c r="AW62" s="4">
        <v>650</v>
      </c>
      <c r="AX62">
        <v>0</v>
      </c>
      <c r="AY62">
        <v>1</v>
      </c>
      <c r="BA62" s="1">
        <v>44551</v>
      </c>
      <c r="BB62">
        <v>0</v>
      </c>
      <c r="BC62">
        <v>0</v>
      </c>
      <c r="BD62">
        <v>0</v>
      </c>
      <c r="BE62">
        <v>0</v>
      </c>
      <c r="BF62">
        <v>0</v>
      </c>
      <c r="BG62">
        <v>0</v>
      </c>
      <c r="BH62">
        <v>0</v>
      </c>
      <c r="BI62" s="1">
        <v>44210</v>
      </c>
      <c r="BJ62">
        <v>0</v>
      </c>
      <c r="BK62">
        <v>0</v>
      </c>
      <c r="BL62">
        <v>0</v>
      </c>
      <c r="BM62">
        <v>0</v>
      </c>
      <c r="BN62">
        <v>0</v>
      </c>
      <c r="BO62">
        <v>0</v>
      </c>
      <c r="BP62">
        <v>0</v>
      </c>
      <c r="BQ62" s="1">
        <v>43563</v>
      </c>
      <c r="BR62">
        <v>1</v>
      </c>
      <c r="BS62">
        <v>0</v>
      </c>
      <c r="BT62">
        <v>1</v>
      </c>
      <c r="BU62">
        <v>4</v>
      </c>
      <c r="BV62">
        <v>0</v>
      </c>
      <c r="BW62">
        <v>0</v>
      </c>
      <c r="BX62">
        <v>4</v>
      </c>
      <c r="BY62">
        <v>0.66700000000000004</v>
      </c>
      <c r="CA62" t="s">
        <v>351</v>
      </c>
      <c r="CB62" t="s">
        <v>352</v>
      </c>
      <c r="CC62">
        <v>3820</v>
      </c>
      <c r="CD62">
        <v>80</v>
      </c>
      <c r="CE62">
        <v>6037422612</v>
      </c>
      <c r="CF62" t="s">
        <v>98</v>
      </c>
      <c r="CG62" t="s">
        <v>99</v>
      </c>
      <c r="CH62" s="1">
        <v>35156</v>
      </c>
      <c r="CI62" t="s">
        <v>99</v>
      </c>
      <c r="CJ62" t="s">
        <v>99</v>
      </c>
      <c r="CK62" t="s">
        <v>99</v>
      </c>
      <c r="CL62" t="s">
        <v>102</v>
      </c>
      <c r="CM62" t="s">
        <v>350</v>
      </c>
      <c r="CN62">
        <v>54</v>
      </c>
      <c r="CO62" s="1">
        <v>44621</v>
      </c>
      <c r="CP62" s="1"/>
      <c r="CV62"/>
    </row>
    <row r="63" spans="1:101" x14ac:dyDescent="0.25">
      <c r="A63" t="s">
        <v>177</v>
      </c>
      <c r="B63" s="18" t="s">
        <v>514</v>
      </c>
      <c r="C63" s="18">
        <v>305070</v>
      </c>
      <c r="D63" t="s">
        <v>353</v>
      </c>
      <c r="E63" t="s">
        <v>228</v>
      </c>
      <c r="F63" t="s">
        <v>229</v>
      </c>
      <c r="G63" t="s">
        <v>529</v>
      </c>
      <c r="H63">
        <v>36.200000000000003</v>
      </c>
      <c r="I63" t="s">
        <v>113</v>
      </c>
      <c r="K63" t="s">
        <v>99</v>
      </c>
      <c r="L63" t="s">
        <v>104</v>
      </c>
      <c r="M63">
        <v>4</v>
      </c>
      <c r="N63">
        <v>4</v>
      </c>
      <c r="O63">
        <v>3</v>
      </c>
      <c r="P63">
        <v>2</v>
      </c>
      <c r="Q63">
        <v>2</v>
      </c>
      <c r="R63">
        <v>3</v>
      </c>
      <c r="S63">
        <v>4</v>
      </c>
      <c r="U63" s="8">
        <v>4.5320400000000003</v>
      </c>
      <c r="V63" s="8">
        <v>0.92259000000000002</v>
      </c>
      <c r="W63">
        <v>53</v>
      </c>
      <c r="X63">
        <v>0.96984999999999999</v>
      </c>
      <c r="Y63">
        <v>1.8924399999999999</v>
      </c>
      <c r="Z63">
        <v>4.0048599999999999</v>
      </c>
      <c r="AA63">
        <v>0.70382</v>
      </c>
      <c r="AB63">
        <v>3.798E-2</v>
      </c>
      <c r="AD63">
        <v>2.6396000000000002</v>
      </c>
      <c r="AE63">
        <v>53.8</v>
      </c>
      <c r="AG63">
        <v>0</v>
      </c>
      <c r="AJ63">
        <v>1.78772</v>
      </c>
      <c r="AK63">
        <v>0.72652000000000005</v>
      </c>
      <c r="AL63">
        <v>0.35708000000000001</v>
      </c>
      <c r="AM63">
        <v>2.8713199999999999</v>
      </c>
      <c r="AN63">
        <v>3.02278</v>
      </c>
      <c r="AO63">
        <v>0.98192999999999997</v>
      </c>
      <c r="AP63">
        <v>0.96760999999999997</v>
      </c>
      <c r="AQ63">
        <v>4.9834300000000002</v>
      </c>
      <c r="AS63">
        <v>1</v>
      </c>
      <c r="AT63">
        <v>0</v>
      </c>
      <c r="AU63">
        <v>0</v>
      </c>
      <c r="AV63">
        <v>0</v>
      </c>
      <c r="AW63" s="4">
        <v>0</v>
      </c>
      <c r="AX63">
        <v>0</v>
      </c>
      <c r="AY63">
        <v>0</v>
      </c>
      <c r="BA63" s="1">
        <v>44517</v>
      </c>
      <c r="BB63">
        <v>2</v>
      </c>
      <c r="BC63">
        <v>2</v>
      </c>
      <c r="BD63">
        <v>0</v>
      </c>
      <c r="BE63">
        <v>8</v>
      </c>
      <c r="BF63">
        <v>1</v>
      </c>
      <c r="BG63">
        <v>0</v>
      </c>
      <c r="BH63">
        <v>8</v>
      </c>
      <c r="BI63" s="1">
        <v>44120</v>
      </c>
      <c r="BJ63">
        <v>3</v>
      </c>
      <c r="BK63">
        <v>3</v>
      </c>
      <c r="BL63">
        <v>0</v>
      </c>
      <c r="BM63">
        <v>16</v>
      </c>
      <c r="BN63">
        <v>1</v>
      </c>
      <c r="BO63">
        <v>0</v>
      </c>
      <c r="BP63">
        <v>16</v>
      </c>
      <c r="BQ63" s="1">
        <v>43511</v>
      </c>
      <c r="BR63">
        <v>2</v>
      </c>
      <c r="BS63">
        <v>1</v>
      </c>
      <c r="BT63">
        <v>1</v>
      </c>
      <c r="BU63">
        <v>4</v>
      </c>
      <c r="BV63">
        <v>1</v>
      </c>
      <c r="BW63">
        <v>0</v>
      </c>
      <c r="BX63">
        <v>4</v>
      </c>
      <c r="BY63">
        <v>10</v>
      </c>
      <c r="CA63" t="s">
        <v>166</v>
      </c>
      <c r="CB63" t="s">
        <v>355</v>
      </c>
      <c r="CC63">
        <v>3246</v>
      </c>
      <c r="CD63">
        <v>0</v>
      </c>
      <c r="CE63">
        <v>6035240466</v>
      </c>
      <c r="CF63" t="s">
        <v>98</v>
      </c>
      <c r="CG63" t="s">
        <v>99</v>
      </c>
      <c r="CH63" s="1">
        <v>35156</v>
      </c>
      <c r="CI63" t="s">
        <v>99</v>
      </c>
      <c r="CJ63" t="s">
        <v>99</v>
      </c>
      <c r="CK63" t="s">
        <v>99</v>
      </c>
      <c r="CL63" t="s">
        <v>102</v>
      </c>
      <c r="CM63" t="s">
        <v>354</v>
      </c>
      <c r="CN63">
        <v>51</v>
      </c>
      <c r="CO63" s="1">
        <v>44621</v>
      </c>
      <c r="CP63" s="1"/>
      <c r="CV63"/>
    </row>
    <row r="64" spans="1:101" x14ac:dyDescent="0.25">
      <c r="A64" t="s">
        <v>177</v>
      </c>
      <c r="B64" s="18" t="s">
        <v>514</v>
      </c>
      <c r="C64" s="18">
        <v>305071</v>
      </c>
      <c r="D64" t="s">
        <v>356</v>
      </c>
      <c r="E64" t="s">
        <v>134</v>
      </c>
      <c r="F64" t="s">
        <v>141</v>
      </c>
      <c r="G64" t="s">
        <v>529</v>
      </c>
      <c r="H64">
        <v>39.200000000000003</v>
      </c>
      <c r="I64" t="s">
        <v>113</v>
      </c>
      <c r="K64" t="s">
        <v>99</v>
      </c>
      <c r="L64" t="s">
        <v>104</v>
      </c>
      <c r="M64">
        <v>4</v>
      </c>
      <c r="N64">
        <v>5</v>
      </c>
      <c r="O64">
        <v>3</v>
      </c>
      <c r="P64">
        <v>4</v>
      </c>
      <c r="Q64">
        <v>4</v>
      </c>
      <c r="R64">
        <v>4</v>
      </c>
      <c r="S64">
        <v>5</v>
      </c>
      <c r="U64" s="8">
        <v>4.7250399999999999</v>
      </c>
      <c r="V64" s="8">
        <v>1.0569299999999999</v>
      </c>
      <c r="W64">
        <v>70.3</v>
      </c>
      <c r="X64">
        <v>0.72912999999999994</v>
      </c>
      <c r="Y64">
        <v>1.78606</v>
      </c>
      <c r="Z64">
        <v>3.8893</v>
      </c>
      <c r="AA64">
        <v>0.62763999999999998</v>
      </c>
      <c r="AB64">
        <v>2.4899999999999999E-2</v>
      </c>
      <c r="AD64">
        <v>2.9389799999999999</v>
      </c>
      <c r="AE64">
        <v>71.400000000000006</v>
      </c>
      <c r="AG64">
        <v>0</v>
      </c>
      <c r="AJ64">
        <v>2.0429200000000001</v>
      </c>
      <c r="AK64">
        <v>0.74551999999999996</v>
      </c>
      <c r="AL64">
        <v>0.37402999999999997</v>
      </c>
      <c r="AM64">
        <v>3.1624699999999999</v>
      </c>
      <c r="AN64">
        <v>2.9451800000000001</v>
      </c>
      <c r="AO64">
        <v>0.71940000000000004</v>
      </c>
      <c r="AP64">
        <v>1.05827</v>
      </c>
      <c r="AQ64">
        <v>4.71732</v>
      </c>
      <c r="AS64">
        <v>0</v>
      </c>
      <c r="AT64">
        <v>0</v>
      </c>
      <c r="AU64">
        <v>0</v>
      </c>
      <c r="AV64">
        <v>0</v>
      </c>
      <c r="AW64" s="4">
        <v>0</v>
      </c>
      <c r="AX64">
        <v>0</v>
      </c>
      <c r="AY64">
        <v>0</v>
      </c>
      <c r="BA64" s="1">
        <v>44245</v>
      </c>
      <c r="BB64">
        <v>2</v>
      </c>
      <c r="BC64">
        <v>2</v>
      </c>
      <c r="BD64">
        <v>0</v>
      </c>
      <c r="BE64">
        <v>8</v>
      </c>
      <c r="BF64">
        <v>1</v>
      </c>
      <c r="BG64">
        <v>0</v>
      </c>
      <c r="BH64">
        <v>8</v>
      </c>
      <c r="BI64" s="1">
        <v>43622</v>
      </c>
      <c r="BJ64">
        <v>1</v>
      </c>
      <c r="BK64">
        <v>1</v>
      </c>
      <c r="BL64">
        <v>0</v>
      </c>
      <c r="BM64">
        <v>4</v>
      </c>
      <c r="BN64">
        <v>1</v>
      </c>
      <c r="BO64">
        <v>0</v>
      </c>
      <c r="BP64">
        <v>4</v>
      </c>
      <c r="BQ64" s="1">
        <v>43299</v>
      </c>
      <c r="BR64">
        <v>2</v>
      </c>
      <c r="BS64">
        <v>2</v>
      </c>
      <c r="BT64">
        <v>0</v>
      </c>
      <c r="BU64">
        <v>8</v>
      </c>
      <c r="BV64">
        <v>1</v>
      </c>
      <c r="BW64">
        <v>0</v>
      </c>
      <c r="BX64">
        <v>8</v>
      </c>
      <c r="BY64">
        <v>6.6669999999999998</v>
      </c>
      <c r="CA64" t="s">
        <v>358</v>
      </c>
      <c r="CB64" t="s">
        <v>359</v>
      </c>
      <c r="CC64">
        <v>3104</v>
      </c>
      <c r="CD64">
        <v>50</v>
      </c>
      <c r="CE64">
        <v>6036682373</v>
      </c>
      <c r="CF64" t="s">
        <v>98</v>
      </c>
      <c r="CG64" t="s">
        <v>99</v>
      </c>
      <c r="CH64" s="1">
        <v>35156</v>
      </c>
      <c r="CI64" t="s">
        <v>99</v>
      </c>
      <c r="CJ64" t="s">
        <v>99</v>
      </c>
      <c r="CK64" t="s">
        <v>99</v>
      </c>
      <c r="CL64" t="s">
        <v>102</v>
      </c>
      <c r="CM64" t="s">
        <v>357</v>
      </c>
      <c r="CN64">
        <v>51</v>
      </c>
      <c r="CO64" s="1">
        <v>44621</v>
      </c>
      <c r="CP64" s="1"/>
      <c r="CV64"/>
    </row>
    <row r="65" spans="1:102" x14ac:dyDescent="0.25">
      <c r="A65" t="s">
        <v>177</v>
      </c>
      <c r="B65" s="18" t="s">
        <v>514</v>
      </c>
      <c r="C65" s="18">
        <v>305066</v>
      </c>
      <c r="D65" t="s">
        <v>337</v>
      </c>
      <c r="E65" t="s">
        <v>164</v>
      </c>
      <c r="F65" t="s">
        <v>339</v>
      </c>
      <c r="G65" t="s">
        <v>529</v>
      </c>
      <c r="H65">
        <v>60.2</v>
      </c>
      <c r="I65" t="s">
        <v>108</v>
      </c>
      <c r="K65" t="s">
        <v>99</v>
      </c>
      <c r="L65" t="s">
        <v>101</v>
      </c>
      <c r="M65">
        <v>2</v>
      </c>
      <c r="N65">
        <v>3</v>
      </c>
      <c r="O65">
        <v>2</v>
      </c>
      <c r="P65">
        <v>4</v>
      </c>
      <c r="Q65">
        <v>3</v>
      </c>
      <c r="R65">
        <v>5</v>
      </c>
      <c r="S65">
        <v>2</v>
      </c>
      <c r="U65" s="8">
        <v>4.2891599999999999</v>
      </c>
      <c r="V65" s="8">
        <v>0.42410999999999999</v>
      </c>
      <c r="W65">
        <v>59</v>
      </c>
      <c r="X65">
        <v>0.90700999999999998</v>
      </c>
      <c r="Y65">
        <v>1.3311200000000001</v>
      </c>
      <c r="Z65">
        <v>3.8984200000000002</v>
      </c>
      <c r="AA65">
        <v>0.2336</v>
      </c>
      <c r="AB65">
        <v>6.5229999999999996E-2</v>
      </c>
      <c r="AD65">
        <v>2.9580299999999999</v>
      </c>
      <c r="AE65">
        <v>42.9</v>
      </c>
      <c r="AG65">
        <v>0</v>
      </c>
      <c r="AJ65">
        <v>1.83687</v>
      </c>
      <c r="AK65">
        <v>0.67169999999999996</v>
      </c>
      <c r="AL65">
        <v>0.32695000000000002</v>
      </c>
      <c r="AM65">
        <v>2.8355199999999998</v>
      </c>
      <c r="AN65">
        <v>3.29678</v>
      </c>
      <c r="AO65">
        <v>0.99324999999999997</v>
      </c>
      <c r="AP65">
        <v>0.48580000000000001</v>
      </c>
      <c r="AQ65">
        <v>4.7759</v>
      </c>
      <c r="AS65">
        <v>2</v>
      </c>
      <c r="AT65">
        <v>0</v>
      </c>
      <c r="AU65">
        <v>0</v>
      </c>
      <c r="AV65">
        <v>1</v>
      </c>
      <c r="AW65" s="4">
        <v>655.08000000000004</v>
      </c>
      <c r="AX65">
        <v>0</v>
      </c>
      <c r="AY65">
        <v>1</v>
      </c>
      <c r="BA65" s="1">
        <v>44371</v>
      </c>
      <c r="BB65">
        <v>4</v>
      </c>
      <c r="BC65">
        <v>3</v>
      </c>
      <c r="BD65">
        <v>1</v>
      </c>
      <c r="BE65">
        <v>16</v>
      </c>
      <c r="BF65">
        <v>1</v>
      </c>
      <c r="BG65">
        <v>0</v>
      </c>
      <c r="BH65">
        <v>16</v>
      </c>
      <c r="BI65" s="1">
        <v>43665</v>
      </c>
      <c r="BJ65">
        <v>5</v>
      </c>
      <c r="BK65">
        <v>5</v>
      </c>
      <c r="BL65">
        <v>0</v>
      </c>
      <c r="BM65">
        <v>12</v>
      </c>
      <c r="BN65">
        <v>1</v>
      </c>
      <c r="BO65">
        <v>0</v>
      </c>
      <c r="BP65">
        <v>12</v>
      </c>
      <c r="BQ65" s="1">
        <v>43328</v>
      </c>
      <c r="BR65">
        <v>0</v>
      </c>
      <c r="BS65">
        <v>0</v>
      </c>
      <c r="BT65">
        <v>0</v>
      </c>
      <c r="BU65">
        <v>0</v>
      </c>
      <c r="BV65">
        <v>0</v>
      </c>
      <c r="BW65">
        <v>0</v>
      </c>
      <c r="BX65">
        <v>0</v>
      </c>
      <c r="BY65">
        <v>12</v>
      </c>
      <c r="CA65" t="s">
        <v>340</v>
      </c>
      <c r="CB65" t="s">
        <v>341</v>
      </c>
      <c r="CC65">
        <v>3570</v>
      </c>
      <c r="CD65">
        <v>30</v>
      </c>
      <c r="CE65">
        <v>6037521820</v>
      </c>
      <c r="CF65" t="s">
        <v>98</v>
      </c>
      <c r="CG65" t="s">
        <v>99</v>
      </c>
      <c r="CH65" s="1">
        <v>35156</v>
      </c>
      <c r="CI65" t="s">
        <v>99</v>
      </c>
      <c r="CJ65" t="s">
        <v>99</v>
      </c>
      <c r="CK65" t="s">
        <v>99</v>
      </c>
      <c r="CL65" t="s">
        <v>102</v>
      </c>
      <c r="CM65" t="s">
        <v>338</v>
      </c>
      <c r="CN65">
        <v>80</v>
      </c>
      <c r="CO65" s="1">
        <v>44621</v>
      </c>
      <c r="CP65" s="1"/>
      <c r="CV65"/>
    </row>
    <row r="66" spans="1:102" x14ac:dyDescent="0.25">
      <c r="A66" t="s">
        <v>177</v>
      </c>
      <c r="B66" s="18" t="s">
        <v>514</v>
      </c>
      <c r="C66" s="18">
        <v>305058</v>
      </c>
      <c r="D66" t="s">
        <v>304</v>
      </c>
      <c r="E66" t="s">
        <v>123</v>
      </c>
      <c r="F66" t="s">
        <v>202</v>
      </c>
      <c r="G66" t="s">
        <v>529</v>
      </c>
      <c r="H66">
        <v>81.400000000000006</v>
      </c>
      <c r="I66" t="s">
        <v>108</v>
      </c>
      <c r="K66" t="s">
        <v>99</v>
      </c>
      <c r="L66" t="s">
        <v>104</v>
      </c>
      <c r="M66">
        <v>4</v>
      </c>
      <c r="N66">
        <v>4</v>
      </c>
      <c r="O66">
        <v>2</v>
      </c>
      <c r="P66">
        <v>5</v>
      </c>
      <c r="Q66">
        <v>4</v>
      </c>
      <c r="R66">
        <v>5</v>
      </c>
      <c r="S66">
        <v>4</v>
      </c>
      <c r="U66" s="8">
        <v>4.2322499999999996</v>
      </c>
      <c r="V66" s="8">
        <v>0.86116999999999999</v>
      </c>
      <c r="X66">
        <v>0.93164999999999998</v>
      </c>
      <c r="Y66">
        <v>1.7928200000000001</v>
      </c>
      <c r="Z66">
        <v>3.6616300000000002</v>
      </c>
      <c r="AA66">
        <v>0.57916000000000001</v>
      </c>
      <c r="AB66">
        <v>8.6449999999999999E-2</v>
      </c>
      <c r="AC66">
        <v>6</v>
      </c>
      <c r="AD66">
        <v>2.4394300000000002</v>
      </c>
      <c r="AF66">
        <v>6</v>
      </c>
      <c r="AH66">
        <v>6</v>
      </c>
      <c r="AJ66">
        <v>2.1836700000000002</v>
      </c>
      <c r="AK66">
        <v>0.71255999999999997</v>
      </c>
      <c r="AL66">
        <v>0.34242</v>
      </c>
      <c r="AM66">
        <v>3.2386499999999998</v>
      </c>
      <c r="AN66">
        <v>2.2869999999999999</v>
      </c>
      <c r="AO66">
        <v>0.96172999999999997</v>
      </c>
      <c r="AP66">
        <v>0.94184999999999997</v>
      </c>
      <c r="AQ66">
        <v>4.1259300000000003</v>
      </c>
      <c r="AS66">
        <v>0</v>
      </c>
      <c r="AT66">
        <v>0</v>
      </c>
      <c r="AU66">
        <v>0</v>
      </c>
      <c r="AV66">
        <v>1</v>
      </c>
      <c r="AW66" s="4">
        <v>650</v>
      </c>
      <c r="AX66">
        <v>0</v>
      </c>
      <c r="AY66">
        <v>1</v>
      </c>
      <c r="BA66" s="1">
        <v>44420</v>
      </c>
      <c r="BB66">
        <v>3</v>
      </c>
      <c r="BC66">
        <v>3</v>
      </c>
      <c r="BD66">
        <v>0</v>
      </c>
      <c r="BE66">
        <v>8</v>
      </c>
      <c r="BF66">
        <v>1</v>
      </c>
      <c r="BG66">
        <v>0</v>
      </c>
      <c r="BH66">
        <v>8</v>
      </c>
      <c r="BI66" s="1">
        <v>43833</v>
      </c>
      <c r="BJ66">
        <v>2</v>
      </c>
      <c r="BK66">
        <v>2</v>
      </c>
      <c r="BL66">
        <v>0</v>
      </c>
      <c r="BM66">
        <v>12</v>
      </c>
      <c r="BN66">
        <v>1</v>
      </c>
      <c r="BO66">
        <v>0</v>
      </c>
      <c r="BP66">
        <v>12</v>
      </c>
      <c r="BQ66" s="1">
        <v>43434</v>
      </c>
      <c r="BR66">
        <v>12</v>
      </c>
      <c r="BS66">
        <v>12</v>
      </c>
      <c r="BT66">
        <v>0</v>
      </c>
      <c r="BU66">
        <v>40</v>
      </c>
      <c r="BV66">
        <v>1</v>
      </c>
      <c r="BW66">
        <v>0</v>
      </c>
      <c r="BX66">
        <v>40</v>
      </c>
      <c r="BY66">
        <v>14.667</v>
      </c>
      <c r="CA66" t="s">
        <v>306</v>
      </c>
      <c r="CB66" t="s">
        <v>307</v>
      </c>
      <c r="CC66">
        <v>3079</v>
      </c>
      <c r="CD66">
        <v>70</v>
      </c>
      <c r="CE66">
        <v>6038935586</v>
      </c>
      <c r="CF66" t="s">
        <v>98</v>
      </c>
      <c r="CG66" t="s">
        <v>99</v>
      </c>
      <c r="CH66" s="1">
        <v>35065</v>
      </c>
      <c r="CI66" t="s">
        <v>99</v>
      </c>
      <c r="CJ66" t="s">
        <v>99</v>
      </c>
      <c r="CK66" t="s">
        <v>99</v>
      </c>
      <c r="CL66" t="s">
        <v>102</v>
      </c>
      <c r="CM66" t="s">
        <v>305</v>
      </c>
      <c r="CN66">
        <v>110</v>
      </c>
      <c r="CO66" s="1">
        <v>44621</v>
      </c>
      <c r="CP66" s="1"/>
      <c r="CV66"/>
    </row>
    <row r="67" spans="1:102" x14ac:dyDescent="0.25">
      <c r="A67" t="s">
        <v>177</v>
      </c>
      <c r="B67" s="18" t="s">
        <v>514</v>
      </c>
      <c r="C67" s="18">
        <v>305088</v>
      </c>
      <c r="D67" t="s">
        <v>425</v>
      </c>
      <c r="E67" t="s">
        <v>134</v>
      </c>
      <c r="F67" t="s">
        <v>141</v>
      </c>
      <c r="G67" t="s">
        <v>529</v>
      </c>
      <c r="H67">
        <v>21.2</v>
      </c>
      <c r="I67" t="s">
        <v>113</v>
      </c>
      <c r="K67" t="s">
        <v>99</v>
      </c>
      <c r="L67" t="s">
        <v>101</v>
      </c>
      <c r="M67">
        <v>2</v>
      </c>
      <c r="N67">
        <v>1</v>
      </c>
      <c r="O67">
        <v>2</v>
      </c>
      <c r="P67">
        <v>5</v>
      </c>
      <c r="Q67">
        <v>5</v>
      </c>
      <c r="S67">
        <v>1</v>
      </c>
      <c r="U67" s="8">
        <v>5.01349</v>
      </c>
      <c r="V67" s="8">
        <v>0.94906999999999997</v>
      </c>
      <c r="W67">
        <v>36.4</v>
      </c>
      <c r="X67">
        <v>0.89588000000000001</v>
      </c>
      <c r="Y67">
        <v>1.8449500000000001</v>
      </c>
      <c r="Z67">
        <v>4.4642499999999998</v>
      </c>
      <c r="AA67">
        <v>0.62080000000000002</v>
      </c>
      <c r="AB67">
        <v>3.1280000000000002E-2</v>
      </c>
      <c r="AD67">
        <v>3.1685400000000001</v>
      </c>
      <c r="AE67">
        <v>33.299999999999997</v>
      </c>
      <c r="AG67">
        <v>0</v>
      </c>
      <c r="AJ67">
        <v>2.0651999999999999</v>
      </c>
      <c r="AK67">
        <v>0.71504999999999996</v>
      </c>
      <c r="AL67">
        <v>0.34049000000000001</v>
      </c>
      <c r="AM67">
        <v>3.12073</v>
      </c>
      <c r="AN67">
        <v>3.1409699999999998</v>
      </c>
      <c r="AO67">
        <v>0.92159000000000002</v>
      </c>
      <c r="AP67">
        <v>1.04389</v>
      </c>
      <c r="AQ67">
        <v>5.0722399999999999</v>
      </c>
      <c r="AS67">
        <v>0</v>
      </c>
      <c r="AT67">
        <v>0</v>
      </c>
      <c r="AU67">
        <v>0</v>
      </c>
      <c r="AV67">
        <v>0</v>
      </c>
      <c r="AW67" s="4">
        <v>0</v>
      </c>
      <c r="AX67">
        <v>0</v>
      </c>
      <c r="AY67">
        <v>0</v>
      </c>
      <c r="BA67" s="1">
        <v>44552</v>
      </c>
      <c r="BB67">
        <v>4</v>
      </c>
      <c r="BC67">
        <v>4</v>
      </c>
      <c r="BD67">
        <v>0</v>
      </c>
      <c r="BE67">
        <v>16</v>
      </c>
      <c r="BF67">
        <v>1</v>
      </c>
      <c r="BG67">
        <v>0</v>
      </c>
      <c r="BH67">
        <v>16</v>
      </c>
      <c r="BI67" s="1">
        <v>44216</v>
      </c>
      <c r="BJ67">
        <v>3</v>
      </c>
      <c r="BK67">
        <v>3</v>
      </c>
      <c r="BL67">
        <v>0</v>
      </c>
      <c r="BM67">
        <v>20</v>
      </c>
      <c r="BN67">
        <v>1</v>
      </c>
      <c r="BO67">
        <v>0</v>
      </c>
      <c r="BP67">
        <v>20</v>
      </c>
      <c r="BQ67" s="1">
        <v>43579</v>
      </c>
      <c r="BR67">
        <v>0</v>
      </c>
      <c r="BS67">
        <v>0</v>
      </c>
      <c r="BT67">
        <v>0</v>
      </c>
      <c r="BU67">
        <v>0</v>
      </c>
      <c r="BV67">
        <v>0</v>
      </c>
      <c r="BW67">
        <v>0</v>
      </c>
      <c r="BX67">
        <v>0</v>
      </c>
      <c r="BY67">
        <v>14.667</v>
      </c>
      <c r="CA67" t="s">
        <v>427</v>
      </c>
      <c r="CB67" t="s">
        <v>428</v>
      </c>
      <c r="CC67">
        <v>3104</v>
      </c>
      <c r="CD67">
        <v>50</v>
      </c>
      <c r="CE67">
        <v>6036686011</v>
      </c>
      <c r="CF67" t="s">
        <v>98</v>
      </c>
      <c r="CG67" t="s">
        <v>99</v>
      </c>
      <c r="CH67" s="1">
        <v>35613</v>
      </c>
      <c r="CI67" t="s">
        <v>99</v>
      </c>
      <c r="CJ67" t="s">
        <v>99</v>
      </c>
      <c r="CK67" t="s">
        <v>99</v>
      </c>
      <c r="CL67" t="s">
        <v>102</v>
      </c>
      <c r="CM67" t="s">
        <v>426</v>
      </c>
      <c r="CN67">
        <v>22</v>
      </c>
      <c r="CO67" s="1">
        <v>44621</v>
      </c>
      <c r="CP67" s="1"/>
      <c r="CS67">
        <v>12</v>
      </c>
      <c r="CV67"/>
      <c r="CW67">
        <v>2</v>
      </c>
      <c r="CX67">
        <v>12</v>
      </c>
    </row>
    <row r="68" spans="1:102" x14ac:dyDescent="0.25">
      <c r="A68" t="s">
        <v>177</v>
      </c>
      <c r="B68" s="18" t="s">
        <v>514</v>
      </c>
      <c r="C68" s="18">
        <v>305093</v>
      </c>
      <c r="D68" t="s">
        <v>440</v>
      </c>
      <c r="E68" t="s">
        <v>442</v>
      </c>
      <c r="F68" t="s">
        <v>154</v>
      </c>
      <c r="G68" t="s">
        <v>530</v>
      </c>
      <c r="H68">
        <v>111.3</v>
      </c>
      <c r="I68" t="s">
        <v>103</v>
      </c>
      <c r="K68" t="s">
        <v>99</v>
      </c>
      <c r="L68" t="s">
        <v>104</v>
      </c>
      <c r="M68">
        <v>5</v>
      </c>
      <c r="N68">
        <v>4</v>
      </c>
      <c r="O68">
        <v>3</v>
      </c>
      <c r="P68">
        <v>5</v>
      </c>
      <c r="Q68">
        <v>4</v>
      </c>
      <c r="R68">
        <v>5</v>
      </c>
      <c r="S68">
        <v>4</v>
      </c>
      <c r="U68" s="8">
        <v>4.6283599999999998</v>
      </c>
      <c r="V68" s="8">
        <v>0.61256999999999995</v>
      </c>
      <c r="X68">
        <v>1.04399</v>
      </c>
      <c r="Y68">
        <v>1.65655</v>
      </c>
      <c r="Z68">
        <v>4.2013999999999996</v>
      </c>
      <c r="AA68">
        <v>0.58792</v>
      </c>
      <c r="AB68">
        <v>3.6700000000000003E-2</v>
      </c>
      <c r="AC68">
        <v>6</v>
      </c>
      <c r="AD68">
        <v>2.9718100000000001</v>
      </c>
      <c r="AF68">
        <v>6</v>
      </c>
      <c r="AH68">
        <v>6</v>
      </c>
      <c r="AJ68">
        <v>2.02474</v>
      </c>
      <c r="AK68">
        <v>0.65808</v>
      </c>
      <c r="AL68">
        <v>0.31364999999999998</v>
      </c>
      <c r="AM68">
        <v>2.99647</v>
      </c>
      <c r="AN68">
        <v>3.00482</v>
      </c>
      <c r="AO68">
        <v>1.16692</v>
      </c>
      <c r="AP68">
        <v>0.73141</v>
      </c>
      <c r="AQ68">
        <v>4.8767899999999997</v>
      </c>
      <c r="AS68">
        <v>0</v>
      </c>
      <c r="AT68">
        <v>2</v>
      </c>
      <c r="AU68">
        <v>1</v>
      </c>
      <c r="AV68">
        <v>2</v>
      </c>
      <c r="AW68" s="4">
        <v>3900</v>
      </c>
      <c r="AX68">
        <v>0</v>
      </c>
      <c r="AY68">
        <v>2</v>
      </c>
      <c r="BA68" s="1">
        <v>44371</v>
      </c>
      <c r="BB68">
        <v>4</v>
      </c>
      <c r="BC68">
        <v>4</v>
      </c>
      <c r="BD68">
        <v>0</v>
      </c>
      <c r="BE68">
        <v>12</v>
      </c>
      <c r="BF68">
        <v>1</v>
      </c>
      <c r="BG68">
        <v>0</v>
      </c>
      <c r="BH68">
        <v>12</v>
      </c>
      <c r="BI68" s="1">
        <v>43640</v>
      </c>
      <c r="BJ68">
        <v>2</v>
      </c>
      <c r="BK68">
        <v>0</v>
      </c>
      <c r="BL68">
        <v>1</v>
      </c>
      <c r="BM68">
        <v>24</v>
      </c>
      <c r="BN68">
        <v>0</v>
      </c>
      <c r="BO68">
        <v>0</v>
      </c>
      <c r="BP68">
        <v>24</v>
      </c>
      <c r="BQ68" s="1">
        <v>43308</v>
      </c>
      <c r="BR68">
        <v>0</v>
      </c>
      <c r="BS68">
        <v>0</v>
      </c>
      <c r="BT68">
        <v>0</v>
      </c>
      <c r="BU68">
        <v>0</v>
      </c>
      <c r="BV68">
        <v>0</v>
      </c>
      <c r="BW68">
        <v>0</v>
      </c>
      <c r="BX68">
        <v>0</v>
      </c>
      <c r="BY68">
        <v>14</v>
      </c>
      <c r="CA68" t="s">
        <v>443</v>
      </c>
      <c r="CB68" t="s">
        <v>444</v>
      </c>
      <c r="CC68">
        <v>3743</v>
      </c>
      <c r="CD68">
        <v>90</v>
      </c>
      <c r="CE68">
        <v>6035429511</v>
      </c>
      <c r="CF68" t="s">
        <v>98</v>
      </c>
      <c r="CG68" t="s">
        <v>99</v>
      </c>
      <c r="CH68" s="1">
        <v>37514</v>
      </c>
      <c r="CI68" t="s">
        <v>99</v>
      </c>
      <c r="CJ68" t="s">
        <v>99</v>
      </c>
      <c r="CK68" t="s">
        <v>99</v>
      </c>
      <c r="CL68" t="s">
        <v>102</v>
      </c>
      <c r="CM68" t="s">
        <v>441</v>
      </c>
      <c r="CN68">
        <v>156</v>
      </c>
      <c r="CO68" s="1">
        <v>44621</v>
      </c>
      <c r="CP68" s="1"/>
      <c r="CV68"/>
    </row>
    <row r="69" spans="1:102" x14ac:dyDescent="0.25">
      <c r="A69" t="s">
        <v>177</v>
      </c>
      <c r="B69" s="18" t="s">
        <v>514</v>
      </c>
      <c r="C69" s="18">
        <v>305068</v>
      </c>
      <c r="D69" t="s">
        <v>346</v>
      </c>
      <c r="E69" t="s">
        <v>135</v>
      </c>
      <c r="F69" t="s">
        <v>141</v>
      </c>
      <c r="G69" t="s">
        <v>528</v>
      </c>
      <c r="H69">
        <v>46.3</v>
      </c>
      <c r="I69" t="s">
        <v>97</v>
      </c>
      <c r="K69" t="s">
        <v>99</v>
      </c>
      <c r="L69" t="s">
        <v>104</v>
      </c>
      <c r="M69">
        <v>3</v>
      </c>
      <c r="N69">
        <v>3</v>
      </c>
      <c r="O69">
        <v>2</v>
      </c>
      <c r="P69">
        <v>5</v>
      </c>
      <c r="Q69">
        <v>4</v>
      </c>
      <c r="R69">
        <v>5</v>
      </c>
      <c r="S69">
        <v>3</v>
      </c>
      <c r="U69" s="8">
        <v>3.1965300000000001</v>
      </c>
      <c r="V69" s="8">
        <v>0.68464000000000003</v>
      </c>
      <c r="W69">
        <v>50</v>
      </c>
      <c r="X69">
        <v>0.44583</v>
      </c>
      <c r="Y69">
        <v>1.1304799999999999</v>
      </c>
      <c r="Z69">
        <v>2.7711399999999999</v>
      </c>
      <c r="AA69">
        <v>0.25174000000000002</v>
      </c>
      <c r="AB69">
        <v>3.227E-2</v>
      </c>
      <c r="AD69">
        <v>2.0660599999999998</v>
      </c>
      <c r="AE69">
        <v>50</v>
      </c>
      <c r="AG69">
        <v>3</v>
      </c>
      <c r="AJ69">
        <v>1.79878</v>
      </c>
      <c r="AK69">
        <v>0.74550000000000005</v>
      </c>
      <c r="AL69">
        <v>0.35402</v>
      </c>
      <c r="AM69">
        <v>2.8982999999999999</v>
      </c>
      <c r="AN69">
        <v>2.3514200000000001</v>
      </c>
      <c r="AO69">
        <v>0.43990000000000001</v>
      </c>
      <c r="AP69">
        <v>0.72424999999999995</v>
      </c>
      <c r="AQ69">
        <v>3.4821800000000001</v>
      </c>
      <c r="AS69">
        <v>0</v>
      </c>
      <c r="AT69">
        <v>0</v>
      </c>
      <c r="AU69">
        <v>0</v>
      </c>
      <c r="AV69">
        <v>0</v>
      </c>
      <c r="AW69" s="4">
        <v>0</v>
      </c>
      <c r="AX69">
        <v>0</v>
      </c>
      <c r="AY69">
        <v>0</v>
      </c>
      <c r="BA69" s="1">
        <v>44532</v>
      </c>
      <c r="BB69">
        <v>6</v>
      </c>
      <c r="BC69">
        <v>6</v>
      </c>
      <c r="BD69">
        <v>0</v>
      </c>
      <c r="BE69">
        <v>28</v>
      </c>
      <c r="BF69">
        <v>1</v>
      </c>
      <c r="BG69">
        <v>0</v>
      </c>
      <c r="BH69">
        <v>28</v>
      </c>
      <c r="BI69" s="1">
        <v>44140</v>
      </c>
      <c r="BJ69">
        <v>3</v>
      </c>
      <c r="BK69">
        <v>3</v>
      </c>
      <c r="BL69">
        <v>0</v>
      </c>
      <c r="BM69">
        <v>16</v>
      </c>
      <c r="BN69">
        <v>1</v>
      </c>
      <c r="BO69">
        <v>0</v>
      </c>
      <c r="BP69">
        <v>16</v>
      </c>
      <c r="BQ69" s="1">
        <v>43546</v>
      </c>
      <c r="BR69">
        <v>2</v>
      </c>
      <c r="BS69">
        <v>2</v>
      </c>
      <c r="BT69">
        <v>0</v>
      </c>
      <c r="BU69">
        <v>0</v>
      </c>
      <c r="BV69">
        <v>1</v>
      </c>
      <c r="BW69">
        <v>0</v>
      </c>
      <c r="BX69">
        <v>0</v>
      </c>
      <c r="BY69">
        <v>19.332999999999998</v>
      </c>
      <c r="CA69" t="s">
        <v>315</v>
      </c>
      <c r="CB69" t="s">
        <v>348</v>
      </c>
      <c r="CC69">
        <v>3055</v>
      </c>
      <c r="CD69">
        <v>50</v>
      </c>
      <c r="CE69">
        <v>6036732907</v>
      </c>
      <c r="CF69" t="s">
        <v>98</v>
      </c>
      <c r="CG69" t="s">
        <v>99</v>
      </c>
      <c r="CH69" s="1">
        <v>35278</v>
      </c>
      <c r="CI69" t="s">
        <v>99</v>
      </c>
      <c r="CJ69" t="s">
        <v>99</v>
      </c>
      <c r="CK69" t="s">
        <v>99</v>
      </c>
      <c r="CL69" t="s">
        <v>102</v>
      </c>
      <c r="CM69" t="s">
        <v>347</v>
      </c>
      <c r="CN69">
        <v>52</v>
      </c>
      <c r="CO69" s="1">
        <v>44621</v>
      </c>
      <c r="CP69" s="1"/>
      <c r="CV69"/>
    </row>
    <row r="70" spans="1:102" x14ac:dyDescent="0.25">
      <c r="A70" t="s">
        <v>177</v>
      </c>
      <c r="B70" s="18" t="s">
        <v>514</v>
      </c>
      <c r="C70" s="18">
        <v>305079</v>
      </c>
      <c r="D70" t="s">
        <v>386</v>
      </c>
      <c r="E70" t="s">
        <v>134</v>
      </c>
      <c r="F70" t="s">
        <v>141</v>
      </c>
      <c r="G70" t="s">
        <v>528</v>
      </c>
      <c r="H70">
        <v>111.7</v>
      </c>
      <c r="I70" t="s">
        <v>97</v>
      </c>
      <c r="K70" t="s">
        <v>99</v>
      </c>
      <c r="L70" t="s">
        <v>104</v>
      </c>
      <c r="M70">
        <v>5</v>
      </c>
      <c r="N70">
        <v>4</v>
      </c>
      <c r="O70">
        <v>4</v>
      </c>
      <c r="P70">
        <v>5</v>
      </c>
      <c r="Q70">
        <v>5</v>
      </c>
      <c r="R70">
        <v>5</v>
      </c>
      <c r="S70">
        <v>4</v>
      </c>
      <c r="U70" s="8">
        <v>3.8005499999999999</v>
      </c>
      <c r="V70" s="8">
        <v>0.57274999999999998</v>
      </c>
      <c r="W70">
        <v>33.700000000000003</v>
      </c>
      <c r="X70">
        <v>1.0867800000000001</v>
      </c>
      <c r="Y70">
        <v>1.6595299999999999</v>
      </c>
      <c r="Z70">
        <v>3.2810000000000001</v>
      </c>
      <c r="AA70">
        <v>0.38421</v>
      </c>
      <c r="AB70">
        <v>5.9749999999999998E-2</v>
      </c>
      <c r="AD70">
        <v>2.1410200000000001</v>
      </c>
      <c r="AE70">
        <v>16.7</v>
      </c>
      <c r="AG70">
        <v>0</v>
      </c>
      <c r="AJ70">
        <v>1.8995200000000001</v>
      </c>
      <c r="AK70">
        <v>0.66740999999999995</v>
      </c>
      <c r="AL70">
        <v>0.28843999999999997</v>
      </c>
      <c r="AM70">
        <v>2.8553600000000001</v>
      </c>
      <c r="AN70">
        <v>2.3075100000000002</v>
      </c>
      <c r="AO70">
        <v>1.19777</v>
      </c>
      <c r="AP70">
        <v>0.74365000000000003</v>
      </c>
      <c r="AQ70">
        <v>4.2024299999999997</v>
      </c>
      <c r="AS70">
        <v>0</v>
      </c>
      <c r="AT70">
        <v>0</v>
      </c>
      <c r="AU70">
        <v>0</v>
      </c>
      <c r="AV70">
        <v>0</v>
      </c>
      <c r="AW70" s="4">
        <v>0</v>
      </c>
      <c r="AX70">
        <v>0</v>
      </c>
      <c r="AY70">
        <v>0</v>
      </c>
      <c r="BA70" s="1">
        <v>44358</v>
      </c>
      <c r="BB70">
        <v>2</v>
      </c>
      <c r="BC70">
        <v>2</v>
      </c>
      <c r="BD70">
        <v>0</v>
      </c>
      <c r="BE70">
        <v>8</v>
      </c>
      <c r="BF70">
        <v>1</v>
      </c>
      <c r="BG70">
        <v>0</v>
      </c>
      <c r="BH70">
        <v>8</v>
      </c>
      <c r="BI70" s="1">
        <v>43707</v>
      </c>
      <c r="BJ70">
        <v>1</v>
      </c>
      <c r="BK70">
        <v>1</v>
      </c>
      <c r="BL70">
        <v>0</v>
      </c>
      <c r="BM70">
        <v>4</v>
      </c>
      <c r="BN70">
        <v>1</v>
      </c>
      <c r="BO70">
        <v>0</v>
      </c>
      <c r="BP70">
        <v>4</v>
      </c>
      <c r="BQ70" s="1">
        <v>43334</v>
      </c>
      <c r="BR70">
        <v>0</v>
      </c>
      <c r="BS70">
        <v>0</v>
      </c>
      <c r="BT70">
        <v>0</v>
      </c>
      <c r="BU70">
        <v>0</v>
      </c>
      <c r="BV70">
        <v>0</v>
      </c>
      <c r="BW70">
        <v>0</v>
      </c>
      <c r="BX70">
        <v>0</v>
      </c>
      <c r="BY70">
        <v>5.3330000000000002</v>
      </c>
      <c r="CA70" t="s">
        <v>388</v>
      </c>
      <c r="CB70" t="s">
        <v>389</v>
      </c>
      <c r="CC70">
        <v>3104</v>
      </c>
      <c r="CD70">
        <v>50</v>
      </c>
      <c r="CE70">
        <v>6036223262</v>
      </c>
      <c r="CF70" t="s">
        <v>98</v>
      </c>
      <c r="CG70" t="s">
        <v>99</v>
      </c>
      <c r="CH70" s="1">
        <v>35339</v>
      </c>
      <c r="CI70" t="s">
        <v>99</v>
      </c>
      <c r="CJ70" t="s">
        <v>99</v>
      </c>
      <c r="CK70" t="s">
        <v>99</v>
      </c>
      <c r="CL70" t="s">
        <v>102</v>
      </c>
      <c r="CM70" t="s">
        <v>387</v>
      </c>
      <c r="CN70">
        <v>126</v>
      </c>
      <c r="CO70" s="1">
        <v>44621</v>
      </c>
      <c r="CP70" s="1"/>
      <c r="CV70"/>
    </row>
    <row r="71" spans="1:102" x14ac:dyDescent="0.25">
      <c r="A71" t="s">
        <v>177</v>
      </c>
      <c r="B71" s="18" t="s">
        <v>514</v>
      </c>
      <c r="C71" s="18">
        <v>305043</v>
      </c>
      <c r="D71" t="s">
        <v>236</v>
      </c>
      <c r="E71" t="s">
        <v>136</v>
      </c>
      <c r="F71" t="s">
        <v>202</v>
      </c>
      <c r="G71" t="s">
        <v>529</v>
      </c>
      <c r="H71">
        <v>27.1</v>
      </c>
      <c r="I71" t="s">
        <v>108</v>
      </c>
      <c r="K71" t="s">
        <v>99</v>
      </c>
      <c r="L71" t="s">
        <v>104</v>
      </c>
      <c r="M71">
        <v>4</v>
      </c>
      <c r="N71">
        <v>4</v>
      </c>
      <c r="O71">
        <v>3</v>
      </c>
      <c r="P71">
        <v>4</v>
      </c>
      <c r="Q71">
        <v>2</v>
      </c>
      <c r="R71">
        <v>5</v>
      </c>
      <c r="S71">
        <v>5</v>
      </c>
      <c r="U71" s="8">
        <v>4.0914099999999998</v>
      </c>
      <c r="V71" s="8">
        <v>1.01607</v>
      </c>
      <c r="W71">
        <v>70.8</v>
      </c>
      <c r="X71">
        <v>0.94225000000000003</v>
      </c>
      <c r="Y71">
        <v>1.9583200000000001</v>
      </c>
      <c r="Z71">
        <v>3.4829500000000002</v>
      </c>
      <c r="AA71">
        <v>0.49403999999999998</v>
      </c>
      <c r="AB71">
        <v>0.15301000000000001</v>
      </c>
      <c r="AD71">
        <v>2.1330800000000001</v>
      </c>
      <c r="AE71">
        <v>72.7</v>
      </c>
      <c r="AG71">
        <v>0</v>
      </c>
      <c r="AJ71">
        <v>2.1272799999999998</v>
      </c>
      <c r="AK71">
        <v>0.74099999999999999</v>
      </c>
      <c r="AL71">
        <v>0.36276000000000003</v>
      </c>
      <c r="AM71">
        <v>3.2310400000000001</v>
      </c>
      <c r="AN71">
        <v>2.0528200000000001</v>
      </c>
      <c r="AO71">
        <v>0.93533999999999995</v>
      </c>
      <c r="AP71">
        <v>1.0489599999999999</v>
      </c>
      <c r="AQ71">
        <v>3.99803</v>
      </c>
      <c r="AS71">
        <v>0</v>
      </c>
      <c r="AT71">
        <v>0</v>
      </c>
      <c r="AU71">
        <v>0</v>
      </c>
      <c r="AV71">
        <v>1</v>
      </c>
      <c r="AW71" s="4">
        <v>650</v>
      </c>
      <c r="AX71">
        <v>0</v>
      </c>
      <c r="AY71">
        <v>1</v>
      </c>
      <c r="BA71" s="1">
        <v>44244</v>
      </c>
      <c r="BB71">
        <v>1</v>
      </c>
      <c r="BC71">
        <v>1</v>
      </c>
      <c r="BD71">
        <v>0</v>
      </c>
      <c r="BE71">
        <v>8</v>
      </c>
      <c r="BF71">
        <v>1</v>
      </c>
      <c r="BG71">
        <v>0</v>
      </c>
      <c r="BH71">
        <v>8</v>
      </c>
      <c r="BI71" s="1">
        <v>43595</v>
      </c>
      <c r="BJ71">
        <v>1</v>
      </c>
      <c r="BK71">
        <v>1</v>
      </c>
      <c r="BL71">
        <v>0</v>
      </c>
      <c r="BM71">
        <v>0</v>
      </c>
      <c r="BN71">
        <v>1</v>
      </c>
      <c r="BO71">
        <v>0</v>
      </c>
      <c r="BP71">
        <v>0</v>
      </c>
      <c r="BQ71" s="1">
        <v>43307</v>
      </c>
      <c r="BR71">
        <v>3</v>
      </c>
      <c r="BS71">
        <v>3</v>
      </c>
      <c r="BT71">
        <v>0</v>
      </c>
      <c r="BU71">
        <v>16</v>
      </c>
      <c r="BV71">
        <v>1</v>
      </c>
      <c r="BW71">
        <v>0</v>
      </c>
      <c r="BX71">
        <v>16</v>
      </c>
      <c r="BY71">
        <v>6.6669999999999998</v>
      </c>
      <c r="CA71" t="s">
        <v>238</v>
      </c>
      <c r="CB71" t="s">
        <v>239</v>
      </c>
      <c r="CC71">
        <v>3087</v>
      </c>
      <c r="CD71">
        <v>70</v>
      </c>
      <c r="CE71">
        <v>6038901290</v>
      </c>
      <c r="CF71" t="s">
        <v>98</v>
      </c>
      <c r="CG71" t="s">
        <v>99</v>
      </c>
      <c r="CH71" s="1">
        <v>34129</v>
      </c>
      <c r="CI71" t="s">
        <v>99</v>
      </c>
      <c r="CJ71" t="s">
        <v>99</v>
      </c>
      <c r="CK71" t="s">
        <v>99</v>
      </c>
      <c r="CL71" t="s">
        <v>102</v>
      </c>
      <c r="CM71" t="s">
        <v>237</v>
      </c>
      <c r="CN71">
        <v>32</v>
      </c>
      <c r="CO71" s="1">
        <v>44621</v>
      </c>
      <c r="CP71" s="1"/>
      <c r="CV71"/>
    </row>
    <row r="72" spans="1:102" x14ac:dyDescent="0.25">
      <c r="A72" t="s">
        <v>177</v>
      </c>
      <c r="B72" s="18" t="s">
        <v>514</v>
      </c>
      <c r="C72" s="18">
        <v>305099</v>
      </c>
      <c r="D72" t="s">
        <v>461</v>
      </c>
      <c r="E72" t="s">
        <v>463</v>
      </c>
      <c r="F72" t="s">
        <v>202</v>
      </c>
      <c r="G72" t="s">
        <v>529</v>
      </c>
      <c r="H72">
        <v>37.299999999999997</v>
      </c>
      <c r="I72" t="s">
        <v>108</v>
      </c>
      <c r="K72" t="s">
        <v>99</v>
      </c>
      <c r="L72" t="s">
        <v>104</v>
      </c>
      <c r="M72">
        <v>5</v>
      </c>
      <c r="N72">
        <v>5</v>
      </c>
      <c r="O72">
        <v>3</v>
      </c>
      <c r="P72">
        <v>5</v>
      </c>
      <c r="Q72">
        <v>5</v>
      </c>
      <c r="R72">
        <v>5</v>
      </c>
      <c r="S72">
        <v>5</v>
      </c>
      <c r="U72" s="8">
        <v>5.26546</v>
      </c>
      <c r="V72" s="8">
        <v>1.31104</v>
      </c>
      <c r="W72">
        <v>28.9</v>
      </c>
      <c r="X72">
        <v>0.54595000000000005</v>
      </c>
      <c r="Y72">
        <v>1.8569899999999999</v>
      </c>
      <c r="Z72">
        <v>4.5939100000000002</v>
      </c>
      <c r="AA72">
        <v>0.84906999999999999</v>
      </c>
      <c r="AB72">
        <v>0.11101999999999999</v>
      </c>
      <c r="AD72">
        <v>3.4084699999999999</v>
      </c>
      <c r="AE72">
        <v>36.4</v>
      </c>
      <c r="AG72">
        <v>1</v>
      </c>
      <c r="AJ72">
        <v>2.2397999999999998</v>
      </c>
      <c r="AK72">
        <v>0.70650000000000002</v>
      </c>
      <c r="AL72">
        <v>0.33521000000000001</v>
      </c>
      <c r="AM72">
        <v>3.2815099999999999</v>
      </c>
      <c r="AN72">
        <v>3.1154199999999999</v>
      </c>
      <c r="AO72">
        <v>0.56840999999999997</v>
      </c>
      <c r="AP72">
        <v>1.4647300000000001</v>
      </c>
      <c r="AQ72">
        <v>5.06616</v>
      </c>
      <c r="AS72">
        <v>1</v>
      </c>
      <c r="AT72">
        <v>0</v>
      </c>
      <c r="AU72">
        <v>0</v>
      </c>
      <c r="AV72">
        <v>1</v>
      </c>
      <c r="AW72" s="4">
        <v>650</v>
      </c>
      <c r="AX72">
        <v>0</v>
      </c>
      <c r="AY72">
        <v>1</v>
      </c>
      <c r="BA72" s="1">
        <v>44386</v>
      </c>
      <c r="BB72">
        <v>5</v>
      </c>
      <c r="BC72">
        <v>3</v>
      </c>
      <c r="BD72">
        <v>2</v>
      </c>
      <c r="BE72">
        <v>24</v>
      </c>
      <c r="BF72">
        <v>1</v>
      </c>
      <c r="BG72">
        <v>0</v>
      </c>
      <c r="BH72">
        <v>24</v>
      </c>
      <c r="BI72" s="1">
        <v>43861</v>
      </c>
      <c r="BJ72">
        <v>0</v>
      </c>
      <c r="BK72">
        <v>0</v>
      </c>
      <c r="BL72">
        <v>0</v>
      </c>
      <c r="BM72">
        <v>0</v>
      </c>
      <c r="BN72">
        <v>0</v>
      </c>
      <c r="BO72">
        <v>0</v>
      </c>
      <c r="BP72">
        <v>0</v>
      </c>
      <c r="BQ72" s="1">
        <v>43546</v>
      </c>
      <c r="BR72">
        <v>0</v>
      </c>
      <c r="BS72">
        <v>0</v>
      </c>
      <c r="BT72">
        <v>0</v>
      </c>
      <c r="BU72">
        <v>0</v>
      </c>
      <c r="BV72">
        <v>0</v>
      </c>
      <c r="BW72">
        <v>0</v>
      </c>
      <c r="BX72">
        <v>0</v>
      </c>
      <c r="BY72">
        <v>12</v>
      </c>
      <c r="CA72" t="s">
        <v>464</v>
      </c>
      <c r="CB72" t="s">
        <v>465</v>
      </c>
      <c r="CC72">
        <v>3870</v>
      </c>
      <c r="CD72">
        <v>70</v>
      </c>
      <c r="CE72">
        <v>6039648144</v>
      </c>
      <c r="CF72" t="s">
        <v>98</v>
      </c>
      <c r="CG72" t="s">
        <v>99</v>
      </c>
      <c r="CH72" s="1">
        <v>38961</v>
      </c>
      <c r="CI72" t="s">
        <v>99</v>
      </c>
      <c r="CJ72" t="s">
        <v>99</v>
      </c>
      <c r="CK72" t="s">
        <v>99</v>
      </c>
      <c r="CL72" t="s">
        <v>102</v>
      </c>
      <c r="CM72" t="s">
        <v>462</v>
      </c>
      <c r="CN72">
        <v>61</v>
      </c>
      <c r="CO72" s="1">
        <v>44621</v>
      </c>
      <c r="CP72" s="1"/>
      <c r="CV72"/>
    </row>
    <row r="73" spans="1:102" x14ac:dyDescent="0.25">
      <c r="A73" t="s">
        <v>177</v>
      </c>
      <c r="B73" s="18" t="s">
        <v>514</v>
      </c>
      <c r="C73" s="18">
        <v>305083</v>
      </c>
      <c r="D73" t="s">
        <v>403</v>
      </c>
      <c r="E73" t="s">
        <v>405</v>
      </c>
      <c r="F73" t="s">
        <v>122</v>
      </c>
      <c r="G73" t="s">
        <v>528</v>
      </c>
      <c r="H73">
        <v>78.900000000000006</v>
      </c>
      <c r="I73" t="s">
        <v>97</v>
      </c>
      <c r="K73" t="s">
        <v>99</v>
      </c>
      <c r="L73" t="s">
        <v>104</v>
      </c>
      <c r="M73">
        <v>2</v>
      </c>
      <c r="N73">
        <v>3</v>
      </c>
      <c r="O73">
        <v>2</v>
      </c>
      <c r="P73">
        <v>3</v>
      </c>
      <c r="Q73">
        <v>2</v>
      </c>
      <c r="R73">
        <v>4</v>
      </c>
      <c r="S73">
        <v>3</v>
      </c>
      <c r="U73" s="8">
        <v>3.5965699999999998</v>
      </c>
      <c r="V73" s="8">
        <v>0.48448999999999998</v>
      </c>
      <c r="W73">
        <v>58.2</v>
      </c>
      <c r="X73">
        <v>1.1736500000000001</v>
      </c>
      <c r="Y73">
        <v>1.6581399999999999</v>
      </c>
      <c r="Z73">
        <v>3.17822</v>
      </c>
      <c r="AA73">
        <v>0.43841000000000002</v>
      </c>
      <c r="AB73">
        <v>8.3269999999999997E-2</v>
      </c>
      <c r="AD73">
        <v>1.9384300000000001</v>
      </c>
      <c r="AE73">
        <v>41.7</v>
      </c>
      <c r="AG73">
        <v>2</v>
      </c>
      <c r="AJ73">
        <v>1.97342</v>
      </c>
      <c r="AK73">
        <v>0.72613000000000005</v>
      </c>
      <c r="AL73">
        <v>0.31013000000000002</v>
      </c>
      <c r="AM73">
        <v>3.00969</v>
      </c>
      <c r="AN73">
        <v>2.0109300000000001</v>
      </c>
      <c r="AO73">
        <v>1.1889000000000001</v>
      </c>
      <c r="AP73">
        <v>0.58504999999999996</v>
      </c>
      <c r="AQ73">
        <v>3.7729699999999999</v>
      </c>
      <c r="AS73">
        <v>2</v>
      </c>
      <c r="AT73">
        <v>2</v>
      </c>
      <c r="AU73">
        <v>0</v>
      </c>
      <c r="AV73">
        <v>0</v>
      </c>
      <c r="AW73" s="4">
        <v>0</v>
      </c>
      <c r="AX73">
        <v>0</v>
      </c>
      <c r="AY73">
        <v>0</v>
      </c>
      <c r="BA73" s="1">
        <v>44573</v>
      </c>
      <c r="BB73">
        <v>8</v>
      </c>
      <c r="BC73">
        <v>8</v>
      </c>
      <c r="BD73">
        <v>0</v>
      </c>
      <c r="BE73">
        <v>28</v>
      </c>
      <c r="BF73">
        <v>0</v>
      </c>
      <c r="BG73">
        <v>0</v>
      </c>
      <c r="BH73">
        <v>28</v>
      </c>
      <c r="BI73" s="1">
        <v>44113</v>
      </c>
      <c r="BJ73">
        <v>3</v>
      </c>
      <c r="BK73">
        <v>1</v>
      </c>
      <c r="BL73">
        <v>2</v>
      </c>
      <c r="BM73">
        <v>8</v>
      </c>
      <c r="BN73">
        <v>1</v>
      </c>
      <c r="BO73">
        <v>0</v>
      </c>
      <c r="BP73">
        <v>8</v>
      </c>
      <c r="BQ73" s="1">
        <v>43482</v>
      </c>
      <c r="BR73">
        <v>5</v>
      </c>
      <c r="BS73">
        <v>3</v>
      </c>
      <c r="BT73">
        <v>2</v>
      </c>
      <c r="BU73">
        <v>16</v>
      </c>
      <c r="BV73">
        <v>1</v>
      </c>
      <c r="BW73">
        <v>0</v>
      </c>
      <c r="BX73">
        <v>16</v>
      </c>
      <c r="BY73">
        <v>19.332999999999998</v>
      </c>
      <c r="CA73" t="s">
        <v>406</v>
      </c>
      <c r="CB73" t="s">
        <v>407</v>
      </c>
      <c r="CC73">
        <v>3894</v>
      </c>
      <c r="CD73">
        <v>10</v>
      </c>
      <c r="CE73">
        <v>6035693950</v>
      </c>
      <c r="CF73" t="s">
        <v>98</v>
      </c>
      <c r="CG73" t="s">
        <v>99</v>
      </c>
      <c r="CH73" s="1">
        <v>35473</v>
      </c>
      <c r="CI73" t="s">
        <v>99</v>
      </c>
      <c r="CJ73" t="s">
        <v>99</v>
      </c>
      <c r="CK73" t="s">
        <v>99</v>
      </c>
      <c r="CL73" t="s">
        <v>102</v>
      </c>
      <c r="CM73" t="s">
        <v>404</v>
      </c>
      <c r="CN73">
        <v>104</v>
      </c>
      <c r="CO73" s="1">
        <v>44621</v>
      </c>
      <c r="CP73" s="1"/>
      <c r="CV73"/>
    </row>
    <row r="74" spans="1:102" x14ac:dyDescent="0.25">
      <c r="A74" t="s">
        <v>177</v>
      </c>
      <c r="B74" s="18" t="s">
        <v>514</v>
      </c>
      <c r="C74" s="18">
        <v>305097</v>
      </c>
      <c r="D74" t="s">
        <v>457</v>
      </c>
      <c r="E74" t="s">
        <v>124</v>
      </c>
      <c r="F74" t="s">
        <v>154</v>
      </c>
      <c r="G74" t="s">
        <v>528</v>
      </c>
      <c r="H74">
        <v>50.9</v>
      </c>
      <c r="I74" t="s">
        <v>97</v>
      </c>
      <c r="K74" t="s">
        <v>99</v>
      </c>
      <c r="L74" t="s">
        <v>101</v>
      </c>
      <c r="M74">
        <v>4</v>
      </c>
      <c r="N74">
        <v>2</v>
      </c>
      <c r="O74">
        <v>4</v>
      </c>
      <c r="P74">
        <v>2</v>
      </c>
      <c r="Q74">
        <v>2</v>
      </c>
      <c r="S74">
        <v>2</v>
      </c>
      <c r="U74" s="8">
        <v>3.81819</v>
      </c>
      <c r="V74" s="8">
        <v>0.34197</v>
      </c>
      <c r="W74">
        <v>46.9</v>
      </c>
      <c r="X74">
        <v>0.72711999999999999</v>
      </c>
      <c r="Y74">
        <v>1.0690999999999999</v>
      </c>
      <c r="Z74">
        <v>3.1387399999999999</v>
      </c>
      <c r="AA74">
        <v>0.31899</v>
      </c>
      <c r="AB74">
        <v>1.549E-2</v>
      </c>
      <c r="AD74">
        <v>2.7490999999999999</v>
      </c>
      <c r="AE74">
        <v>57.1</v>
      </c>
      <c r="AG74">
        <v>0</v>
      </c>
      <c r="AJ74">
        <v>2.06697</v>
      </c>
      <c r="AK74">
        <v>0.67554999999999998</v>
      </c>
      <c r="AL74">
        <v>0.32286999999999999</v>
      </c>
      <c r="AM74">
        <v>3.0653899999999998</v>
      </c>
      <c r="AN74">
        <v>2.7228400000000001</v>
      </c>
      <c r="AO74">
        <v>0.79173000000000004</v>
      </c>
      <c r="AP74">
        <v>0.39666000000000001</v>
      </c>
      <c r="AQ74">
        <v>3.93268</v>
      </c>
      <c r="AS74">
        <v>0</v>
      </c>
      <c r="AT74">
        <v>0</v>
      </c>
      <c r="AU74">
        <v>0</v>
      </c>
      <c r="AV74">
        <v>2</v>
      </c>
      <c r="AW74" s="4">
        <v>1637.52</v>
      </c>
      <c r="AX74">
        <v>0</v>
      </c>
      <c r="AY74">
        <v>2</v>
      </c>
      <c r="BA74" s="1">
        <v>44560</v>
      </c>
      <c r="BB74">
        <v>5</v>
      </c>
      <c r="BC74">
        <v>5</v>
      </c>
      <c r="BD74">
        <v>0</v>
      </c>
      <c r="BE74">
        <v>16</v>
      </c>
      <c r="BF74">
        <v>1</v>
      </c>
      <c r="BG74">
        <v>0</v>
      </c>
      <c r="BH74">
        <v>16</v>
      </c>
      <c r="BI74" s="1">
        <v>44098</v>
      </c>
      <c r="BJ74">
        <v>0</v>
      </c>
      <c r="BK74">
        <v>0</v>
      </c>
      <c r="BL74">
        <v>0</v>
      </c>
      <c r="BM74">
        <v>0</v>
      </c>
      <c r="BN74">
        <v>0</v>
      </c>
      <c r="BO74">
        <v>0</v>
      </c>
      <c r="BP74">
        <v>0</v>
      </c>
      <c r="BQ74" s="1">
        <v>43537</v>
      </c>
      <c r="BR74">
        <v>0</v>
      </c>
      <c r="BS74">
        <v>0</v>
      </c>
      <c r="BT74">
        <v>0</v>
      </c>
      <c r="BU74">
        <v>0</v>
      </c>
      <c r="BV74">
        <v>0</v>
      </c>
      <c r="BW74">
        <v>0</v>
      </c>
      <c r="BX74">
        <v>0</v>
      </c>
      <c r="BY74">
        <v>8</v>
      </c>
      <c r="CA74" t="s">
        <v>459</v>
      </c>
      <c r="CB74" t="s">
        <v>460</v>
      </c>
      <c r="CC74">
        <v>3773</v>
      </c>
      <c r="CD74">
        <v>90</v>
      </c>
      <c r="CE74">
        <v>6038631020</v>
      </c>
      <c r="CF74" t="s">
        <v>98</v>
      </c>
      <c r="CG74" t="s">
        <v>99</v>
      </c>
      <c r="CH74" s="1">
        <v>37956</v>
      </c>
      <c r="CI74" t="s">
        <v>99</v>
      </c>
      <c r="CJ74" t="s">
        <v>99</v>
      </c>
      <c r="CK74" t="s">
        <v>99</v>
      </c>
      <c r="CL74" t="s">
        <v>102</v>
      </c>
      <c r="CM74" t="s">
        <v>458</v>
      </c>
      <c r="CN74">
        <v>53</v>
      </c>
      <c r="CO74" s="1">
        <v>44621</v>
      </c>
      <c r="CP74" s="1"/>
      <c r="CV74"/>
      <c r="CW74">
        <v>2</v>
      </c>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519</v>
      </c>
      <c r="B1" s="22" t="s">
        <v>690</v>
      </c>
      <c r="C1" s="22" t="s">
        <v>691</v>
      </c>
      <c r="D1" s="5" t="s">
        <v>692</v>
      </c>
      <c r="E1" s="22" t="s">
        <v>693</v>
      </c>
      <c r="G1" s="2" t="s">
        <v>531</v>
      </c>
      <c r="H1" s="12" t="s">
        <v>520</v>
      </c>
      <c r="I1" s="12" t="s">
        <v>521</v>
      </c>
      <c r="J1" s="12" t="s">
        <v>522</v>
      </c>
      <c r="K1" s="12" t="s">
        <v>523</v>
      </c>
      <c r="L1" s="2" t="s">
        <v>532</v>
      </c>
      <c r="M1" s="2" t="s">
        <v>533</v>
      </c>
      <c r="N1" s="2" t="s">
        <v>534</v>
      </c>
      <c r="O1" s="2" t="s">
        <v>527</v>
      </c>
    </row>
    <row r="2" spans="1:16" x14ac:dyDescent="0.25">
      <c r="A2" t="s">
        <v>520</v>
      </c>
      <c r="B2" s="6">
        <f>COUNTA(ProviderInfo[Provider Name])</f>
        <v>73</v>
      </c>
      <c r="D2" s="6">
        <v>15216</v>
      </c>
      <c r="G2" t="s">
        <v>117</v>
      </c>
      <c r="H2" s="6">
        <v>20</v>
      </c>
      <c r="I2" s="6">
        <v>0</v>
      </c>
      <c r="J2" s="6">
        <v>0</v>
      </c>
      <c r="K2" s="6">
        <v>2</v>
      </c>
      <c r="L2" s="11">
        <v>0.1</v>
      </c>
      <c r="M2" s="11">
        <v>0.55000000000000004</v>
      </c>
      <c r="N2" s="11">
        <v>0</v>
      </c>
      <c r="O2" s="8">
        <v>3.95</v>
      </c>
    </row>
    <row r="3" spans="1:16" x14ac:dyDescent="0.25">
      <c r="A3" t="s">
        <v>521</v>
      </c>
      <c r="B3" s="6">
        <f>COUNTIF(ProviderInfo[[#All],[Special Focus Status]], "SFF")</f>
        <v>1</v>
      </c>
      <c r="C3" s="7">
        <f>Summary1[[#This Row],[State Total]]/COUNTA(ProviderInfo[Provider Name])</f>
        <v>1.3698630136986301E-2</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522</v>
      </c>
      <c r="B4" s="6">
        <f>COUNTIF(ProviderInfo[[#All],[Special Focus Status]], "SFF Candidate")</f>
        <v>6</v>
      </c>
      <c r="C4" s="7">
        <f>Summary1[[#This Row],[State Total]]/COUNTA(ProviderInfo[Provider Name])</f>
        <v>8.2191780821917804E-2</v>
      </c>
      <c r="D4" s="6">
        <v>441</v>
      </c>
      <c r="E4" s="7">
        <v>2.8982649842271294E-2</v>
      </c>
      <c r="G4" t="s">
        <v>121</v>
      </c>
      <c r="H4" s="6">
        <v>221</v>
      </c>
      <c r="I4" s="6">
        <v>2</v>
      </c>
      <c r="J4" s="6">
        <v>5</v>
      </c>
      <c r="K4" s="6">
        <v>36</v>
      </c>
      <c r="L4" s="11">
        <v>0.19457013574660634</v>
      </c>
      <c r="M4" s="11">
        <v>0.19909502262443438</v>
      </c>
      <c r="N4" s="11">
        <v>0</v>
      </c>
      <c r="O4" s="8">
        <v>3.0228310502283104</v>
      </c>
    </row>
    <row r="5" spans="1:16" x14ac:dyDescent="0.25">
      <c r="A5" t="s">
        <v>523</v>
      </c>
      <c r="B5" s="6">
        <f>COUNTIFS(ProviderInfo[Overall Rating], "1", ProviderInfo[Special Focus Status], "")</f>
        <v>3</v>
      </c>
      <c r="C5" s="7">
        <f>Summary1[[#This Row],[State Total]]/COUNTA(ProviderInfo[Provider Name])</f>
        <v>4.1095890410958902E-2</v>
      </c>
      <c r="D5" s="6">
        <v>2176</v>
      </c>
      <c r="E5" s="7">
        <v>0.14300736067297581</v>
      </c>
      <c r="G5" t="s">
        <v>119</v>
      </c>
      <c r="H5" s="6">
        <v>142</v>
      </c>
      <c r="I5" s="6">
        <v>1</v>
      </c>
      <c r="J5" s="6">
        <v>5</v>
      </c>
      <c r="K5" s="6">
        <v>9</v>
      </c>
      <c r="L5" s="11">
        <v>0.10563380281690141</v>
      </c>
      <c r="M5" s="11">
        <v>0.25352112676056338</v>
      </c>
      <c r="N5" s="11">
        <v>0.13380281690140844</v>
      </c>
      <c r="O5" s="8">
        <v>3.3768115942028984</v>
      </c>
    </row>
    <row r="6" spans="1:16" x14ac:dyDescent="0.25">
      <c r="A6" t="s">
        <v>524</v>
      </c>
      <c r="B6" s="6">
        <f>SUM(B3:B5)</f>
        <v>10</v>
      </c>
      <c r="C6" s="7">
        <f>Summary1[[#This Row],[State Total]]/COUNTA(ProviderInfo[Provider Name])</f>
        <v>0.13698630136986301</v>
      </c>
      <c r="D6" s="6">
        <v>2702</v>
      </c>
      <c r="E6" s="7">
        <v>0.17757623554153523</v>
      </c>
      <c r="G6" t="s">
        <v>125</v>
      </c>
      <c r="H6" s="6">
        <v>1178</v>
      </c>
      <c r="I6" s="6">
        <v>5</v>
      </c>
      <c r="J6" s="6">
        <v>30</v>
      </c>
      <c r="K6" s="6">
        <v>78</v>
      </c>
      <c r="L6" s="11">
        <v>9.5925297113752125E-2</v>
      </c>
      <c r="M6" s="11">
        <v>0.29456706281833617</v>
      </c>
      <c r="N6" s="11">
        <v>6.2818336162988112E-2</v>
      </c>
      <c r="O6" s="8">
        <v>3.4544673539518902</v>
      </c>
    </row>
    <row r="7" spans="1:16" x14ac:dyDescent="0.25">
      <c r="A7" t="s">
        <v>525</v>
      </c>
      <c r="B7" s="6">
        <f>COUNTIF(ProviderInfo[Overall Rating], "5")</f>
        <v>17</v>
      </c>
      <c r="C7" s="7">
        <f>Summary1[[#This Row],[State Total]]/COUNTA(ProviderInfo[Provider Name])</f>
        <v>0.23287671232876711</v>
      </c>
      <c r="D7" s="6">
        <v>3465</v>
      </c>
      <c r="E7" s="7">
        <v>0.22772082018927445</v>
      </c>
      <c r="G7" t="s">
        <v>131</v>
      </c>
      <c r="H7" s="6">
        <v>223</v>
      </c>
      <c r="I7" s="6">
        <v>1</v>
      </c>
      <c r="J7" s="6">
        <v>5</v>
      </c>
      <c r="K7" s="6">
        <v>17</v>
      </c>
      <c r="L7" s="11">
        <v>0.1031390134529148</v>
      </c>
      <c r="M7" s="11">
        <v>0.31390134529147984</v>
      </c>
      <c r="N7" s="11">
        <v>0.17488789237668162</v>
      </c>
      <c r="O7" s="8">
        <v>3.5475113122171944</v>
      </c>
      <c r="P7" s="6"/>
    </row>
    <row r="8" spans="1:16" x14ac:dyDescent="0.25">
      <c r="A8" t="s">
        <v>526</v>
      </c>
      <c r="B8" s="6">
        <f>COUNTIF(ProviderInfo[Abuse Icon], "Y")</f>
        <v>1</v>
      </c>
      <c r="C8" s="7">
        <f>Summary1[[#This Row],[State Total]]/COUNTA(ProviderInfo[Provider Name])</f>
        <v>1.3698630136986301E-2</v>
      </c>
      <c r="D8" s="6">
        <v>774</v>
      </c>
      <c r="E8" s="7">
        <v>5.0867507886435334E-2</v>
      </c>
      <c r="G8" t="s">
        <v>133</v>
      </c>
      <c r="H8" s="6">
        <v>208</v>
      </c>
      <c r="I8" s="6">
        <v>1</v>
      </c>
      <c r="J8" s="6">
        <v>5</v>
      </c>
      <c r="K8" s="6">
        <v>24</v>
      </c>
      <c r="L8" s="11">
        <v>0.14423076923076922</v>
      </c>
      <c r="M8" s="11">
        <v>0.25961538461538464</v>
      </c>
      <c r="N8" s="11">
        <v>5.7692307692307696E-2</v>
      </c>
      <c r="O8" s="8">
        <v>3.2815533980582523</v>
      </c>
    </row>
    <row r="9" spans="1:16" x14ac:dyDescent="0.25">
      <c r="A9" t="s">
        <v>527</v>
      </c>
      <c r="B9" s="8">
        <f>AVERAGE(ProviderInfo[Overall Rating])</f>
        <v>3.1944444444444446</v>
      </c>
      <c r="D9" s="8">
        <v>3.1440474603386215</v>
      </c>
      <c r="G9" t="s">
        <v>139</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137</v>
      </c>
      <c r="H10" s="6">
        <v>45</v>
      </c>
      <c r="I10" s="6">
        <v>1</v>
      </c>
      <c r="J10" s="6">
        <v>5</v>
      </c>
      <c r="K10" s="6">
        <v>0</v>
      </c>
      <c r="L10" s="11">
        <v>0.13333333333333333</v>
      </c>
      <c r="M10" s="11">
        <v>0.44444444444444442</v>
      </c>
      <c r="N10" s="11">
        <v>0</v>
      </c>
      <c r="O10" s="8">
        <v>3.9302325581395348</v>
      </c>
    </row>
    <row r="11" spans="1:16" x14ac:dyDescent="0.25">
      <c r="A11" t="s">
        <v>528</v>
      </c>
      <c r="B11" s="6">
        <f>COUNTIF(ProviderInfo[[#All],[Ownership Type]], "For profit")</f>
        <v>46</v>
      </c>
      <c r="C11" s="7">
        <f>Summary1[[#This Row],[State Total]]/COUNTA(ProviderInfo[Provider Name])</f>
        <v>0.63013698630136983</v>
      </c>
      <c r="D11" s="6">
        <v>10751</v>
      </c>
      <c r="E11" s="7">
        <v>0.70655888538380651</v>
      </c>
      <c r="G11" t="s">
        <v>140</v>
      </c>
      <c r="H11" s="6">
        <v>699</v>
      </c>
      <c r="I11" s="6">
        <v>3</v>
      </c>
      <c r="J11" s="6">
        <v>15</v>
      </c>
      <c r="K11" s="6">
        <v>58</v>
      </c>
      <c r="L11" s="11">
        <v>0.10872675250357654</v>
      </c>
      <c r="M11" s="11">
        <v>0.27753934191702434</v>
      </c>
      <c r="N11" s="11">
        <v>4.005722460658083E-2</v>
      </c>
      <c r="O11" s="8">
        <v>3.4468704512372637</v>
      </c>
    </row>
    <row r="12" spans="1:16" x14ac:dyDescent="0.25">
      <c r="A12" t="s">
        <v>529</v>
      </c>
      <c r="B12" s="6">
        <f>COUNTIF(ProviderInfo[[#All],[Ownership Type]], "Non profit")</f>
        <v>15</v>
      </c>
      <c r="C12" s="7">
        <f>Summary1[[#This Row],[State Total]]/COUNTA(ProviderInfo[Provider Name])</f>
        <v>0.20547945205479451</v>
      </c>
      <c r="D12" s="6">
        <v>3513</v>
      </c>
      <c r="E12" s="7">
        <v>0.23087539432176657</v>
      </c>
      <c r="G12" t="s">
        <v>143</v>
      </c>
      <c r="H12" s="6">
        <v>360</v>
      </c>
      <c r="I12" s="6">
        <v>2</v>
      </c>
      <c r="J12" s="6">
        <v>10</v>
      </c>
      <c r="K12" s="6">
        <v>82</v>
      </c>
      <c r="L12" s="11">
        <v>0.26111111111111113</v>
      </c>
      <c r="M12" s="11">
        <v>0.125</v>
      </c>
      <c r="N12" s="11">
        <v>2.5000000000000001E-2</v>
      </c>
      <c r="O12" s="8">
        <v>2.7401129943502824</v>
      </c>
    </row>
    <row r="13" spans="1:16" x14ac:dyDescent="0.25">
      <c r="A13" t="s">
        <v>530</v>
      </c>
      <c r="B13" s="21">
        <f>COUNTIF(ProviderInfo[[#All],[Ownership Type]], "Government")</f>
        <v>12</v>
      </c>
      <c r="C13" s="7">
        <f>Summary1[[#This Row],[State Total]]/COUNTA(ProviderInfo[Provider Name])</f>
        <v>0.16438356164383561</v>
      </c>
      <c r="D13">
        <v>952</v>
      </c>
      <c r="E13" s="7">
        <v>6.2565720294426919E-2</v>
      </c>
      <c r="G13" t="s">
        <v>512</v>
      </c>
      <c r="H13" s="6">
        <v>1</v>
      </c>
      <c r="I13" s="6">
        <v>0</v>
      </c>
      <c r="J13" s="6">
        <v>0</v>
      </c>
      <c r="K13" s="6">
        <v>1</v>
      </c>
      <c r="L13" s="11">
        <v>1</v>
      </c>
      <c r="M13" s="11">
        <v>0</v>
      </c>
      <c r="N13" s="11">
        <v>0</v>
      </c>
      <c r="O13" s="8">
        <v>1</v>
      </c>
    </row>
    <row r="14" spans="1:16" x14ac:dyDescent="0.25">
      <c r="G14" t="s">
        <v>145</v>
      </c>
      <c r="H14" s="6">
        <v>43</v>
      </c>
      <c r="I14" s="6">
        <v>1</v>
      </c>
      <c r="J14" s="6">
        <v>5</v>
      </c>
      <c r="K14" s="6">
        <v>0</v>
      </c>
      <c r="L14" s="11">
        <v>0.13953488372093023</v>
      </c>
      <c r="M14" s="11">
        <v>0.46511627906976744</v>
      </c>
      <c r="N14" s="11">
        <v>2.3255813953488372E-2</v>
      </c>
      <c r="O14" s="8">
        <v>4</v>
      </c>
    </row>
    <row r="15" spans="1:16" x14ac:dyDescent="0.25">
      <c r="G15" t="s">
        <v>156</v>
      </c>
      <c r="H15" s="6">
        <v>435</v>
      </c>
      <c r="I15" s="6">
        <v>2</v>
      </c>
      <c r="J15" s="6">
        <v>10</v>
      </c>
      <c r="K15" s="6">
        <v>58</v>
      </c>
      <c r="L15" s="11">
        <v>0.16091954022988506</v>
      </c>
      <c r="M15" s="11">
        <v>0.26666666666666666</v>
      </c>
      <c r="N15" s="11">
        <v>9.1954022988505746E-3</v>
      </c>
      <c r="O15" s="8">
        <v>3.2729411764705882</v>
      </c>
    </row>
    <row r="16" spans="1:16" x14ac:dyDescent="0.25">
      <c r="G16" t="s">
        <v>146</v>
      </c>
      <c r="H16" s="6">
        <v>80</v>
      </c>
      <c r="I16" s="6">
        <v>1</v>
      </c>
      <c r="J16" s="6">
        <v>5</v>
      </c>
      <c r="K16" s="6">
        <v>0</v>
      </c>
      <c r="L16" s="11">
        <v>7.4999999999999997E-2</v>
      </c>
      <c r="M16" s="11">
        <v>0.35</v>
      </c>
      <c r="N16" s="11">
        <v>0.1</v>
      </c>
      <c r="O16" s="8">
        <v>3.7564102564102564</v>
      </c>
    </row>
    <row r="17" spans="7:15" x14ac:dyDescent="0.25">
      <c r="G17" t="s">
        <v>147</v>
      </c>
      <c r="H17" s="6">
        <v>703</v>
      </c>
      <c r="I17" s="6">
        <v>3</v>
      </c>
      <c r="J17" s="6">
        <v>20</v>
      </c>
      <c r="K17" s="6">
        <v>142</v>
      </c>
      <c r="L17" s="11">
        <v>0.23470839260312945</v>
      </c>
      <c r="M17" s="11">
        <v>0.19203413940256045</v>
      </c>
      <c r="N17" s="11">
        <v>0.14935988620199148</v>
      </c>
      <c r="O17" s="8">
        <v>2.8882521489971347</v>
      </c>
    </row>
    <row r="18" spans="7:15" x14ac:dyDescent="0.25">
      <c r="G18" t="s">
        <v>151</v>
      </c>
      <c r="H18" s="6">
        <v>526</v>
      </c>
      <c r="I18" s="6">
        <v>3</v>
      </c>
      <c r="J18" s="6">
        <v>15</v>
      </c>
      <c r="K18" s="6">
        <v>72</v>
      </c>
      <c r="L18" s="11">
        <v>0.17110266159695817</v>
      </c>
      <c r="M18" s="11">
        <v>0.20912547528517111</v>
      </c>
      <c r="N18" s="11">
        <v>4.1825095057034217E-2</v>
      </c>
      <c r="O18" s="8">
        <v>3.1226053639846745</v>
      </c>
    </row>
    <row r="19" spans="7:15" x14ac:dyDescent="0.25">
      <c r="G19" t="s">
        <v>158</v>
      </c>
      <c r="H19" s="6">
        <v>321</v>
      </c>
      <c r="I19" s="6">
        <v>2</v>
      </c>
      <c r="J19" s="6">
        <v>10</v>
      </c>
      <c r="K19" s="6">
        <v>48</v>
      </c>
      <c r="L19" s="11">
        <v>0.18691588785046728</v>
      </c>
      <c r="M19" s="11">
        <v>0.21183800623052959</v>
      </c>
      <c r="N19" s="11">
        <v>5.6074766355140186E-2</v>
      </c>
      <c r="O19" s="8">
        <v>3.1514195583596214</v>
      </c>
    </row>
    <row r="20" spans="7:15" x14ac:dyDescent="0.25">
      <c r="G20" t="s">
        <v>160</v>
      </c>
      <c r="H20" s="6">
        <v>280</v>
      </c>
      <c r="I20" s="6">
        <v>1</v>
      </c>
      <c r="J20" s="6">
        <v>5</v>
      </c>
      <c r="K20" s="6">
        <v>56</v>
      </c>
      <c r="L20" s="11">
        <v>0.22142857142857142</v>
      </c>
      <c r="M20" s="11">
        <v>0.17857142857142858</v>
      </c>
      <c r="N20" s="11">
        <v>0.05</v>
      </c>
      <c r="O20" s="8">
        <v>2.9136690647482015</v>
      </c>
    </row>
    <row r="21" spans="7:15" x14ac:dyDescent="0.25">
      <c r="G21" t="s">
        <v>161</v>
      </c>
      <c r="H21" s="6">
        <v>268</v>
      </c>
      <c r="I21" s="6">
        <v>1</v>
      </c>
      <c r="J21" s="6">
        <v>5</v>
      </c>
      <c r="K21" s="6">
        <v>83</v>
      </c>
      <c r="L21" s="11">
        <v>0.33208955223880599</v>
      </c>
      <c r="M21" s="11">
        <v>8.5820895522388058E-2</v>
      </c>
      <c r="N21" s="11">
        <v>3.7313432835820892E-2</v>
      </c>
      <c r="O21" s="8">
        <v>2.4452830188679244</v>
      </c>
    </row>
    <row r="22" spans="7:15" x14ac:dyDescent="0.25">
      <c r="G22" t="s">
        <v>165</v>
      </c>
      <c r="H22" s="6">
        <v>367</v>
      </c>
      <c r="I22" s="6">
        <v>2</v>
      </c>
      <c r="J22" s="6">
        <v>10</v>
      </c>
      <c r="K22" s="6">
        <v>59</v>
      </c>
      <c r="L22" s="11">
        <v>0.19346049046321526</v>
      </c>
      <c r="M22" s="11">
        <v>0.24523160762942781</v>
      </c>
      <c r="N22" s="11">
        <v>4.0871934604904632E-2</v>
      </c>
      <c r="O22" s="8">
        <v>3.1726027397260275</v>
      </c>
    </row>
    <row r="23" spans="7:15" x14ac:dyDescent="0.25">
      <c r="G23" t="s">
        <v>163</v>
      </c>
      <c r="H23" s="6">
        <v>224</v>
      </c>
      <c r="I23" s="6">
        <v>1</v>
      </c>
      <c r="J23" s="6">
        <v>5</v>
      </c>
      <c r="K23" s="6">
        <v>21</v>
      </c>
      <c r="L23" s="11">
        <v>0.12053571428571429</v>
      </c>
      <c r="M23" s="11">
        <v>0.25892857142857145</v>
      </c>
      <c r="N23" s="11">
        <v>4.4642857142857144E-2</v>
      </c>
      <c r="O23" s="8">
        <v>3.3183856502242151</v>
      </c>
    </row>
    <row r="24" spans="7:15" x14ac:dyDescent="0.25">
      <c r="G24" t="s">
        <v>162</v>
      </c>
      <c r="H24" s="6">
        <v>90</v>
      </c>
      <c r="I24" s="6">
        <v>0</v>
      </c>
      <c r="J24" s="6">
        <v>5</v>
      </c>
      <c r="K24" s="6">
        <v>5</v>
      </c>
      <c r="L24" s="11">
        <v>0.1111111111111111</v>
      </c>
      <c r="M24" s="11">
        <v>0.36666666666666664</v>
      </c>
      <c r="N24" s="11">
        <v>0</v>
      </c>
      <c r="O24" s="8">
        <v>3.6888888888888891</v>
      </c>
    </row>
    <row r="25" spans="7:15" x14ac:dyDescent="0.25">
      <c r="G25" t="s">
        <v>167</v>
      </c>
      <c r="H25" s="6">
        <v>434</v>
      </c>
      <c r="I25" s="6">
        <v>2</v>
      </c>
      <c r="J25" s="6">
        <v>10</v>
      </c>
      <c r="K25" s="6">
        <v>48</v>
      </c>
      <c r="L25" s="11">
        <v>0.13824884792626729</v>
      </c>
      <c r="M25" s="11">
        <v>0.32488479262672809</v>
      </c>
      <c r="N25" s="11">
        <v>0.14055299539170507</v>
      </c>
      <c r="O25" s="8">
        <v>3.3799533799533799</v>
      </c>
    </row>
    <row r="26" spans="7:15" x14ac:dyDescent="0.25">
      <c r="G26" t="s">
        <v>168</v>
      </c>
      <c r="H26" s="6">
        <v>361</v>
      </c>
      <c r="I26" s="6">
        <v>2</v>
      </c>
      <c r="J26" s="6">
        <v>10</v>
      </c>
      <c r="K26" s="6">
        <v>31</v>
      </c>
      <c r="L26" s="11">
        <v>0.11911357340720222</v>
      </c>
      <c r="M26" s="11">
        <v>0.31855955678670361</v>
      </c>
      <c r="N26" s="11">
        <v>2.7700831024930747E-2</v>
      </c>
      <c r="O26" s="8">
        <v>3.5097493036211698</v>
      </c>
    </row>
    <row r="27" spans="7:15" x14ac:dyDescent="0.25">
      <c r="G27" t="s">
        <v>170</v>
      </c>
      <c r="H27" s="6">
        <v>514</v>
      </c>
      <c r="I27" s="6">
        <v>3</v>
      </c>
      <c r="J27" s="6">
        <v>15</v>
      </c>
      <c r="K27" s="6">
        <v>106</v>
      </c>
      <c r="L27" s="11">
        <v>0.24124513618677043</v>
      </c>
      <c r="M27" s="11">
        <v>0.13813229571984437</v>
      </c>
      <c r="N27" s="11">
        <v>6.2256809338521402E-2</v>
      </c>
      <c r="O27" s="8">
        <v>2.8277227722772276</v>
      </c>
    </row>
    <row r="28" spans="7:15" x14ac:dyDescent="0.25">
      <c r="G28" t="s">
        <v>169</v>
      </c>
      <c r="H28" s="6">
        <v>204</v>
      </c>
      <c r="I28" s="6">
        <v>1</v>
      </c>
      <c r="J28" s="6">
        <v>5</v>
      </c>
      <c r="K28" s="6">
        <v>46</v>
      </c>
      <c r="L28" s="11">
        <v>0.25490196078431371</v>
      </c>
      <c r="M28" s="11">
        <v>0.10294117647058823</v>
      </c>
      <c r="N28" s="11">
        <v>7.8431372549019607E-2</v>
      </c>
      <c r="O28" s="8">
        <v>2.7638190954773871</v>
      </c>
    </row>
    <row r="29" spans="7:15" x14ac:dyDescent="0.25">
      <c r="G29" t="s">
        <v>171</v>
      </c>
      <c r="H29" s="6">
        <v>71</v>
      </c>
      <c r="I29" s="6">
        <v>1</v>
      </c>
      <c r="J29" s="6">
        <v>5</v>
      </c>
      <c r="K29" s="6">
        <v>10</v>
      </c>
      <c r="L29" s="11">
        <v>0.22535211267605634</v>
      </c>
      <c r="M29" s="11">
        <v>0.26760563380281688</v>
      </c>
      <c r="N29" s="11">
        <v>9.8591549295774641E-2</v>
      </c>
      <c r="O29" s="8">
        <v>3.1884057971014492</v>
      </c>
    </row>
    <row r="30" spans="7:15" x14ac:dyDescent="0.25">
      <c r="G30" t="s">
        <v>492</v>
      </c>
      <c r="H30" s="6">
        <v>426</v>
      </c>
      <c r="I30" s="6">
        <v>2</v>
      </c>
      <c r="J30" s="6">
        <v>10</v>
      </c>
      <c r="K30" s="6">
        <v>93</v>
      </c>
      <c r="L30" s="11">
        <v>0.24647887323943662</v>
      </c>
      <c r="M30" s="11">
        <v>0.15962441314553991</v>
      </c>
      <c r="N30" s="11">
        <v>5.1643192488262914E-2</v>
      </c>
      <c r="O30" s="8">
        <v>2.8530805687203791</v>
      </c>
    </row>
    <row r="31" spans="7:15" x14ac:dyDescent="0.25">
      <c r="G31" t="s">
        <v>493</v>
      </c>
      <c r="H31" s="6">
        <v>77</v>
      </c>
      <c r="I31" s="6">
        <v>1</v>
      </c>
      <c r="J31" s="6">
        <v>5</v>
      </c>
      <c r="K31" s="6">
        <v>3</v>
      </c>
      <c r="L31" s="11">
        <v>0.11688311688311688</v>
      </c>
      <c r="M31" s="11">
        <v>0.2857142857142857</v>
      </c>
      <c r="N31" s="11">
        <v>0</v>
      </c>
      <c r="O31" s="8">
        <v>3.5333333333333332</v>
      </c>
    </row>
    <row r="32" spans="7:15" x14ac:dyDescent="0.25">
      <c r="G32" t="s">
        <v>172</v>
      </c>
      <c r="H32" s="6">
        <v>195</v>
      </c>
      <c r="I32" s="6">
        <v>1</v>
      </c>
      <c r="J32" s="6">
        <v>5</v>
      </c>
      <c r="K32" s="6">
        <v>22</v>
      </c>
      <c r="L32" s="11">
        <v>0.14358974358974358</v>
      </c>
      <c r="M32" s="11">
        <v>0.27179487179487177</v>
      </c>
      <c r="N32" s="11">
        <v>1.5384615384615385E-2</v>
      </c>
      <c r="O32" s="8">
        <v>3.3608247422680413</v>
      </c>
    </row>
    <row r="33" spans="7:15" x14ac:dyDescent="0.25">
      <c r="G33" t="s">
        <v>177</v>
      </c>
      <c r="H33" s="6">
        <v>73</v>
      </c>
      <c r="I33" s="6">
        <v>1</v>
      </c>
      <c r="J33" s="6">
        <v>6</v>
      </c>
      <c r="K33" s="6">
        <v>3</v>
      </c>
      <c r="L33" s="11">
        <v>0.13698630136986301</v>
      </c>
      <c r="M33" s="11">
        <v>0.23287671232876711</v>
      </c>
      <c r="N33" s="11">
        <v>1.3698630136986301E-2</v>
      </c>
      <c r="O33" s="8">
        <v>3.1944444444444446</v>
      </c>
    </row>
    <row r="34" spans="7:15" x14ac:dyDescent="0.25">
      <c r="G34" t="s">
        <v>488</v>
      </c>
      <c r="H34" s="6">
        <v>355</v>
      </c>
      <c r="I34" s="6">
        <v>2</v>
      </c>
      <c r="J34" s="6">
        <v>10</v>
      </c>
      <c r="K34" s="6">
        <v>17</v>
      </c>
      <c r="L34" s="11">
        <v>8.1690140845070425E-2</v>
      </c>
      <c r="M34" s="11">
        <v>0.3436619718309859</v>
      </c>
      <c r="N34" s="11">
        <v>8.4507042253521118E-3</v>
      </c>
      <c r="O34" s="8">
        <v>3.5482954545454546</v>
      </c>
    </row>
    <row r="35" spans="7:15" x14ac:dyDescent="0.25">
      <c r="G35" t="s">
        <v>489</v>
      </c>
      <c r="H35" s="6">
        <v>68</v>
      </c>
      <c r="I35" s="6">
        <v>1</v>
      </c>
      <c r="J35" s="6">
        <v>5</v>
      </c>
      <c r="K35" s="6">
        <v>7</v>
      </c>
      <c r="L35" s="11">
        <v>0.19117647058823528</v>
      </c>
      <c r="M35" s="11">
        <v>0.22058823529411764</v>
      </c>
      <c r="N35" s="11">
        <v>0.10294117647058823</v>
      </c>
      <c r="O35" s="8">
        <v>3.1940298507462686</v>
      </c>
    </row>
    <row r="36" spans="7:15" x14ac:dyDescent="0.25">
      <c r="G36" t="s">
        <v>173</v>
      </c>
      <c r="H36" s="6">
        <v>66</v>
      </c>
      <c r="I36" s="6">
        <v>1</v>
      </c>
      <c r="J36" s="6">
        <v>5</v>
      </c>
      <c r="K36" s="6">
        <v>5</v>
      </c>
      <c r="L36" s="11">
        <v>0.16666666666666666</v>
      </c>
      <c r="M36" s="11">
        <v>0.33333333333333331</v>
      </c>
      <c r="N36" s="11">
        <v>4.5454545454545456E-2</v>
      </c>
      <c r="O36" s="8">
        <v>3.3384615384615386</v>
      </c>
    </row>
    <row r="37" spans="7:15" x14ac:dyDescent="0.25">
      <c r="G37" t="s">
        <v>490</v>
      </c>
      <c r="H37" s="6">
        <v>611</v>
      </c>
      <c r="I37" s="6">
        <v>3</v>
      </c>
      <c r="J37" s="6">
        <v>15</v>
      </c>
      <c r="K37" s="6">
        <v>75</v>
      </c>
      <c r="L37" s="11">
        <v>0.15220949263502456</v>
      </c>
      <c r="M37" s="11">
        <v>0.25204582651391161</v>
      </c>
      <c r="N37" s="11">
        <v>1.6366612111292964E-2</v>
      </c>
      <c r="O37" s="8">
        <v>3.226072607260726</v>
      </c>
    </row>
    <row r="38" spans="7:15" x14ac:dyDescent="0.25">
      <c r="G38" t="s">
        <v>494</v>
      </c>
      <c r="H38" s="6">
        <v>954</v>
      </c>
      <c r="I38" s="6">
        <v>5</v>
      </c>
      <c r="J38" s="6">
        <v>25</v>
      </c>
      <c r="K38" s="6">
        <v>143</v>
      </c>
      <c r="L38" s="11">
        <v>0.18134171907756813</v>
      </c>
      <c r="M38" s="11">
        <v>0.18448637316561844</v>
      </c>
      <c r="N38" s="11">
        <v>3.3542976939203356E-2</v>
      </c>
      <c r="O38" s="8">
        <v>3.0107758620689653</v>
      </c>
    </row>
    <row r="39" spans="7:15" x14ac:dyDescent="0.25">
      <c r="G39" t="s">
        <v>495</v>
      </c>
      <c r="H39" s="6">
        <v>298</v>
      </c>
      <c r="I39" s="6">
        <v>2</v>
      </c>
      <c r="J39" s="6">
        <v>10</v>
      </c>
      <c r="K39" s="6">
        <v>54</v>
      </c>
      <c r="L39" s="11">
        <v>0.22147651006711411</v>
      </c>
      <c r="M39" s="11">
        <v>0.12416107382550336</v>
      </c>
      <c r="N39" s="11">
        <v>3.6912751677852351E-2</v>
      </c>
      <c r="O39" s="8">
        <v>2.7800687285223367</v>
      </c>
    </row>
    <row r="40" spans="7:15" x14ac:dyDescent="0.25">
      <c r="G40" t="s">
        <v>496</v>
      </c>
      <c r="H40" s="6">
        <v>130</v>
      </c>
      <c r="I40" s="6">
        <v>1</v>
      </c>
      <c r="J40" s="6">
        <v>5</v>
      </c>
      <c r="K40" s="6">
        <v>9</v>
      </c>
      <c r="L40" s="11">
        <v>0.11538461538461539</v>
      </c>
      <c r="M40" s="11">
        <v>0.27692307692307694</v>
      </c>
      <c r="N40" s="11">
        <v>9.2307692307692313E-2</v>
      </c>
      <c r="O40" s="8">
        <v>3.46875</v>
      </c>
    </row>
    <row r="41" spans="7:15" x14ac:dyDescent="0.25">
      <c r="G41" t="s">
        <v>497</v>
      </c>
      <c r="H41" s="6">
        <v>684</v>
      </c>
      <c r="I41" s="6">
        <v>4</v>
      </c>
      <c r="J41" s="6">
        <v>20</v>
      </c>
      <c r="K41" s="6">
        <v>87</v>
      </c>
      <c r="L41" s="11">
        <v>0.16228070175438597</v>
      </c>
      <c r="M41" s="11">
        <v>0.23684210526315788</v>
      </c>
      <c r="N41" s="11">
        <v>3.5087719298245612E-2</v>
      </c>
      <c r="O41" s="8">
        <v>3.1796759941089836</v>
      </c>
    </row>
    <row r="42" spans="7:15" x14ac:dyDescent="0.25">
      <c r="G42" t="s">
        <v>499</v>
      </c>
      <c r="H42" s="6">
        <v>6</v>
      </c>
      <c r="I42" s="6">
        <v>0</v>
      </c>
      <c r="J42" s="6">
        <v>0</v>
      </c>
      <c r="K42" s="6">
        <v>0</v>
      </c>
      <c r="L42" s="11">
        <v>0</v>
      </c>
      <c r="M42" s="11">
        <v>0.33333333333333331</v>
      </c>
      <c r="N42" s="11">
        <v>0</v>
      </c>
      <c r="O42" s="8">
        <v>3.8333333333333335</v>
      </c>
    </row>
    <row r="43" spans="7:15" x14ac:dyDescent="0.25">
      <c r="G43" t="s">
        <v>500</v>
      </c>
      <c r="H43" s="6">
        <v>76</v>
      </c>
      <c r="I43" s="6">
        <v>1</v>
      </c>
      <c r="J43" s="6">
        <v>5</v>
      </c>
      <c r="K43" s="6">
        <v>8</v>
      </c>
      <c r="L43" s="11">
        <v>0.18421052631578946</v>
      </c>
      <c r="M43" s="11">
        <v>0.21052631578947367</v>
      </c>
      <c r="N43" s="11">
        <v>3.9473684210526314E-2</v>
      </c>
      <c r="O43" s="8">
        <v>3.16</v>
      </c>
    </row>
    <row r="44" spans="7:15" x14ac:dyDescent="0.25">
      <c r="G44" t="s">
        <v>501</v>
      </c>
      <c r="H44" s="6">
        <v>188</v>
      </c>
      <c r="I44" s="6">
        <v>1</v>
      </c>
      <c r="J44" s="6">
        <v>5</v>
      </c>
      <c r="K44" s="6">
        <v>40</v>
      </c>
      <c r="L44" s="11">
        <v>0.24468085106382978</v>
      </c>
      <c r="M44" s="11">
        <v>0.22340425531914893</v>
      </c>
      <c r="N44" s="11">
        <v>7.9787234042553196E-2</v>
      </c>
      <c r="O44" s="8">
        <v>3.0053475935828877</v>
      </c>
    </row>
    <row r="45" spans="7:15" x14ac:dyDescent="0.25">
      <c r="G45" t="s">
        <v>502</v>
      </c>
      <c r="H45" s="6">
        <v>104</v>
      </c>
      <c r="I45" s="6">
        <v>1</v>
      </c>
      <c r="J45" s="6">
        <v>5</v>
      </c>
      <c r="K45" s="6">
        <v>15</v>
      </c>
      <c r="L45" s="11">
        <v>0.20192307692307693</v>
      </c>
      <c r="M45" s="11">
        <v>0.21153846153846154</v>
      </c>
      <c r="N45" s="11">
        <v>3.8461538461538464E-2</v>
      </c>
      <c r="O45" s="8">
        <v>3.1274509803921569</v>
      </c>
    </row>
    <row r="46" spans="7:15" x14ac:dyDescent="0.25">
      <c r="G46" t="s">
        <v>503</v>
      </c>
      <c r="H46" s="6">
        <v>313</v>
      </c>
      <c r="I46" s="6">
        <v>2</v>
      </c>
      <c r="J46" s="6">
        <v>10</v>
      </c>
      <c r="K46" s="6">
        <v>52</v>
      </c>
      <c r="L46" s="11">
        <v>0.20447284345047922</v>
      </c>
      <c r="M46" s="11">
        <v>0.16932907348242812</v>
      </c>
      <c r="N46" s="11">
        <v>7.6677316293929709E-2</v>
      </c>
      <c r="O46" s="8">
        <v>2.970779220779221</v>
      </c>
    </row>
    <row r="47" spans="7:15" x14ac:dyDescent="0.25">
      <c r="G47" t="s">
        <v>504</v>
      </c>
      <c r="H47" s="6">
        <v>1206</v>
      </c>
      <c r="I47" s="6">
        <v>6</v>
      </c>
      <c r="J47" s="6">
        <v>30</v>
      </c>
      <c r="K47" s="6">
        <v>294</v>
      </c>
      <c r="L47" s="11">
        <v>0.27363184079601988</v>
      </c>
      <c r="M47" s="11">
        <v>0.13515754560530679</v>
      </c>
      <c r="N47" s="11">
        <v>2.404643449419569E-2</v>
      </c>
      <c r="O47" s="8">
        <v>2.6810490693739424</v>
      </c>
    </row>
    <row r="48" spans="7:15" x14ac:dyDescent="0.25">
      <c r="G48" t="s">
        <v>505</v>
      </c>
      <c r="H48" s="6">
        <v>98</v>
      </c>
      <c r="I48" s="6">
        <v>1</v>
      </c>
      <c r="J48" s="6">
        <v>5</v>
      </c>
      <c r="K48" s="6">
        <v>3</v>
      </c>
      <c r="L48" s="11">
        <v>9.1836734693877556E-2</v>
      </c>
      <c r="M48" s="11">
        <v>0.41836734693877553</v>
      </c>
      <c r="N48" s="11">
        <v>5.1020408163265307E-2</v>
      </c>
      <c r="O48" s="8">
        <v>3.831578947368421</v>
      </c>
    </row>
    <row r="49" spans="7:15" x14ac:dyDescent="0.25">
      <c r="G49" t="s">
        <v>507</v>
      </c>
      <c r="H49" s="6">
        <v>287</v>
      </c>
      <c r="I49" s="6">
        <v>1</v>
      </c>
      <c r="J49" s="6">
        <v>5</v>
      </c>
      <c r="K49" s="6">
        <v>51</v>
      </c>
      <c r="L49" s="11">
        <v>0.19860627177700349</v>
      </c>
      <c r="M49" s="11">
        <v>0.21254355400696864</v>
      </c>
      <c r="N49" s="11">
        <v>4.5296167247386762E-2</v>
      </c>
      <c r="O49" s="8">
        <v>3.0750000000000002</v>
      </c>
    </row>
    <row r="50" spans="7:15" x14ac:dyDescent="0.25">
      <c r="G50" t="s">
        <v>506</v>
      </c>
      <c r="H50" s="6">
        <v>35</v>
      </c>
      <c r="I50" s="6">
        <v>1</v>
      </c>
      <c r="J50" s="6">
        <v>5</v>
      </c>
      <c r="K50" s="6">
        <v>2</v>
      </c>
      <c r="L50" s="11">
        <v>0.22857142857142856</v>
      </c>
      <c r="M50" s="11">
        <v>0.34285714285714286</v>
      </c>
      <c r="N50" s="11">
        <v>2.8571428571428571E-2</v>
      </c>
      <c r="O50" s="8">
        <v>3.2941176470588234</v>
      </c>
    </row>
    <row r="51" spans="7:15" x14ac:dyDescent="0.25">
      <c r="G51" t="s">
        <v>508</v>
      </c>
      <c r="H51" s="6">
        <v>200</v>
      </c>
      <c r="I51" s="6">
        <v>0</v>
      </c>
      <c r="J51" s="6">
        <v>5</v>
      </c>
      <c r="K51" s="6">
        <v>12</v>
      </c>
      <c r="L51" s="11">
        <v>8.5000000000000006E-2</v>
      </c>
      <c r="M51" s="11">
        <v>0.28499999999999998</v>
      </c>
      <c r="N51" s="11">
        <v>7.4999999999999997E-2</v>
      </c>
      <c r="O51" s="8">
        <v>3.4747474747474749</v>
      </c>
    </row>
    <row r="52" spans="7:15" x14ac:dyDescent="0.25">
      <c r="G52" t="s">
        <v>510</v>
      </c>
      <c r="H52" s="6">
        <v>345</v>
      </c>
      <c r="I52" s="6">
        <v>2</v>
      </c>
      <c r="J52" s="6">
        <v>10</v>
      </c>
      <c r="K52" s="6">
        <v>44</v>
      </c>
      <c r="L52" s="11">
        <v>0.16231884057971013</v>
      </c>
      <c r="M52" s="11">
        <v>0.28115942028985508</v>
      </c>
      <c r="N52" s="11">
        <v>1.7391304347826087E-2</v>
      </c>
      <c r="O52" s="8">
        <v>3.3771929824561404</v>
      </c>
    </row>
    <row r="53" spans="7:15" x14ac:dyDescent="0.25">
      <c r="G53" t="s">
        <v>509</v>
      </c>
      <c r="H53" s="6">
        <v>123</v>
      </c>
      <c r="I53" s="6">
        <v>1</v>
      </c>
      <c r="J53" s="6">
        <v>5</v>
      </c>
      <c r="K53" s="6">
        <v>15</v>
      </c>
      <c r="L53" s="11">
        <v>0.17073170731707318</v>
      </c>
      <c r="M53" s="11">
        <v>0.17073170731707318</v>
      </c>
      <c r="N53" s="11">
        <v>6.5040650406504072E-2</v>
      </c>
      <c r="O53" s="8">
        <v>2.9166666666666665</v>
      </c>
    </row>
    <row r="54" spans="7:15" x14ac:dyDescent="0.25">
      <c r="G54" t="s">
        <v>511</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519</v>
      </c>
      <c r="B1" s="22" t="s">
        <v>690</v>
      </c>
      <c r="C1" s="22" t="s">
        <v>691</v>
      </c>
      <c r="D1" s="22" t="s">
        <v>692</v>
      </c>
      <c r="E1" s="22" t="s">
        <v>693</v>
      </c>
      <c r="G1" s="2" t="s">
        <v>513</v>
      </c>
      <c r="H1" s="12" t="s">
        <v>520</v>
      </c>
      <c r="I1" s="12" t="s">
        <v>521</v>
      </c>
      <c r="J1" s="12" t="s">
        <v>522</v>
      </c>
      <c r="K1" s="12" t="s">
        <v>523</v>
      </c>
      <c r="L1" s="2" t="s">
        <v>532</v>
      </c>
      <c r="M1" s="2" t="s">
        <v>533</v>
      </c>
      <c r="N1" s="2" t="s">
        <v>534</v>
      </c>
      <c r="O1" s="2" t="s">
        <v>527</v>
      </c>
      <c r="Q1" t="s">
        <v>543</v>
      </c>
      <c r="R1" s="12" t="s">
        <v>544</v>
      </c>
      <c r="S1" s="6" t="s">
        <v>545</v>
      </c>
      <c r="T1" s="6"/>
      <c r="U1" s="6"/>
    </row>
    <row r="2" spans="1:21" x14ac:dyDescent="0.25">
      <c r="A2" t="s">
        <v>520</v>
      </c>
      <c r="B2" s="6">
        <f>COUNTA(ProviderInfo[Provider Name])</f>
        <v>73</v>
      </c>
      <c r="D2" s="6">
        <v>15216</v>
      </c>
      <c r="G2">
        <v>1</v>
      </c>
      <c r="H2" s="6">
        <v>849</v>
      </c>
      <c r="I2" s="6">
        <v>6</v>
      </c>
      <c r="J2" s="6">
        <v>36</v>
      </c>
      <c r="K2" s="6">
        <v>101</v>
      </c>
      <c r="L2" s="11">
        <v>0.16843345111896349</v>
      </c>
      <c r="M2" s="11">
        <v>0.26148409893992935</v>
      </c>
      <c r="N2" s="11">
        <v>3.7691401648998819E-2</v>
      </c>
      <c r="O2" s="8">
        <v>3.2600950118764844</v>
      </c>
      <c r="Q2" t="s">
        <v>546</v>
      </c>
      <c r="R2" s="6" t="s">
        <v>547</v>
      </c>
      <c r="S2" s="6" t="s">
        <v>548</v>
      </c>
      <c r="T2" s="6"/>
    </row>
    <row r="3" spans="1:21" x14ac:dyDescent="0.25">
      <c r="A3" t="s">
        <v>521</v>
      </c>
      <c r="B3" s="6">
        <f>COUNTIF(ProviderInfo[[#All],[Special Focus Status]], "SFF")</f>
        <v>1</v>
      </c>
      <c r="C3" s="7">
        <f>Summary2[[#This Row],[State Total]]/COUNTA(ProviderInfo[Provider Name])</f>
        <v>1.3698630136986301E-2</v>
      </c>
      <c r="D3" s="6">
        <v>85</v>
      </c>
      <c r="E3" s="7">
        <v>5.5862250262881177E-3</v>
      </c>
      <c r="G3">
        <v>2</v>
      </c>
      <c r="H3" s="6">
        <v>972</v>
      </c>
      <c r="I3" s="6">
        <v>5</v>
      </c>
      <c r="J3" s="6">
        <v>25</v>
      </c>
      <c r="K3" s="6">
        <v>92</v>
      </c>
      <c r="L3" s="11">
        <v>0.12551440329218108</v>
      </c>
      <c r="M3" s="11">
        <v>0.28600823045267487</v>
      </c>
      <c r="N3" s="11">
        <v>1.3374485596707819E-2</v>
      </c>
      <c r="O3" s="8">
        <v>3.3475103734439835</v>
      </c>
      <c r="Q3" t="s">
        <v>549</v>
      </c>
      <c r="R3" s="6" t="s">
        <v>491</v>
      </c>
      <c r="S3" s="6" t="s">
        <v>550</v>
      </c>
      <c r="T3" s="6"/>
    </row>
    <row r="4" spans="1:21" x14ac:dyDescent="0.25">
      <c r="A4" t="s">
        <v>522</v>
      </c>
      <c r="B4" s="6">
        <f>COUNTIF(ProviderInfo[[#All],[Special Focus Status]], "SFF Candidate")</f>
        <v>6</v>
      </c>
      <c r="C4" s="7">
        <f>Summary2[[#This Row],[State Total]]/COUNTA(ProviderInfo[Provider Name])</f>
        <v>8.2191780821917804E-2</v>
      </c>
      <c r="D4" s="6">
        <v>441</v>
      </c>
      <c r="E4" s="7">
        <v>2.8982649842271294E-2</v>
      </c>
      <c r="G4">
        <v>3</v>
      </c>
      <c r="H4" s="6">
        <v>1380</v>
      </c>
      <c r="I4" s="6">
        <v>8</v>
      </c>
      <c r="J4" s="6">
        <v>40</v>
      </c>
      <c r="K4" s="6">
        <v>175</v>
      </c>
      <c r="L4" s="11">
        <v>0.16159420289855073</v>
      </c>
      <c r="M4" s="11">
        <v>0.23985507246376811</v>
      </c>
      <c r="N4" s="11">
        <v>4.1304347826086954E-2</v>
      </c>
      <c r="O4" s="8">
        <v>3.1894273127753303</v>
      </c>
      <c r="Q4" t="s">
        <v>551</v>
      </c>
      <c r="R4" s="6" t="s">
        <v>498</v>
      </c>
      <c r="S4" s="6" t="s">
        <v>552</v>
      </c>
      <c r="T4" s="6"/>
    </row>
    <row r="5" spans="1:21" x14ac:dyDescent="0.25">
      <c r="A5" t="s">
        <v>523</v>
      </c>
      <c r="B5" s="6">
        <f>COUNTIFS(ProviderInfo[Overall Rating], "1", ProviderInfo[Special Focus Status], "")</f>
        <v>3</v>
      </c>
      <c r="C5" s="7">
        <f>Summary2[[#This Row],[State Total]]/COUNTA(ProviderInfo[Provider Name])</f>
        <v>4.1095890410958902E-2</v>
      </c>
      <c r="D5" s="6">
        <v>2176</v>
      </c>
      <c r="E5" s="7">
        <v>0.14300736067297581</v>
      </c>
      <c r="G5">
        <v>4</v>
      </c>
      <c r="H5" s="6">
        <v>2697</v>
      </c>
      <c r="I5" s="6">
        <v>13</v>
      </c>
      <c r="J5" s="6">
        <v>65</v>
      </c>
      <c r="K5" s="6">
        <v>455</v>
      </c>
      <c r="L5" s="11">
        <v>0.19762699295513533</v>
      </c>
      <c r="M5" s="11">
        <v>0.19577308120133483</v>
      </c>
      <c r="N5" s="11">
        <v>4.8943270300333706E-2</v>
      </c>
      <c r="O5" s="8">
        <v>3.054887218045113</v>
      </c>
      <c r="Q5" t="s">
        <v>553</v>
      </c>
      <c r="R5" s="6" t="s">
        <v>554</v>
      </c>
      <c r="S5" s="6" t="s">
        <v>555</v>
      </c>
      <c r="T5" s="6"/>
    </row>
    <row r="6" spans="1:21" x14ac:dyDescent="0.25">
      <c r="A6" t="s">
        <v>524</v>
      </c>
      <c r="B6" s="6">
        <f>SUM(B3:B5)</f>
        <v>10</v>
      </c>
      <c r="C6" s="7">
        <f>Summary2[[#This Row],[State Total]]/COUNTA(ProviderInfo[Provider Name])</f>
        <v>0.13698630136986301</v>
      </c>
      <c r="D6" s="6">
        <v>2702</v>
      </c>
      <c r="E6" s="7">
        <v>0.17757623554153523</v>
      </c>
      <c r="G6">
        <v>5</v>
      </c>
      <c r="H6" s="6">
        <v>3323</v>
      </c>
      <c r="I6" s="6">
        <v>17</v>
      </c>
      <c r="J6" s="6">
        <v>90</v>
      </c>
      <c r="K6" s="6">
        <v>480</v>
      </c>
      <c r="L6" s="11">
        <v>0.17664760758350886</v>
      </c>
      <c r="M6" s="11">
        <v>0.23292205838098104</v>
      </c>
      <c r="N6" s="11">
        <v>7.1020162503761655E-2</v>
      </c>
      <c r="O6" s="8">
        <v>3.1436851738865164</v>
      </c>
      <c r="Q6" t="s">
        <v>556</v>
      </c>
      <c r="R6" s="6" t="s">
        <v>557</v>
      </c>
      <c r="S6" s="6" t="s">
        <v>558</v>
      </c>
      <c r="T6" s="6"/>
    </row>
    <row r="7" spans="1:21" x14ac:dyDescent="0.25">
      <c r="A7" t="s">
        <v>525</v>
      </c>
      <c r="B7" s="6">
        <f>COUNTIF(ProviderInfo[Overall Rating], "5")</f>
        <v>17</v>
      </c>
      <c r="C7" s="7">
        <f>Summary2[[#This Row],[State Total]]/COUNTA(ProviderInfo[Provider Name])</f>
        <v>0.23287671232876711</v>
      </c>
      <c r="D7" s="6">
        <v>3465</v>
      </c>
      <c r="E7" s="7">
        <v>0.22772082018927445</v>
      </c>
      <c r="G7">
        <v>6</v>
      </c>
      <c r="H7" s="6">
        <v>2061</v>
      </c>
      <c r="I7" s="6">
        <v>12</v>
      </c>
      <c r="J7" s="6">
        <v>55</v>
      </c>
      <c r="K7" s="6">
        <v>474</v>
      </c>
      <c r="L7" s="11">
        <v>0.26249393498301793</v>
      </c>
      <c r="M7" s="11">
        <v>0.13682678311499272</v>
      </c>
      <c r="N7" s="11">
        <v>2.7656477438136828E-2</v>
      </c>
      <c r="O7" s="8">
        <v>2.7183794466403164</v>
      </c>
      <c r="Q7" t="s">
        <v>559</v>
      </c>
      <c r="R7" s="6" t="s">
        <v>109</v>
      </c>
      <c r="S7" s="6" t="s">
        <v>560</v>
      </c>
      <c r="T7" s="6"/>
    </row>
    <row r="8" spans="1:21" x14ac:dyDescent="0.25">
      <c r="A8" t="s">
        <v>526</v>
      </c>
      <c r="B8" s="6">
        <f>COUNTIF(ProviderInfo[Abuse Icon], "Y")</f>
        <v>1</v>
      </c>
      <c r="C8" s="7">
        <f>Summary2[[#This Row],[State Total]]/COUNTA(ProviderInfo[Provider Name])</f>
        <v>1.3698630136986301E-2</v>
      </c>
      <c r="D8" s="6">
        <v>774</v>
      </c>
      <c r="E8" s="7">
        <v>5.0867507886435334E-2</v>
      </c>
      <c r="G8">
        <v>7</v>
      </c>
      <c r="H8" s="6">
        <v>1465</v>
      </c>
      <c r="I8" s="6">
        <v>8</v>
      </c>
      <c r="J8" s="6">
        <v>40</v>
      </c>
      <c r="K8" s="6">
        <v>234</v>
      </c>
      <c r="L8" s="11">
        <v>0.19249146757679181</v>
      </c>
      <c r="M8" s="11">
        <v>0.21023890784982935</v>
      </c>
      <c r="N8" s="11">
        <v>3.8907849829351533E-2</v>
      </c>
      <c r="O8" s="8">
        <v>3.1020124913254685</v>
      </c>
      <c r="Q8" t="s">
        <v>561</v>
      </c>
      <c r="R8" s="6" t="s">
        <v>562</v>
      </c>
      <c r="S8" s="6" t="s">
        <v>563</v>
      </c>
      <c r="T8" s="6"/>
    </row>
    <row r="9" spans="1:21" x14ac:dyDescent="0.25">
      <c r="A9" t="s">
        <v>527</v>
      </c>
      <c r="B9" s="8">
        <f>AVERAGE(ProviderInfo[Overall Rating])</f>
        <v>3.1944444444444446</v>
      </c>
      <c r="D9" s="8">
        <v>3.1440474603386215</v>
      </c>
      <c r="G9">
        <v>8</v>
      </c>
      <c r="H9" s="6">
        <v>609</v>
      </c>
      <c r="I9" s="6">
        <v>6</v>
      </c>
      <c r="J9" s="6">
        <v>30</v>
      </c>
      <c r="K9" s="6">
        <v>49</v>
      </c>
      <c r="L9" s="11">
        <v>0.13957307060755336</v>
      </c>
      <c r="M9" s="11">
        <v>0.30377668308702793</v>
      </c>
      <c r="N9" s="11">
        <v>9.5238095238095233E-2</v>
      </c>
      <c r="O9" s="8">
        <v>3.4690117252931323</v>
      </c>
      <c r="Q9" t="s">
        <v>559</v>
      </c>
      <c r="R9" s="6" t="s">
        <v>109</v>
      </c>
      <c r="S9" s="6" t="s">
        <v>560</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561</v>
      </c>
      <c r="R10" s="6" t="s">
        <v>562</v>
      </c>
      <c r="S10" s="6" t="s">
        <v>563</v>
      </c>
      <c r="T10" s="6"/>
    </row>
    <row r="11" spans="1:21" x14ac:dyDescent="0.25">
      <c r="A11" t="s">
        <v>528</v>
      </c>
      <c r="B11" s="6">
        <f>COUNTIF(ProviderInfo[[#All],[Ownership Type]], "For profit")</f>
        <v>46</v>
      </c>
      <c r="C11" s="7">
        <f>Summary2[[#This Row],[State Total]]/COUNTA(ProviderInfo[Provider Name])</f>
        <v>0.63013698630136983</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564</v>
      </c>
      <c r="R11" s="6" t="s">
        <v>132</v>
      </c>
      <c r="S11" s="6" t="s">
        <v>565</v>
      </c>
      <c r="T11" s="6"/>
    </row>
    <row r="12" spans="1:21" x14ac:dyDescent="0.25">
      <c r="A12" t="s">
        <v>529</v>
      </c>
      <c r="B12" s="6">
        <f>COUNTIF(ProviderInfo[[#All],[Ownership Type]], "Non profit")</f>
        <v>15</v>
      </c>
      <c r="C12" s="7">
        <f>Summary2[[#This Row],[State Total]]/COUNTA(ProviderInfo[Provider Name])</f>
        <v>0.20547945205479451</v>
      </c>
      <c r="D12" s="6">
        <v>3513</v>
      </c>
      <c r="E12" s="7">
        <v>0.23087539432176657</v>
      </c>
      <c r="Q12" t="s">
        <v>566</v>
      </c>
      <c r="R12" s="6" t="s">
        <v>127</v>
      </c>
      <c r="S12" s="6" t="s">
        <v>567</v>
      </c>
      <c r="T12" s="6"/>
    </row>
    <row r="13" spans="1:21" x14ac:dyDescent="0.25">
      <c r="A13" t="s">
        <v>530</v>
      </c>
      <c r="B13" s="21">
        <f>COUNTIF(ProviderInfo[[#All],[Ownership Type]], "Government")</f>
        <v>12</v>
      </c>
      <c r="C13" s="7">
        <f>Summary2[[#This Row],[State Total]]/COUNTA(ProviderInfo[Provider Name])</f>
        <v>0.16438356164383561</v>
      </c>
      <c r="D13">
        <v>952</v>
      </c>
      <c r="E13" s="7">
        <v>6.2565720294426919E-2</v>
      </c>
      <c r="Q13" t="s">
        <v>568</v>
      </c>
      <c r="R13" s="6" t="s">
        <v>569</v>
      </c>
      <c r="S13" s="6" t="s">
        <v>570</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571</v>
      </c>
      <c r="K2" s="21" t="s">
        <v>572</v>
      </c>
      <c r="L2" s="21" t="s">
        <v>680</v>
      </c>
      <c r="N2" s="24" t="s">
        <v>518</v>
      </c>
      <c r="O2" s="25"/>
    </row>
    <row r="3" spans="10:15" x14ac:dyDescent="0.25">
      <c r="J3" s="21" t="s">
        <v>0</v>
      </c>
      <c r="K3" s="21" t="s">
        <v>0</v>
      </c>
      <c r="L3" s="21" t="s">
        <v>586</v>
      </c>
      <c r="N3" s="13">
        <v>1</v>
      </c>
      <c r="O3" s="23" t="s">
        <v>689</v>
      </c>
    </row>
    <row r="4" spans="10:15" x14ac:dyDescent="0.25">
      <c r="J4" s="21" t="s">
        <v>1</v>
      </c>
      <c r="K4" s="21" t="s">
        <v>1</v>
      </c>
      <c r="L4" s="21" t="s">
        <v>587</v>
      </c>
      <c r="N4" s="15">
        <v>2</v>
      </c>
      <c r="O4" s="14" t="s">
        <v>681</v>
      </c>
    </row>
    <row r="5" spans="10:15" x14ac:dyDescent="0.25">
      <c r="J5" s="21" t="s">
        <v>2</v>
      </c>
      <c r="K5" s="21" t="s">
        <v>2</v>
      </c>
      <c r="L5" s="21" t="s">
        <v>587</v>
      </c>
      <c r="N5" s="15">
        <v>6</v>
      </c>
      <c r="O5" s="14" t="s">
        <v>682</v>
      </c>
    </row>
    <row r="6" spans="10:15" x14ac:dyDescent="0.25">
      <c r="J6" s="21" t="s">
        <v>3</v>
      </c>
      <c r="K6" s="21" t="s">
        <v>3</v>
      </c>
      <c r="L6" s="21" t="s">
        <v>587</v>
      </c>
      <c r="N6" s="15">
        <v>9</v>
      </c>
      <c r="O6" s="14" t="s">
        <v>683</v>
      </c>
    </row>
    <row r="7" spans="10:15" x14ac:dyDescent="0.25">
      <c r="J7" s="21" t="s">
        <v>4</v>
      </c>
      <c r="K7" s="21" t="s">
        <v>4</v>
      </c>
      <c r="L7" s="21" t="s">
        <v>588</v>
      </c>
      <c r="N7" s="15">
        <v>10</v>
      </c>
      <c r="O7" s="14" t="s">
        <v>684</v>
      </c>
    </row>
    <row r="8" spans="10:15" x14ac:dyDescent="0.25">
      <c r="J8" s="21" t="s">
        <v>5</v>
      </c>
      <c r="K8" s="21" t="s">
        <v>5</v>
      </c>
      <c r="L8" s="21" t="s">
        <v>589</v>
      </c>
      <c r="N8" s="15">
        <v>12</v>
      </c>
      <c r="O8" s="14" t="s">
        <v>685</v>
      </c>
    </row>
    <row r="9" spans="10:15" x14ac:dyDescent="0.25">
      <c r="J9" s="21" t="s">
        <v>6</v>
      </c>
      <c r="K9" s="21" t="s">
        <v>6</v>
      </c>
      <c r="L9" s="21" t="s">
        <v>590</v>
      </c>
      <c r="N9" s="15">
        <v>13</v>
      </c>
      <c r="O9" s="14" t="s">
        <v>535</v>
      </c>
    </row>
    <row r="10" spans="10:15" x14ac:dyDescent="0.25">
      <c r="J10" s="21" t="s">
        <v>7</v>
      </c>
      <c r="K10" s="21" t="s">
        <v>573</v>
      </c>
      <c r="L10" s="21" t="s">
        <v>591</v>
      </c>
      <c r="N10" s="15">
        <v>14</v>
      </c>
      <c r="O10" s="14" t="s">
        <v>686</v>
      </c>
    </row>
    <row r="11" spans="10:15" x14ac:dyDescent="0.25">
      <c r="J11" s="21" t="s">
        <v>8</v>
      </c>
      <c r="K11" s="21" t="s">
        <v>8</v>
      </c>
      <c r="L11" s="21" t="s">
        <v>587</v>
      </c>
      <c r="N11" s="15">
        <v>18</v>
      </c>
      <c r="O11" s="14" t="s">
        <v>687</v>
      </c>
    </row>
    <row r="12" spans="10:15" ht="15.75" thickBot="1" x14ac:dyDescent="0.3">
      <c r="J12" s="21" t="s">
        <v>9</v>
      </c>
      <c r="K12" s="21" t="s">
        <v>574</v>
      </c>
      <c r="L12" s="21" t="s">
        <v>679</v>
      </c>
      <c r="N12" s="16">
        <v>19</v>
      </c>
      <c r="O12" s="17" t="s">
        <v>688</v>
      </c>
    </row>
    <row r="13" spans="10:15" x14ac:dyDescent="0.25">
      <c r="J13" s="21" t="s">
        <v>10</v>
      </c>
      <c r="K13" s="21" t="s">
        <v>575</v>
      </c>
      <c r="L13" s="21" t="s">
        <v>592</v>
      </c>
    </row>
    <row r="14" spans="10:15" x14ac:dyDescent="0.25">
      <c r="J14" s="21" t="s">
        <v>11</v>
      </c>
      <c r="K14" s="21" t="s">
        <v>576</v>
      </c>
      <c r="L14" s="21" t="s">
        <v>593</v>
      </c>
      <c r="O14" s="21"/>
    </row>
    <row r="15" spans="10:15" x14ac:dyDescent="0.25">
      <c r="J15" s="21" t="s">
        <v>12</v>
      </c>
      <c r="K15" s="21" t="s">
        <v>577</v>
      </c>
      <c r="L15" s="21" t="s">
        <v>594</v>
      </c>
      <c r="O15" s="21"/>
    </row>
    <row r="16" spans="10:15" x14ac:dyDescent="0.25">
      <c r="J16" s="21" t="s">
        <v>13</v>
      </c>
      <c r="K16" s="21" t="s">
        <v>578</v>
      </c>
      <c r="L16" s="21" t="s">
        <v>587</v>
      </c>
      <c r="O16" s="21"/>
    </row>
    <row r="17" spans="10:15" x14ac:dyDescent="0.25">
      <c r="J17" s="21" t="s">
        <v>14</v>
      </c>
      <c r="K17" s="21" t="s">
        <v>579</v>
      </c>
      <c r="L17" s="21" t="s">
        <v>595</v>
      </c>
      <c r="O17" s="21"/>
    </row>
    <row r="18" spans="10:15" x14ac:dyDescent="0.25">
      <c r="J18" s="21" t="s">
        <v>15</v>
      </c>
      <c r="K18" s="21" t="s">
        <v>15</v>
      </c>
      <c r="L18" s="21" t="s">
        <v>587</v>
      </c>
      <c r="O18" s="21"/>
    </row>
    <row r="19" spans="10:15" x14ac:dyDescent="0.25">
      <c r="J19" s="21" t="s">
        <v>580</v>
      </c>
      <c r="K19" s="21" t="s">
        <v>581</v>
      </c>
      <c r="L19" s="21" t="s">
        <v>596</v>
      </c>
      <c r="O19" s="21"/>
    </row>
    <row r="20" spans="10:15" x14ac:dyDescent="0.25">
      <c r="J20" s="21" t="s">
        <v>17</v>
      </c>
      <c r="K20" s="21" t="s">
        <v>582</v>
      </c>
      <c r="L20" s="21" t="s">
        <v>595</v>
      </c>
      <c r="O20" s="21"/>
    </row>
    <row r="21" spans="10:15" x14ac:dyDescent="0.25">
      <c r="J21" s="21" t="s">
        <v>18</v>
      </c>
      <c r="K21" s="21" t="s">
        <v>18</v>
      </c>
      <c r="L21" s="21" t="s">
        <v>597</v>
      </c>
      <c r="O21" s="21"/>
    </row>
    <row r="22" spans="10:15" x14ac:dyDescent="0.25">
      <c r="J22" s="21" t="s">
        <v>19</v>
      </c>
      <c r="K22" s="21" t="s">
        <v>583</v>
      </c>
      <c r="L22" s="21" t="s">
        <v>595</v>
      </c>
      <c r="O22" s="21"/>
    </row>
    <row r="23" spans="10:15" x14ac:dyDescent="0.25">
      <c r="J23" s="21" t="s">
        <v>20</v>
      </c>
      <c r="K23" s="21" t="s">
        <v>584</v>
      </c>
      <c r="L23" s="21" t="s">
        <v>595</v>
      </c>
      <c r="O23" s="21"/>
    </row>
    <row r="24" spans="10:15" x14ac:dyDescent="0.25">
      <c r="J24" s="21" t="s">
        <v>21</v>
      </c>
      <c r="K24" s="21" t="s">
        <v>585</v>
      </c>
      <c r="L24" s="21" t="s">
        <v>595</v>
      </c>
      <c r="O24" s="21"/>
    </row>
    <row r="25" spans="10:15" x14ac:dyDescent="0.25">
      <c r="J25" s="21" t="s">
        <v>22</v>
      </c>
      <c r="K25" s="21" t="s">
        <v>22</v>
      </c>
      <c r="L25" s="21" t="s">
        <v>598</v>
      </c>
    </row>
    <row r="26" spans="10:15" x14ac:dyDescent="0.25">
      <c r="J26" s="21" t="s">
        <v>23</v>
      </c>
      <c r="K26" s="21" t="s">
        <v>23</v>
      </c>
      <c r="L26" s="21" t="s">
        <v>599</v>
      </c>
    </row>
    <row r="27" spans="10:15" x14ac:dyDescent="0.25">
      <c r="J27" s="21" t="s">
        <v>24</v>
      </c>
      <c r="K27" s="21" t="s">
        <v>24</v>
      </c>
      <c r="L27" s="21" t="s">
        <v>600</v>
      </c>
    </row>
    <row r="28" spans="10:15" x14ac:dyDescent="0.25">
      <c r="J28" s="21" t="s">
        <v>25</v>
      </c>
      <c r="K28" s="21" t="s">
        <v>25</v>
      </c>
      <c r="L28" s="21" t="s">
        <v>594</v>
      </c>
    </row>
    <row r="29" spans="10:15" x14ac:dyDescent="0.25">
      <c r="J29" s="21" t="s">
        <v>26</v>
      </c>
      <c r="K29" s="21" t="s">
        <v>26</v>
      </c>
      <c r="L29" s="21" t="s">
        <v>600</v>
      </c>
    </row>
    <row r="30" spans="10:15" x14ac:dyDescent="0.25">
      <c r="J30" s="21" t="s">
        <v>27</v>
      </c>
      <c r="K30" s="21" t="s">
        <v>27</v>
      </c>
      <c r="L30" s="21" t="s">
        <v>594</v>
      </c>
    </row>
    <row r="31" spans="10:15" x14ac:dyDescent="0.25">
      <c r="J31" s="21" t="s">
        <v>28</v>
      </c>
      <c r="K31" s="21" t="s">
        <v>28</v>
      </c>
      <c r="L31" s="21" t="s">
        <v>600</v>
      </c>
    </row>
    <row r="32" spans="10:15" x14ac:dyDescent="0.25">
      <c r="J32" s="21" t="s">
        <v>29</v>
      </c>
      <c r="K32" s="21" t="s">
        <v>29</v>
      </c>
      <c r="L32" s="21" t="s">
        <v>594</v>
      </c>
    </row>
    <row r="33" spans="10:16" x14ac:dyDescent="0.25">
      <c r="J33" s="21" t="s">
        <v>30</v>
      </c>
      <c r="K33" s="21" t="s">
        <v>601</v>
      </c>
      <c r="L33" s="21" t="s">
        <v>600</v>
      </c>
    </row>
    <row r="34" spans="10:16" x14ac:dyDescent="0.25">
      <c r="J34" s="21" t="s">
        <v>31</v>
      </c>
      <c r="K34" s="21" t="s">
        <v>31</v>
      </c>
      <c r="L34" s="21" t="s">
        <v>594</v>
      </c>
    </row>
    <row r="35" spans="10:16" x14ac:dyDescent="0.25">
      <c r="J35" s="21" t="s">
        <v>32</v>
      </c>
      <c r="K35" s="21" t="s">
        <v>32</v>
      </c>
      <c r="L35" s="21" t="s">
        <v>600</v>
      </c>
      <c r="P35" s="21"/>
    </row>
    <row r="36" spans="10:16" x14ac:dyDescent="0.25">
      <c r="J36" s="21" t="s">
        <v>33</v>
      </c>
      <c r="K36" s="21" t="s">
        <v>33</v>
      </c>
      <c r="L36" s="21" t="s">
        <v>594</v>
      </c>
      <c r="P36" s="21"/>
    </row>
    <row r="37" spans="10:16" x14ac:dyDescent="0.25">
      <c r="J37" s="21" t="s">
        <v>34</v>
      </c>
      <c r="K37" s="21" t="s">
        <v>34</v>
      </c>
      <c r="L37" s="21" t="s">
        <v>600</v>
      </c>
      <c r="P37" s="21"/>
    </row>
    <row r="38" spans="10:16" x14ac:dyDescent="0.25">
      <c r="J38" s="21" t="s">
        <v>35</v>
      </c>
      <c r="K38" s="21" t="s">
        <v>35</v>
      </c>
      <c r="L38" s="21" t="s">
        <v>594</v>
      </c>
      <c r="P38" s="21"/>
    </row>
    <row r="39" spans="10:16" x14ac:dyDescent="0.25">
      <c r="J39" s="21" t="s">
        <v>36</v>
      </c>
      <c r="K39" s="21" t="s">
        <v>36</v>
      </c>
      <c r="L39" s="21" t="s">
        <v>600</v>
      </c>
      <c r="P39" s="21"/>
    </row>
    <row r="40" spans="10:16" x14ac:dyDescent="0.25">
      <c r="J40" s="21" t="s">
        <v>37</v>
      </c>
      <c r="K40" s="21" t="s">
        <v>37</v>
      </c>
      <c r="L40" s="21" t="s">
        <v>594</v>
      </c>
      <c r="P40" s="21"/>
    </row>
    <row r="41" spans="10:16" x14ac:dyDescent="0.25">
      <c r="J41" s="21" t="s">
        <v>38</v>
      </c>
      <c r="K41" s="21" t="s">
        <v>38</v>
      </c>
      <c r="L41" s="21" t="s">
        <v>602</v>
      </c>
      <c r="P41" s="21"/>
    </row>
    <row r="42" spans="10:16" x14ac:dyDescent="0.25">
      <c r="J42" s="21" t="s">
        <v>39</v>
      </c>
      <c r="K42" s="21" t="s">
        <v>603</v>
      </c>
      <c r="L42" s="21" t="s">
        <v>602</v>
      </c>
      <c r="P42" s="21"/>
    </row>
    <row r="43" spans="10:16" x14ac:dyDescent="0.25">
      <c r="J43" s="21" t="s">
        <v>40</v>
      </c>
      <c r="K43" s="21" t="s">
        <v>604</v>
      </c>
      <c r="L43" s="21" t="s">
        <v>605</v>
      </c>
      <c r="P43" s="21"/>
    </row>
    <row r="44" spans="10:16" x14ac:dyDescent="0.25">
      <c r="J44" s="21" t="s">
        <v>41</v>
      </c>
      <c r="K44" s="21" t="s">
        <v>606</v>
      </c>
      <c r="L44" s="21" t="s">
        <v>605</v>
      </c>
      <c r="P44" s="21"/>
    </row>
    <row r="45" spans="10:16" x14ac:dyDescent="0.25">
      <c r="J45" s="21" t="s">
        <v>42</v>
      </c>
      <c r="K45" s="21" t="s">
        <v>607</v>
      </c>
      <c r="L45" s="21" t="s">
        <v>605</v>
      </c>
      <c r="P45" s="21"/>
    </row>
    <row r="46" spans="10:16" x14ac:dyDescent="0.25">
      <c r="J46" s="21" t="s">
        <v>43</v>
      </c>
      <c r="K46" s="21" t="s">
        <v>608</v>
      </c>
      <c r="L46" s="21" t="s">
        <v>605</v>
      </c>
    </row>
    <row r="47" spans="10:16" x14ac:dyDescent="0.25">
      <c r="J47" s="21" t="s">
        <v>44</v>
      </c>
      <c r="K47" s="21" t="s">
        <v>609</v>
      </c>
      <c r="L47" s="21" t="s">
        <v>605</v>
      </c>
    </row>
    <row r="48" spans="10:16" x14ac:dyDescent="0.25">
      <c r="J48" s="21" t="s">
        <v>45</v>
      </c>
      <c r="K48" s="21" t="s">
        <v>610</v>
      </c>
      <c r="L48" s="21" t="s">
        <v>605</v>
      </c>
    </row>
    <row r="49" spans="10:12" x14ac:dyDescent="0.25">
      <c r="J49" s="21" t="s">
        <v>46</v>
      </c>
      <c r="K49" s="21" t="s">
        <v>611</v>
      </c>
      <c r="L49" s="21" t="s">
        <v>605</v>
      </c>
    </row>
    <row r="50" spans="10:12" x14ac:dyDescent="0.25">
      <c r="J50" s="21" t="s">
        <v>47</v>
      </c>
      <c r="K50" s="21" t="s">
        <v>612</v>
      </c>
      <c r="L50" s="21" t="s">
        <v>605</v>
      </c>
    </row>
    <row r="51" spans="10:12" x14ac:dyDescent="0.25">
      <c r="J51" s="21" t="s">
        <v>48</v>
      </c>
      <c r="K51" s="21" t="s">
        <v>48</v>
      </c>
      <c r="L51" s="21" t="s">
        <v>613</v>
      </c>
    </row>
    <row r="52" spans="10:12" x14ac:dyDescent="0.25">
      <c r="J52" s="21" t="s">
        <v>49</v>
      </c>
      <c r="K52" s="21" t="s">
        <v>49</v>
      </c>
      <c r="L52" s="21" t="s">
        <v>594</v>
      </c>
    </row>
    <row r="53" spans="10:12" x14ac:dyDescent="0.25">
      <c r="J53" s="21" t="s">
        <v>50</v>
      </c>
      <c r="K53" s="21" t="s">
        <v>50</v>
      </c>
      <c r="L53" s="21" t="s">
        <v>613</v>
      </c>
    </row>
    <row r="54" spans="10:12" x14ac:dyDescent="0.25">
      <c r="J54" s="21" t="s">
        <v>51</v>
      </c>
      <c r="K54" s="21" t="s">
        <v>51</v>
      </c>
      <c r="L54" s="21" t="s">
        <v>594</v>
      </c>
    </row>
    <row r="55" spans="10:12" x14ac:dyDescent="0.25">
      <c r="J55" s="21" t="s">
        <v>52</v>
      </c>
      <c r="K55" s="21" t="s">
        <v>52</v>
      </c>
      <c r="L55" s="21" t="s">
        <v>594</v>
      </c>
    </row>
    <row r="56" spans="10:12" x14ac:dyDescent="0.25">
      <c r="J56" s="21" t="s">
        <v>53</v>
      </c>
      <c r="K56" s="21" t="s">
        <v>53</v>
      </c>
      <c r="L56" s="21" t="s">
        <v>594</v>
      </c>
    </row>
    <row r="57" spans="10:12" x14ac:dyDescent="0.25">
      <c r="J57" s="21" t="s">
        <v>54</v>
      </c>
      <c r="K57" s="21" t="s">
        <v>614</v>
      </c>
      <c r="L57" s="21" t="s">
        <v>605</v>
      </c>
    </row>
    <row r="58" spans="10:12" x14ac:dyDescent="0.25">
      <c r="J58" s="21" t="s">
        <v>55</v>
      </c>
      <c r="K58" s="21" t="s">
        <v>615</v>
      </c>
      <c r="L58" s="21" t="s">
        <v>605</v>
      </c>
    </row>
    <row r="59" spans="10:12" x14ac:dyDescent="0.25">
      <c r="J59" s="21" t="s">
        <v>56</v>
      </c>
      <c r="K59" s="21" t="s">
        <v>616</v>
      </c>
      <c r="L59" s="21" t="s">
        <v>605</v>
      </c>
    </row>
    <row r="60" spans="10:12" x14ac:dyDescent="0.25">
      <c r="J60" s="21" t="s">
        <v>57</v>
      </c>
      <c r="K60" s="21" t="s">
        <v>617</v>
      </c>
      <c r="L60" s="21" t="s">
        <v>605</v>
      </c>
    </row>
    <row r="61" spans="10:12" x14ac:dyDescent="0.25">
      <c r="J61" s="21" t="s">
        <v>58</v>
      </c>
      <c r="K61" s="21" t="s">
        <v>618</v>
      </c>
      <c r="L61" s="21" t="s">
        <v>605</v>
      </c>
    </row>
    <row r="62" spans="10:12" x14ac:dyDescent="0.25">
      <c r="J62" s="21" t="s">
        <v>59</v>
      </c>
      <c r="K62" s="21" t="s">
        <v>619</v>
      </c>
      <c r="L62" s="21" t="s">
        <v>605</v>
      </c>
    </row>
    <row r="63" spans="10:12" x14ac:dyDescent="0.25">
      <c r="J63" s="21" t="s">
        <v>60</v>
      </c>
      <c r="K63" s="21" t="s">
        <v>620</v>
      </c>
      <c r="L63" s="21" t="s">
        <v>605</v>
      </c>
    </row>
    <row r="64" spans="10:12" x14ac:dyDescent="0.25">
      <c r="J64" s="21" t="s">
        <v>61</v>
      </c>
      <c r="K64" s="21" t="s">
        <v>621</v>
      </c>
      <c r="L64" s="21" t="s">
        <v>605</v>
      </c>
    </row>
    <row r="65" spans="10:12" x14ac:dyDescent="0.25">
      <c r="J65" s="21" t="s">
        <v>622</v>
      </c>
      <c r="K65" s="21" t="s">
        <v>623</v>
      </c>
      <c r="L65" s="21" t="s">
        <v>596</v>
      </c>
    </row>
    <row r="66" spans="10:12" x14ac:dyDescent="0.25">
      <c r="J66" s="21" t="s">
        <v>624</v>
      </c>
      <c r="K66" s="21" t="s">
        <v>625</v>
      </c>
      <c r="L66" s="21" t="s">
        <v>592</v>
      </c>
    </row>
    <row r="67" spans="10:12" x14ac:dyDescent="0.25">
      <c r="J67" s="21" t="s">
        <v>626</v>
      </c>
      <c r="K67" s="21" t="s">
        <v>627</v>
      </c>
      <c r="L67" s="21" t="s">
        <v>592</v>
      </c>
    </row>
    <row r="68" spans="10:12" x14ac:dyDescent="0.25">
      <c r="J68" s="21" t="s">
        <v>628</v>
      </c>
      <c r="K68" s="21" t="s">
        <v>629</v>
      </c>
      <c r="L68" s="21" t="s">
        <v>592</v>
      </c>
    </row>
    <row r="69" spans="10:12" x14ac:dyDescent="0.25">
      <c r="J69" s="21" t="s">
        <v>630</v>
      </c>
      <c r="K69" s="21" t="s">
        <v>631</v>
      </c>
      <c r="L69" s="21" t="s">
        <v>592</v>
      </c>
    </row>
    <row r="70" spans="10:12" x14ac:dyDescent="0.25">
      <c r="J70" s="21" t="s">
        <v>632</v>
      </c>
      <c r="K70" s="21" t="s">
        <v>633</v>
      </c>
      <c r="L70" s="21" t="s">
        <v>592</v>
      </c>
    </row>
    <row r="71" spans="10:12" x14ac:dyDescent="0.25">
      <c r="J71" s="21" t="s">
        <v>634</v>
      </c>
      <c r="K71" s="21" t="s">
        <v>635</v>
      </c>
      <c r="L71" s="21" t="s">
        <v>592</v>
      </c>
    </row>
    <row r="72" spans="10:12" x14ac:dyDescent="0.25">
      <c r="J72" s="21" t="s">
        <v>636</v>
      </c>
      <c r="K72" s="21" t="s">
        <v>637</v>
      </c>
      <c r="L72" s="21" t="s">
        <v>592</v>
      </c>
    </row>
    <row r="73" spans="10:12" x14ac:dyDescent="0.25">
      <c r="J73" s="21" t="s">
        <v>638</v>
      </c>
      <c r="K73" s="21" t="s">
        <v>639</v>
      </c>
      <c r="L73" s="21" t="s">
        <v>596</v>
      </c>
    </row>
    <row r="74" spans="10:12" x14ac:dyDescent="0.25">
      <c r="J74" s="21" t="s">
        <v>640</v>
      </c>
      <c r="K74" s="21" t="s">
        <v>641</v>
      </c>
      <c r="L74" s="21" t="s">
        <v>592</v>
      </c>
    </row>
    <row r="75" spans="10:12" x14ac:dyDescent="0.25">
      <c r="J75" s="21" t="s">
        <v>642</v>
      </c>
      <c r="K75" s="21" t="s">
        <v>643</v>
      </c>
      <c r="L75" s="21" t="s">
        <v>592</v>
      </c>
    </row>
    <row r="76" spans="10:12" x14ac:dyDescent="0.25">
      <c r="J76" s="21" t="s">
        <v>644</v>
      </c>
      <c r="K76" s="21" t="s">
        <v>645</v>
      </c>
      <c r="L76" s="21" t="s">
        <v>592</v>
      </c>
    </row>
    <row r="77" spans="10:12" x14ac:dyDescent="0.25">
      <c r="J77" s="21" t="s">
        <v>646</v>
      </c>
      <c r="K77" s="21" t="s">
        <v>647</v>
      </c>
      <c r="L77" s="21" t="s">
        <v>592</v>
      </c>
    </row>
    <row r="78" spans="10:12" x14ac:dyDescent="0.25">
      <c r="J78" s="21" t="s">
        <v>648</v>
      </c>
      <c r="K78" s="21" t="s">
        <v>649</v>
      </c>
      <c r="L78" s="21" t="s">
        <v>592</v>
      </c>
    </row>
    <row r="79" spans="10:12" x14ac:dyDescent="0.25">
      <c r="J79" s="21" t="s">
        <v>650</v>
      </c>
      <c r="K79" s="21" t="s">
        <v>651</v>
      </c>
      <c r="L79" s="21" t="s">
        <v>592</v>
      </c>
    </row>
    <row r="80" spans="10:12" x14ac:dyDescent="0.25">
      <c r="J80" s="21" t="s">
        <v>652</v>
      </c>
      <c r="K80" s="21" t="s">
        <v>653</v>
      </c>
      <c r="L80" s="21" t="s">
        <v>592</v>
      </c>
    </row>
    <row r="81" spans="10:12" x14ac:dyDescent="0.25">
      <c r="J81" s="21" t="s">
        <v>654</v>
      </c>
      <c r="K81" s="21" t="s">
        <v>655</v>
      </c>
      <c r="L81" s="21" t="s">
        <v>596</v>
      </c>
    </row>
    <row r="82" spans="10:12" x14ac:dyDescent="0.25">
      <c r="J82" s="21" t="s">
        <v>656</v>
      </c>
      <c r="K82" s="21" t="s">
        <v>657</v>
      </c>
      <c r="L82" s="21" t="s">
        <v>592</v>
      </c>
    </row>
    <row r="83" spans="10:12" x14ac:dyDescent="0.25">
      <c r="J83" s="21" t="s">
        <v>658</v>
      </c>
      <c r="K83" s="21" t="s">
        <v>659</v>
      </c>
      <c r="L83" s="21" t="s">
        <v>592</v>
      </c>
    </row>
    <row r="84" spans="10:12" x14ac:dyDescent="0.25">
      <c r="J84" s="21" t="s">
        <v>660</v>
      </c>
      <c r="K84" s="21" t="s">
        <v>661</v>
      </c>
      <c r="L84" s="21" t="s">
        <v>592</v>
      </c>
    </row>
    <row r="85" spans="10:12" x14ac:dyDescent="0.25">
      <c r="J85" s="21" t="s">
        <v>662</v>
      </c>
      <c r="K85" s="21" t="s">
        <v>663</v>
      </c>
      <c r="L85" s="21" t="s">
        <v>592</v>
      </c>
    </row>
    <row r="86" spans="10:12" x14ac:dyDescent="0.25">
      <c r="J86" s="21" t="s">
        <v>664</v>
      </c>
      <c r="K86" s="21" t="s">
        <v>665</v>
      </c>
      <c r="L86" s="21" t="s">
        <v>592</v>
      </c>
    </row>
    <row r="87" spans="10:12" x14ac:dyDescent="0.25">
      <c r="J87" s="21" t="s">
        <v>666</v>
      </c>
      <c r="K87" s="21" t="s">
        <v>667</v>
      </c>
      <c r="L87" s="21" t="s">
        <v>592</v>
      </c>
    </row>
    <row r="88" spans="10:12" x14ac:dyDescent="0.25">
      <c r="J88" s="21" t="s">
        <v>668</v>
      </c>
      <c r="K88" s="21" t="s">
        <v>669</v>
      </c>
      <c r="L88" s="21" t="s">
        <v>592</v>
      </c>
    </row>
    <row r="89" spans="10:12" x14ac:dyDescent="0.25">
      <c r="J89" s="21" t="s">
        <v>86</v>
      </c>
      <c r="K89" s="21" t="s">
        <v>670</v>
      </c>
      <c r="L89" s="21" t="s">
        <v>671</v>
      </c>
    </row>
    <row r="90" spans="10:12" x14ac:dyDescent="0.25">
      <c r="J90" s="21" t="s">
        <v>87</v>
      </c>
      <c r="K90" s="21" t="s">
        <v>672</v>
      </c>
      <c r="L90" s="21" t="s">
        <v>592</v>
      </c>
    </row>
    <row r="91" spans="10:12" x14ac:dyDescent="0.25">
      <c r="J91" s="21" t="s">
        <v>88</v>
      </c>
      <c r="K91" s="21" t="s">
        <v>673</v>
      </c>
      <c r="L91" s="21" t="s">
        <v>592</v>
      </c>
    </row>
    <row r="92" spans="10:12" x14ac:dyDescent="0.25">
      <c r="J92" s="21" t="s">
        <v>674</v>
      </c>
      <c r="K92" s="21" t="s">
        <v>675</v>
      </c>
      <c r="L92" s="21" t="s">
        <v>676</v>
      </c>
    </row>
    <row r="93" spans="10:12" x14ac:dyDescent="0.25">
      <c r="J93" s="21" t="s">
        <v>90</v>
      </c>
      <c r="K93" s="21" t="s">
        <v>90</v>
      </c>
      <c r="L93" s="21" t="s">
        <v>592</v>
      </c>
    </row>
    <row r="94" spans="10:12" x14ac:dyDescent="0.25">
      <c r="J94" s="21" t="s">
        <v>91</v>
      </c>
      <c r="K94" s="21" t="s">
        <v>91</v>
      </c>
      <c r="L94" s="21" t="s">
        <v>592</v>
      </c>
    </row>
    <row r="95" spans="10:12" x14ac:dyDescent="0.25">
      <c r="J95" s="21" t="s">
        <v>92</v>
      </c>
      <c r="K95" s="21" t="s">
        <v>92</v>
      </c>
      <c r="L95" s="21" t="s">
        <v>592</v>
      </c>
    </row>
    <row r="96" spans="10:12" x14ac:dyDescent="0.25">
      <c r="J96" s="21" t="s">
        <v>93</v>
      </c>
      <c r="K96" s="21" t="s">
        <v>93</v>
      </c>
      <c r="L96" s="21" t="s">
        <v>592</v>
      </c>
    </row>
    <row r="97" spans="10:12" x14ac:dyDescent="0.25">
      <c r="J97" s="21" t="s">
        <v>94</v>
      </c>
      <c r="K97" s="21" t="s">
        <v>677</v>
      </c>
      <c r="L97" s="21" t="s">
        <v>587</v>
      </c>
    </row>
    <row r="98" spans="10:12" x14ac:dyDescent="0.25">
      <c r="J98" s="21" t="s">
        <v>95</v>
      </c>
      <c r="K98" s="21" t="s">
        <v>678</v>
      </c>
      <c r="L98" s="21" t="s">
        <v>596</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2022-04-29T19:17:31Z</dcterms:modified>
</cp:coreProperties>
</file>