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4.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66925"/>
  <mc:AlternateContent xmlns:mc="http://schemas.openxmlformats.org/markup-compatibility/2006">
    <mc:Choice Requires="x15">
      <x15ac:absPath xmlns:x15ac="http://schemas.microsoft.com/office/spreadsheetml/2010/11/ac" url="C:\Users\egold\Desktop\LTCCC\Data\Provider Info &amp; 1-star SFFs\Provider Info - March 2022\Providers.032022\"/>
    </mc:Choice>
  </mc:AlternateContent>
  <xr:revisionPtr revIDLastSave="0" documentId="13_ncr:1_{87554197-F468-4EE7-A4DE-96D597260A45}" xr6:coauthVersionLast="47" xr6:coauthVersionMax="47" xr10:uidLastSave="{00000000-0000-0000-0000-000000000000}"/>
  <bookViews>
    <workbookView xWindow="-120" yWindow="-120" windowWidth="29040" windowHeight="15720" xr2:uid="{00000000-000D-0000-FFFF-FFFF00000000}"/>
  </bookViews>
  <sheets>
    <sheet name="Provider Info - March 2022" sheetId="1" r:id="rId1"/>
    <sheet name="State Summary Data" sheetId="6" r:id="rId2"/>
    <sheet name="CMS Region Summary Data" sheetId="8" r:id="rId3"/>
    <sheet name="Notes" sheetId="7" r:id="rId4"/>
  </sheets>
  <definedNames>
    <definedName name="Slicer_County">#N/A</definedName>
    <definedName name="Slicer_Ownership_Type">#N/A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3" i="6" l="1"/>
  <c r="C13" i="6" s="1"/>
  <c r="B12" i="6"/>
  <c r="C12" i="6" s="1"/>
  <c r="B11" i="6"/>
  <c r="C11" i="6" s="1"/>
  <c r="B9" i="6"/>
  <c r="B8" i="6"/>
  <c r="C8" i="6" s="1"/>
  <c r="B7" i="6"/>
  <c r="C7" i="6" s="1"/>
  <c r="B5" i="6"/>
  <c r="C5" i="6" s="1"/>
  <c r="B4" i="6"/>
  <c r="C4" i="6" s="1"/>
  <c r="B3" i="6"/>
  <c r="B2" i="6"/>
  <c r="B13" i="8"/>
  <c r="C13" i="8" s="1"/>
  <c r="B12" i="8"/>
  <c r="C12" i="8" s="1"/>
  <c r="B11" i="8"/>
  <c r="C11" i="8" s="1"/>
  <c r="B9" i="8"/>
  <c r="B8" i="8"/>
  <c r="C8" i="8" s="1"/>
  <c r="B7" i="8"/>
  <c r="C7" i="8" s="1"/>
  <c r="B5" i="8"/>
  <c r="C5" i="8" s="1"/>
  <c r="B4" i="8"/>
  <c r="C4" i="8" s="1"/>
  <c r="B3" i="8"/>
  <c r="B2" i="8"/>
  <c r="B6" i="6" l="1"/>
  <c r="C6" i="6" s="1"/>
  <c r="B6" i="8"/>
  <c r="C6" i="8" s="1"/>
  <c r="C3" i="6"/>
  <c r="C3" i="8"/>
</calcChain>
</file>

<file path=xl/sharedStrings.xml><?xml version="1.0" encoding="utf-8"?>
<sst xmlns="http://schemas.openxmlformats.org/spreadsheetml/2006/main" count="2176" uniqueCount="767">
  <si>
    <t>Federal Provider Number</t>
  </si>
  <si>
    <t>Provider Name</t>
  </si>
  <si>
    <t>Provider Address</t>
  </si>
  <si>
    <t>Provider City</t>
  </si>
  <si>
    <t>Provider State</t>
  </si>
  <si>
    <t>Provider Zip Code</t>
  </si>
  <si>
    <t>Provider Phone Number</t>
  </si>
  <si>
    <t>Provider SSA County Code</t>
  </si>
  <si>
    <t>Provider County Name</t>
  </si>
  <si>
    <t>Ownership Type</t>
  </si>
  <si>
    <t>Number of Certified Beds</t>
  </si>
  <si>
    <t>Average Number of Residents per Day</t>
  </si>
  <si>
    <t>Average Number of Residents per Day Footnote</t>
  </si>
  <si>
    <t>Provider Type</t>
  </si>
  <si>
    <t>Provider Resides in Hospital</t>
  </si>
  <si>
    <t>Legal Business Name</t>
  </si>
  <si>
    <t>Date First Approved to Provide Medicare and Medicaid Services</t>
  </si>
  <si>
    <t>Continuing Care Retirement Community</t>
  </si>
  <si>
    <t>Special Focus Status</t>
  </si>
  <si>
    <t>Abuse Icon</t>
  </si>
  <si>
    <t>Most Recent Health Inspection More Than 2 Years Ago</t>
  </si>
  <si>
    <t>Provider Changed Ownership in Last 12 Months</t>
  </si>
  <si>
    <t>With a Resident and Family Council</t>
  </si>
  <si>
    <t>Automatic Sprinkler Systems in All Required Areas</t>
  </si>
  <si>
    <t>Overall Rating</t>
  </si>
  <si>
    <t>Overall Rating Footnote</t>
  </si>
  <si>
    <t>Health Inspection Rating</t>
  </si>
  <si>
    <t>Health Inspection Rating Footnote</t>
  </si>
  <si>
    <t>QM Rating</t>
  </si>
  <si>
    <t>QM Rating Footnote</t>
  </si>
  <si>
    <t>Long-Stay QM Rating</t>
  </si>
  <si>
    <t>Long-Stay QM Rating Footnote</t>
  </si>
  <si>
    <t>Short-Stay QM Rating</t>
  </si>
  <si>
    <t>Short-Stay QM Rating Footnote</t>
  </si>
  <si>
    <t>Staffing Rating</t>
  </si>
  <si>
    <t>Staffing Rating Footnote</t>
  </si>
  <si>
    <t>RN Staffing Rating</t>
  </si>
  <si>
    <t>RN Staffing Rating Footnote</t>
  </si>
  <si>
    <t>Reported Staffing Footnote</t>
  </si>
  <si>
    <t>Physical Therapist Staffing Footnote</t>
  </si>
  <si>
    <t>Reported Nurse Aide Staffing Hours per Resident per Day</t>
  </si>
  <si>
    <t>Reported LPN Staffing Hours per Resident per Day</t>
  </si>
  <si>
    <t>Reported RN Staffing Hours per Resident per Day</t>
  </si>
  <si>
    <t>Reported Licensed Staffing Hours per Resident per Day</t>
  </si>
  <si>
    <t>Reported Total Nurse Staffing Hours per Resident per Day</t>
  </si>
  <si>
    <t>Total number of nurse staff hours per resident per day on the weekend</t>
  </si>
  <si>
    <t>Registered Nurse hours per resident per day on the weekend</t>
  </si>
  <si>
    <t>Reported Physical Therapist Staffing Hours per Resident Per Day</t>
  </si>
  <si>
    <t>Total nursing staff turnover</t>
  </si>
  <si>
    <t>Total nursing staff turnover footnote</t>
  </si>
  <si>
    <t>Registered Nurse turnover</t>
  </si>
  <si>
    <t>Registered Nurse turnover footnote</t>
  </si>
  <si>
    <t>Number of administrators who have left the nursing home</t>
  </si>
  <si>
    <t>Administrator turnover footnote</t>
  </si>
  <si>
    <t>Case-Mix Nurse Aide Staffing Hours per Resident per Day</t>
  </si>
  <si>
    <t>Case-Mix LPN Staffing Hours per Resident per Day</t>
  </si>
  <si>
    <t>Case-Mix RN Staffing Hours per Resident per Day</t>
  </si>
  <si>
    <t>Case-Mix Total Nurse Staffing Hours per Resident per Day</t>
  </si>
  <si>
    <t>Adjusted Nurse Aide Staffing Hours per Resident per Day</t>
  </si>
  <si>
    <t>Adjusted LPN Staffing Hours per Resident per Day</t>
  </si>
  <si>
    <t>Adjusted RN Staffing Hours per Resident per Day</t>
  </si>
  <si>
    <t>Adjusted Total Nurse Staffing Hours per Resident per Day</t>
  </si>
  <si>
    <t>Rating Cycle 1 Standard Survey Health Date</t>
  </si>
  <si>
    <t>Rating Cycle 1 Total Number of Health Deficiencies</t>
  </si>
  <si>
    <t>Rating Cycle 1 Number of Standard Health Deficiencies</t>
  </si>
  <si>
    <t>Rating Cycle 1 Number of Complaint Health Deficiencies</t>
  </si>
  <si>
    <t>Rating Cycle 1 Health Deficiency Score</t>
  </si>
  <si>
    <t>Rating Cycle 1 Number of Health Revisits</t>
  </si>
  <si>
    <t>Rating Cycle 1 Health Revisit Score</t>
  </si>
  <si>
    <t>Rating Cycle 1 Total Health Score</t>
  </si>
  <si>
    <t>Rating Cycle 2 Standard Health Survey Date</t>
  </si>
  <si>
    <t>Rating Cycle 2 Total Number of Health Deficiencies</t>
  </si>
  <si>
    <t>Rating Cycle 2 Number of Standard Health Deficiencies</t>
  </si>
  <si>
    <t>Rating Cycle 2 Number of Complaint Health Deficiencies</t>
  </si>
  <si>
    <t>Rating Cycle 2 Health Deficiency Score</t>
  </si>
  <si>
    <t>Rating Cycle 2 Number of Health Revisits</t>
  </si>
  <si>
    <t>Rating Cycle 2 Health Revisit Score</t>
  </si>
  <si>
    <t>Rating Cycle 2 Total Health Score</t>
  </si>
  <si>
    <t>Rating Cycle 3 Standard Health Survey Date</t>
  </si>
  <si>
    <t>Rating Cycle 3 Total Number of Health Deficiencies</t>
  </si>
  <si>
    <t>Rating Cycle 3 Number of Standard Health Deficiencies</t>
  </si>
  <si>
    <t>Rating Cycle 3 Number of Complaint Health Deficiencies</t>
  </si>
  <si>
    <t>Rating Cycle 3 Health Deficiency Score</t>
  </si>
  <si>
    <t>Rating Cycle 3 Number of Health Revisits</t>
  </si>
  <si>
    <t>Rating Cycle 3 Health Revisit Score</t>
  </si>
  <si>
    <t>Rating Cycle 3 Total Health Score</t>
  </si>
  <si>
    <t>Total Weighted Health Survey Score</t>
  </si>
  <si>
    <t>Number of Facility Reported Incidents</t>
  </si>
  <si>
    <t>Number of Substantiated Complaints</t>
  </si>
  <si>
    <t>Number of Citations from Infection Control Inspections</t>
  </si>
  <si>
    <t>Number of Fines</t>
  </si>
  <si>
    <t>Total Amount of Fines in Dollars</t>
  </si>
  <si>
    <t>Number of Payment Denials</t>
  </si>
  <si>
    <t>Total Number of Penalties</t>
  </si>
  <si>
    <t>Location</t>
  </si>
  <si>
    <t>Processing Date</t>
  </si>
  <si>
    <t>AL</t>
  </si>
  <si>
    <t>Franklin</t>
  </si>
  <si>
    <t>For profit - Corporation</t>
  </si>
  <si>
    <t>Medicare and Medicaid</t>
  </si>
  <si>
    <t>N</t>
  </si>
  <si>
    <t>Y</t>
  </si>
  <si>
    <t>Both</t>
  </si>
  <si>
    <t>Yes</t>
  </si>
  <si>
    <t>Resident</t>
  </si>
  <si>
    <t>For profit - Individual</t>
  </si>
  <si>
    <t>SFF Candidate</t>
  </si>
  <si>
    <t>Non profit - Corporation</t>
  </si>
  <si>
    <t>Dallas</t>
  </si>
  <si>
    <t>Washington</t>
  </si>
  <si>
    <t>Non profit - Other</t>
  </si>
  <si>
    <t>None</t>
  </si>
  <si>
    <t>For profit - Partnership</t>
  </si>
  <si>
    <t>Government - City</t>
  </si>
  <si>
    <t>MADISON</t>
  </si>
  <si>
    <t>CAMDEN</t>
  </si>
  <si>
    <t>AUBURN</t>
  </si>
  <si>
    <t>AK</t>
  </si>
  <si>
    <t>AZ</t>
  </si>
  <si>
    <t>AR</t>
  </si>
  <si>
    <t>VAN BUREN</t>
  </si>
  <si>
    <t>Lincoln</t>
  </si>
  <si>
    <t>CA</t>
  </si>
  <si>
    <t>San Francisco</t>
  </si>
  <si>
    <t>Family</t>
  </si>
  <si>
    <t>CO</t>
  </si>
  <si>
    <t>Denver</t>
  </si>
  <si>
    <t>CT</t>
  </si>
  <si>
    <t>PORTLAND</t>
  </si>
  <si>
    <t>FARMINGTON</t>
  </si>
  <si>
    <t>WINDHAM</t>
  </si>
  <si>
    <t>DE</t>
  </si>
  <si>
    <t>DC</t>
  </si>
  <si>
    <t>FL</t>
  </si>
  <si>
    <t>SANFORD</t>
  </si>
  <si>
    <t>GA</t>
  </si>
  <si>
    <t>AUGUSTA</t>
  </si>
  <si>
    <t>Hancock</t>
  </si>
  <si>
    <t>CANTON</t>
  </si>
  <si>
    <t>BRUNSWICK</t>
  </si>
  <si>
    <t>COASTAL MANOR</t>
  </si>
  <si>
    <t>HI</t>
  </si>
  <si>
    <t>ID</t>
  </si>
  <si>
    <t>LEWISTON</t>
  </si>
  <si>
    <t>IL</t>
  </si>
  <si>
    <t>Knox</t>
  </si>
  <si>
    <t>FREEPORT</t>
  </si>
  <si>
    <t>LINCOLN</t>
  </si>
  <si>
    <t>INDEPENDENT ORDER OF ODD FELLOWS</t>
  </si>
  <si>
    <t>Cumberland</t>
  </si>
  <si>
    <t>IN</t>
  </si>
  <si>
    <t>IA</t>
  </si>
  <si>
    <t>KS</t>
  </si>
  <si>
    <t>ELLSWORTH</t>
  </si>
  <si>
    <t>KY</t>
  </si>
  <si>
    <t>LA</t>
  </si>
  <si>
    <t>CEDARS NURSING CARE CENTER</t>
  </si>
  <si>
    <t>630 OCEAN AVENUE</t>
  </si>
  <si>
    <t>ME</t>
  </si>
  <si>
    <t>CEDARS NURSING CARE CENTER, INC</t>
  </si>
  <si>
    <t>630 OCEAN AVENUE,PORTLAND,ME,04112</t>
  </si>
  <si>
    <t>HIBBARD SKILLED NURSING &amp; REHABILITATION CENTER</t>
  </si>
  <si>
    <t>1037 WEST MAIN STREET</t>
  </si>
  <si>
    <t>DOVER FOXCROFT</t>
  </si>
  <si>
    <t>Piscataquis</t>
  </si>
  <si>
    <t>DOVER-FOXCROFT HEALTHCARE LLC</t>
  </si>
  <si>
    <t>1037 WEST MAIN STREET,DOVER FOXCROFT,ME,04426</t>
  </si>
  <si>
    <t>MONTELLO MANOR</t>
  </si>
  <si>
    <t>540 COLLEGE ST</t>
  </si>
  <si>
    <t>Androscoggin</t>
  </si>
  <si>
    <t>ROUSSEAU ENTERPRISES LLC</t>
  </si>
  <si>
    <t>540 COLLEGE ST,LEWISTON,ME,04240</t>
  </si>
  <si>
    <t>BARRON CENTER</t>
  </si>
  <si>
    <t>1145 BRIGHTON AVE</t>
  </si>
  <si>
    <t>CITY OF PORTLAND</t>
  </si>
  <si>
    <t>1145 BRIGHTON AVE,PORTLAND,ME,04102</t>
  </si>
  <si>
    <t>SUMMER COMMONS</t>
  </si>
  <si>
    <t>21 JUNE STREET</t>
  </si>
  <si>
    <t>York</t>
  </si>
  <si>
    <t>SANFORD SENIOR CARE OPERATIONS, LLC</t>
  </si>
  <si>
    <t>21 JUNE STREET,SANFORD,ME,04073</t>
  </si>
  <si>
    <t>AROOSTOOK HEALTH CENTER</t>
  </si>
  <si>
    <t>PO BOX 410</t>
  </si>
  <si>
    <t>MARS HILL</t>
  </si>
  <si>
    <t>Aroostook</t>
  </si>
  <si>
    <t>AROOSTOOK MEDICAL CENTER</t>
  </si>
  <si>
    <t>PO BOX 410,MARS HILL,ME,04758</t>
  </si>
  <si>
    <t>BANGOR NURSING &amp; REHABILITATION CENTER</t>
  </si>
  <si>
    <t>103 TEXAS AVE</t>
  </si>
  <si>
    <t>BANGOR</t>
  </si>
  <si>
    <t>Penobscot</t>
  </si>
  <si>
    <t>103 TEXAS AVE,BANGOR,ME,04401</t>
  </si>
  <si>
    <t>ORONO COMMONS</t>
  </si>
  <si>
    <t>117 BENNOCH RD</t>
  </si>
  <si>
    <t>ORONO</t>
  </si>
  <si>
    <t>ORONO OPERATIONS, LLC</t>
  </si>
  <si>
    <t>117 BENNOCH RD,ORONO,ME,04473</t>
  </si>
  <si>
    <t>THE GARDENS</t>
  </si>
  <si>
    <t>30 COMMUNITY DRIVE</t>
  </si>
  <si>
    <t>QUARRY HILL</t>
  </si>
  <si>
    <t>30 COMMUNITY DRIVE,CAMDEN,ME,04843</t>
  </si>
  <si>
    <t>RUSSELL PARK REHABILITATION &amp; LIVING CENTER</t>
  </si>
  <si>
    <t>158-178 RUSSELL ST</t>
  </si>
  <si>
    <t>MEDICAL CARE MANAGEMENT, INC</t>
  </si>
  <si>
    <t>158-178 RUSSELL ST,LEWISTON,ME,04240</t>
  </si>
  <si>
    <t>ST MARY'S D'YOUVILLE PAVILION</t>
  </si>
  <si>
    <t>102 CAMPUS AVE</t>
  </si>
  <si>
    <t>ST MARYS REGIONAL MEDICAL CENTER</t>
  </si>
  <si>
    <t>102 CAMPUS AVE,LEWISTON,ME,04240</t>
  </si>
  <si>
    <t>MAINEGENERAL REHAB &amp; LONG TERM CARE - GRAY BIRCH</t>
  </si>
  <si>
    <t>37 GRAY BIRCH DRIVE</t>
  </si>
  <si>
    <t>Kennebec</t>
  </si>
  <si>
    <t>MAINEGENERAL HEALTH REHABILITATION &amp; LONG TERM CARE</t>
  </si>
  <si>
    <t>37 GRAY BIRCH DRIVE,AUGUSTA,ME,04330</t>
  </si>
  <si>
    <t>CEDAR RIDGE CENTER</t>
  </si>
  <si>
    <t>23 CEDAR RIDGE DRIVE</t>
  </si>
  <si>
    <t>SKOWHEGAN</t>
  </si>
  <si>
    <t>Somerset</t>
  </si>
  <si>
    <t>SKOWHEGAN SNF OPERATIONS LLC</t>
  </si>
  <si>
    <t>23 CEDAR RIDGE DRIVE,SKOWHEGAN,ME,04976</t>
  </si>
  <si>
    <t>BREWER CENTER FOR HEALTH &amp; REHABILITATION, LLC</t>
  </si>
  <si>
    <t>74 PARKWAY SOUTH</t>
  </si>
  <si>
    <t>BREWER</t>
  </si>
  <si>
    <t>VK BREWER LLC</t>
  </si>
  <si>
    <t>74 PARKWAY SOUTH,BREWER,ME,04412</t>
  </si>
  <si>
    <t>CLOVER MANOR</t>
  </si>
  <si>
    <t>440 MINOT AVE</t>
  </si>
  <si>
    <t>CLOVER MANOR INC</t>
  </si>
  <si>
    <t>440 MINOT AVE,AUBURN,ME,04210</t>
  </si>
  <si>
    <t>ROSS MANOR</t>
  </si>
  <si>
    <t>758 BROADWAY</t>
  </si>
  <si>
    <t>ROSS MANOR ASSOCIATES</t>
  </si>
  <si>
    <t>758 BROADWAY,BANGOR,ME,04401</t>
  </si>
  <si>
    <t>RIVER RIDGE CENTER</t>
  </si>
  <si>
    <t>3 BRAZIER LANE</t>
  </si>
  <si>
    <t>KENNEBUNK</t>
  </si>
  <si>
    <t>KENNEBUNK OPERATIONS, LLC</t>
  </si>
  <si>
    <t>3 BRAZIER LANE,KENNEBUNK,ME,04043</t>
  </si>
  <si>
    <t>COVE'S EDGE</t>
  </si>
  <si>
    <t>26 SCHOONER STREET</t>
  </si>
  <si>
    <t>DAMARISCOTTA</t>
  </si>
  <si>
    <t>LINCOLNHEALTH COVES EDGE</t>
  </si>
  <si>
    <t>26 SCHOONER STREET,DAMARISCOTTA,ME,04543</t>
  </si>
  <si>
    <t>SPRINGBROOK CENTER</t>
  </si>
  <si>
    <t>300 SPRING ST</t>
  </si>
  <si>
    <t>WESTBROOK</t>
  </si>
  <si>
    <t>WESTBROOK OPERATIONS, LLC</t>
  </si>
  <si>
    <t>300 SPRING ST,WESTBROOK,ME,04092</t>
  </si>
  <si>
    <t>SANDY RIVER CENTER</t>
  </si>
  <si>
    <t>119 LIVERMORE FALLS RD</t>
  </si>
  <si>
    <t>FARMINGTON OPERATIONS LLC</t>
  </si>
  <si>
    <t>119 LIVERMORE FALLS RD,FARMINGTON,ME,04938</t>
  </si>
  <si>
    <t>PINE POINT CENTER</t>
  </si>
  <si>
    <t>67 PINE POINT RD</t>
  </si>
  <si>
    <t>SCARBOROUGH</t>
  </si>
  <si>
    <t>SCARBOROUGH OPERATIONS LLC</t>
  </si>
  <si>
    <t>67 PINE POINT RD,SCARBOROUGH,ME,04074</t>
  </si>
  <si>
    <t>MARSHWOOD CENTER</t>
  </si>
  <si>
    <t>33 ROGER STREET</t>
  </si>
  <si>
    <t>LEWISTON OPERATIONS LLC</t>
  </si>
  <si>
    <t>33 ROGER STREET,LEWISTON,ME,04240</t>
  </si>
  <si>
    <t>SEASIDE REHAB &amp; HEALTH CARE</t>
  </si>
  <si>
    <t>850 BAXTER BOULEVARD</t>
  </si>
  <si>
    <t>SEASIDE HEALTHCARE LLC</t>
  </si>
  <si>
    <t>850 BAXTER BOULEVARD,PORTLAND,ME,04103</t>
  </si>
  <si>
    <t>ISLAND NURSING HOME &amp; CARE CTR</t>
  </si>
  <si>
    <t>587 NORTH DEER ISLE RD</t>
  </si>
  <si>
    <t>DEER ISLE</t>
  </si>
  <si>
    <t>ISLAND NURSING HOME INC</t>
  </si>
  <si>
    <t>587 NORTH DEER ISLE RD,DEER ISLE,ME,04627</t>
  </si>
  <si>
    <t>MARKET SQUARE HEALTH CARE CENTER, LLC</t>
  </si>
  <si>
    <t>3 MARKET SQUARE</t>
  </si>
  <si>
    <t>SOUTH PARIS</t>
  </si>
  <si>
    <t>Oxford</t>
  </si>
  <si>
    <t>MARKET SQUARE HEALTH CARE CENTER LLC</t>
  </si>
  <si>
    <t>3 MARKET SQUARE,SOUTH PARIS,ME,04281</t>
  </si>
  <si>
    <t>AUGUSTA CENTER FOR HEALTH &amp; REHABILITATION, LLC</t>
  </si>
  <si>
    <t>188 EASTERN AVE</t>
  </si>
  <si>
    <t>VK AUGUSTA LLC</t>
  </si>
  <si>
    <t>188 EASTERN AVE,AUGUSTA,ME,04330</t>
  </si>
  <si>
    <t>WINSHIP GREEN CENTER FOR HEALTH &amp; REHAB, LLC</t>
  </si>
  <si>
    <t>51 WINSHIP ST</t>
  </si>
  <si>
    <t>BATH</t>
  </si>
  <si>
    <t>Sagadahoc</t>
  </si>
  <si>
    <t>VK BATH LLC</t>
  </si>
  <si>
    <t>51 WINSHIP ST,BATH,ME,04530</t>
  </si>
  <si>
    <t>BRENTWOOD CENTER FOR HEALTH &amp; REHABILITATION, LLC</t>
  </si>
  <si>
    <t>370 PORTLAND ST</t>
  </si>
  <si>
    <t>YARMOUTH</t>
  </si>
  <si>
    <t>VK YARMOUTH LLC</t>
  </si>
  <si>
    <t>370 PORTLAND ST,YARMOUTH,ME,04096</t>
  </si>
  <si>
    <t>GARDINER HEALTH CARE FACILITY</t>
  </si>
  <si>
    <t>PO BOX 520</t>
  </si>
  <si>
    <t>HOULTON</t>
  </si>
  <si>
    <t>GARDINER HEALTH CARE FACILITY INC</t>
  </si>
  <si>
    <t>PO BOX 520,HOULTON,ME,04730</t>
  </si>
  <si>
    <t>PINNACLE HEALTH &amp; REHAB AT SANFORD</t>
  </si>
  <si>
    <t>1142 MAIN ST</t>
  </si>
  <si>
    <t>PINNACLE GROUP OF HUDSON VALLEY II LLC</t>
  </si>
  <si>
    <t>1142 MAIN ST,SANFORD,ME,04073</t>
  </si>
  <si>
    <t>MADIGAN ESTATES</t>
  </si>
  <si>
    <t>93 MILITARY STREET</t>
  </si>
  <si>
    <t>MAPLE GROVE NURSING HOME, INC</t>
  </si>
  <si>
    <t>93 MILITARY STREET,HOULTON,ME,04730</t>
  </si>
  <si>
    <t>HORIZONS LIVING AND REHAB CENTER</t>
  </si>
  <si>
    <t>29 MAURICE DRIVE</t>
  </si>
  <si>
    <t>HORIZONS LIVING AND REHAB CENTER, INC</t>
  </si>
  <si>
    <t>29 MAURICE DRIVE,BRUNSWICK,ME,04011</t>
  </si>
  <si>
    <t>PINNACLE HEALTH &amp; REHAB AT N BERWICK</t>
  </si>
  <si>
    <t>47 ELM ST</t>
  </si>
  <si>
    <t>NORTH BERWICK</t>
  </si>
  <si>
    <t>PINNACLE GROUP OF HUDSON VALLEY III LLC</t>
  </si>
  <si>
    <t>47 ELM ST,NORTH BERWICK,ME,03906</t>
  </si>
  <si>
    <t>BORDERVIEW REHAB &amp; LIVING CTR</t>
  </si>
  <si>
    <t>208 STATE STREET</t>
  </si>
  <si>
    <t>BORDERVIEW HOLDINGS CORP</t>
  </si>
  <si>
    <t>208 STATE STREET,VAN BUREN,ME,04785</t>
  </si>
  <si>
    <t>OAK GROVE CENTER</t>
  </si>
  <si>
    <t>27 COOL ST</t>
  </si>
  <si>
    <t>WATERVILLE</t>
  </si>
  <si>
    <t>WATERVILLE SNF OPERATIONS, LLC</t>
  </si>
  <si>
    <t>27 COOL ST,WATERVILLE,ME,04901</t>
  </si>
  <si>
    <t>KENNEBUNK CENTER FOR HEALTH &amp; REHABILITATION, LLC</t>
  </si>
  <si>
    <t>158 ROSS RD</t>
  </si>
  <si>
    <t>VK KENNEBUNK LLC</t>
  </si>
  <si>
    <t>158 ROSS RD,KENNEBUNK,ME,04043</t>
  </si>
  <si>
    <t>NORWAY CENTER FOR HEALTH &amp; REHABILITATION, LLC</t>
  </si>
  <si>
    <t>29 MARION AVE</t>
  </si>
  <si>
    <t>NORWAY</t>
  </si>
  <si>
    <t>VK NORWAY LLC</t>
  </si>
  <si>
    <t>29 MARION AVE,NORWAY,ME,04268</t>
  </si>
  <si>
    <t>HAWTHORNE HOUSE</t>
  </si>
  <si>
    <t>6 OLD COUNTY RD</t>
  </si>
  <si>
    <t>FREEPORT CONVALESCENT CENTER INC</t>
  </si>
  <si>
    <t>6 OLD COUNTY RD,FREEPORT,ME,04032</t>
  </si>
  <si>
    <t>RUMFORD COMMUNITY HOME</t>
  </si>
  <si>
    <t>11 JOHN F KENNEDY LANE</t>
  </si>
  <si>
    <t>RUMFORD</t>
  </si>
  <si>
    <t>RUMFORD COMMUNITY HOME CORPORATION</t>
  </si>
  <si>
    <t>11 JOHN F KENNEDY LANE,RUMFORD,ME,04276</t>
  </si>
  <si>
    <t>PRESQUE ISLE REHAB AND NURSING CENTER</t>
  </si>
  <si>
    <t>162 ACADEMY ST</t>
  </si>
  <si>
    <t>PRESQUE ISLE</t>
  </si>
  <si>
    <t>CARIBOU NURSING HOME INC</t>
  </si>
  <si>
    <t>162 ACADEMY ST,PRESQUE ISLE,ME,04769</t>
  </si>
  <si>
    <t>PINNACLE HEALTH &amp; REHAB  CANTON</t>
  </si>
  <si>
    <t>26 PLEASANT ST</t>
  </si>
  <si>
    <t>PINNACLE GROUP OF HUDSON VALLEY LLC</t>
  </si>
  <si>
    <t>26 PLEASANT ST,CANTON,ME,04221</t>
  </si>
  <si>
    <t>SEAL ROCK HEALTH CARE</t>
  </si>
  <si>
    <t>88 HARBOR DRIVE</t>
  </si>
  <si>
    <t>SACO</t>
  </si>
  <si>
    <t>SEAL ROCK ASSOCIATES LLC</t>
  </si>
  <si>
    <t>88 HARBOR DRIVE,SACO,ME,04072</t>
  </si>
  <si>
    <t>WESTGATE CENTER FOR REHAB &amp; ALZHEIMERS CARE</t>
  </si>
  <si>
    <t>750 UNION ST</t>
  </si>
  <si>
    <t>WESTGATE CENTER FOR HEALTH AND REHABILITATION, LLC</t>
  </si>
  <si>
    <t>750 UNION ST,BANGOR,ME,04401</t>
  </si>
  <si>
    <t>EASTSIDE CENTER FOR HEALTH &amp; REHABILITATION, LLC</t>
  </si>
  <si>
    <t>516 MT HOPE AVENUE</t>
  </si>
  <si>
    <t>VK BANGOR LLC</t>
  </si>
  <si>
    <t>516 MT HOPE AVENUE,BANGOR,ME,04401</t>
  </si>
  <si>
    <t>ST ANDRE HEALTH CARE FACILITY</t>
  </si>
  <si>
    <t>407 POOL ST</t>
  </si>
  <si>
    <t>BIDDEFORD</t>
  </si>
  <si>
    <t>ST. ANDRE HEALTH CARE FACILITY</t>
  </si>
  <si>
    <t>407 POOL ST,BIDDEFORD,ME,04005</t>
  </si>
  <si>
    <t>MARSHALL HEALTH CARE AND REHAB</t>
  </si>
  <si>
    <t>16 BEAL STREET</t>
  </si>
  <si>
    <t>MACHIAS</t>
  </si>
  <si>
    <t>MARSHALL HEALTHCARE</t>
  </si>
  <si>
    <t>16 BEAL STREET,MACHIAS,ME,04654</t>
  </si>
  <si>
    <t>FALMOUTH BY THE SEA</t>
  </si>
  <si>
    <t>191 FORESIDE RD</t>
  </si>
  <si>
    <t>FALMOUTH</t>
  </si>
  <si>
    <t>FALMOUTH CONVALESCENT CENTER INC</t>
  </si>
  <si>
    <t>191 FORESIDE RD,FALMOUTH,ME,04105</t>
  </si>
  <si>
    <t>COLONIAL HEALTHCARE</t>
  </si>
  <si>
    <t>36 WORKMAN TERRACE STREET</t>
  </si>
  <si>
    <t>COLONIAL ACRES ASSOCIATES</t>
  </si>
  <si>
    <t>36 WORKMAN TERRACE STREET,LINCOLN,ME,04457</t>
  </si>
  <si>
    <t>HIGH VIEW MANOR</t>
  </si>
  <si>
    <t>517 RIVERVIEW ST</t>
  </si>
  <si>
    <t>MADAWASKA</t>
  </si>
  <si>
    <t>517 RIVERVIEW ST,MADAWASKA,ME,04756</t>
  </si>
  <si>
    <t>DEXTER HEALTH CARE</t>
  </si>
  <si>
    <t>64 PARK STREET</t>
  </si>
  <si>
    <t>DEXTER</t>
  </si>
  <si>
    <t>DEXTER MANOR ASSOCIATES</t>
  </si>
  <si>
    <t>64 PARK STREET,DEXTER,ME,04930</t>
  </si>
  <si>
    <t>STILLWATER HEALTH CARE</t>
  </si>
  <si>
    <t>335 STILLWATER AVE</t>
  </si>
  <si>
    <t>STILLWATER HEALTHCARE LLC</t>
  </si>
  <si>
    <t>335 STILLWATER AVE,BANGOR,ME,04401</t>
  </si>
  <si>
    <t>CARIBOU REHAB AND NURSING CENTER</t>
  </si>
  <si>
    <t>10 BERNADETTE ST</t>
  </si>
  <si>
    <t>CARIBOU</t>
  </si>
  <si>
    <t>10 BERNADETTE ST,CARIBOU,ME,04736</t>
  </si>
  <si>
    <t>NARRAGUAGUS BAY HEALTH CARE FACILITY</t>
  </si>
  <si>
    <t>3 MAIN STREET</t>
  </si>
  <si>
    <t>MILBRIDGE</t>
  </si>
  <si>
    <t>NARRAGUAGUS BAY HEALTH CARE</t>
  </si>
  <si>
    <t>3 MAIN STREET,MILBRIDGE,ME,04658</t>
  </si>
  <si>
    <t>WATERVILLE CENTER FOR HEALTH AND REHAB</t>
  </si>
  <si>
    <t>7 HIGHWOOD ST</t>
  </si>
  <si>
    <t>WATERVILLE CENTER FOR HEALTH AND REHAB LLC</t>
  </si>
  <si>
    <t>7 HIGHWOOD ST,WATERVILLE,ME,04901</t>
  </si>
  <si>
    <t>PINNACLE HEALTH &amp; REHAB AT SOUTH PORTLAND</t>
  </si>
  <si>
    <t>42 ANTHOINE ST</t>
  </si>
  <si>
    <t>SO PORTLAND</t>
  </si>
  <si>
    <t>PINNACLE GROUP OF HUDSON VALLEY IV LLC</t>
  </si>
  <si>
    <t>42 ANTHOINE ST,SO PORTLAND,ME,04106</t>
  </si>
  <si>
    <t>HARBOR HILL CENTER</t>
  </si>
  <si>
    <t>2 FOOTBRIDGE RD</t>
  </si>
  <si>
    <t>BELFAST</t>
  </si>
  <si>
    <t>Waldo</t>
  </si>
  <si>
    <t>BELFAST OPERATIONS, LLC</t>
  </si>
  <si>
    <t>2 FOOTBRIDGE RD,BELFAST,ME,04915</t>
  </si>
  <si>
    <t>COURTLAND REHAB &amp; LIVING CENTER</t>
  </si>
  <si>
    <t>42 BUCKSPORT RD</t>
  </si>
  <si>
    <t>NORTH COUNTRY ASSOCIATES, INC</t>
  </si>
  <si>
    <t>42 BUCKSPORT RD,ELLSWORTH,ME,04605</t>
  </si>
  <si>
    <t>KNOX CENTER FOR LONG TERM CARE</t>
  </si>
  <si>
    <t>6 WHITE STREET</t>
  </si>
  <si>
    <t>ROCKLAND</t>
  </si>
  <si>
    <t>MAINEHEALTH</t>
  </si>
  <si>
    <t>6 WHITE STREET,ROCKLAND,ME,04841</t>
  </si>
  <si>
    <t>MAINE VETERANS HOME - AUGUSTA</t>
  </si>
  <si>
    <t>35 HEROES WAY</t>
  </si>
  <si>
    <t>MAINE VETERANS' HOME</t>
  </si>
  <si>
    <t>35 HEROES WAY,AUGUSTA,ME,04330</t>
  </si>
  <si>
    <t>MAINE VETERANS HOME - SCARBOROUGH</t>
  </si>
  <si>
    <t>290 US RT 1</t>
  </si>
  <si>
    <t>290 US RT 1,SCARBOROUGH,ME,04074</t>
  </si>
  <si>
    <t>MAPLECREST REHAB &amp; LIVING CENTER</t>
  </si>
  <si>
    <t>174 MAIN ST</t>
  </si>
  <si>
    <t>174 MAIN ST,MADISON,ME,04950</t>
  </si>
  <si>
    <t>MERCY HOME</t>
  </si>
  <si>
    <t>PO BOX 228</t>
  </si>
  <si>
    <t>EAGLE LAKE</t>
  </si>
  <si>
    <t>NORTHERN MAINE GENERAL</t>
  </si>
  <si>
    <t>PO BOX 228,EAGLE LAKE,ME,04739</t>
  </si>
  <si>
    <t>EDGEWOOD REHAB &amp; LIVING CTR</t>
  </si>
  <si>
    <t>221 Fairbanks Rd</t>
  </si>
  <si>
    <t>221 Fairbanks Rd,FARMINGTON,ME,04938</t>
  </si>
  <si>
    <t>DURGIN PINES</t>
  </si>
  <si>
    <t>9 LEWIS RD</t>
  </si>
  <si>
    <t>KITTERY</t>
  </si>
  <si>
    <t>SENTRY COMMONS LLC</t>
  </si>
  <si>
    <t>9 LEWIS RD,KITTERY,ME,03904</t>
  </si>
  <si>
    <t>HERITAGE REHAB &amp; LIVING CTR</t>
  </si>
  <si>
    <t>457 OLD LEWISTON RD</t>
  </si>
  <si>
    <t>WINTHROP</t>
  </si>
  <si>
    <t>457 OLD LEWISTON RD,WINTHROP,ME,04364</t>
  </si>
  <si>
    <t>ST JOSEPH'S REHABILITATION AND RESIDENCE</t>
  </si>
  <si>
    <t>1133 WASHINGTON AVE</t>
  </si>
  <si>
    <t>ST JOSEPHS REHABILITATION &amp; RESIDENCE</t>
  </si>
  <si>
    <t>1133 WASHINGTON AVE,PORTLAND,ME,04103</t>
  </si>
  <si>
    <t>SOUTHRIDGE REHAB &amp; LIVING CTR</t>
  </si>
  <si>
    <t>10 MAY ST</t>
  </si>
  <si>
    <t>10 MAY ST,BIDDEFORD,ME,04005</t>
  </si>
  <si>
    <t>LEDGEWOOD MANOR</t>
  </si>
  <si>
    <t>200 ROUTE 115, PO BOX 760</t>
  </si>
  <si>
    <t>LEDGEWOOD MANOR INC</t>
  </si>
  <si>
    <t>200 ROUTE 115, PO BOX 760,WINDHAM,ME,04062</t>
  </si>
  <si>
    <t>LAKEWOOD A CONTINUING CARE CENTER</t>
  </si>
  <si>
    <t>220 KENNEDY MEMORIAL DR</t>
  </si>
  <si>
    <t>EASTERN MAINE HEALTHCARE SYSTEMS</t>
  </si>
  <si>
    <t>220 KENNEDY MEMORIAL DR,WATERVILLE,ME,04901</t>
  </si>
  <si>
    <t>MAINEGENERAL REHAB &amp; LONG TERM CARE - GLENRIDGE</t>
  </si>
  <si>
    <t>40 GLENRIDGE DRIVE</t>
  </si>
  <si>
    <t>40 GLENRIDGE DRIVE,AUGUSTA,ME,04330</t>
  </si>
  <si>
    <t>THE COMMONS AT TALL PINES</t>
  </si>
  <si>
    <t>34 MARTIN LANE</t>
  </si>
  <si>
    <t>TALL PINES HEALTHCARE, INC</t>
  </si>
  <si>
    <t>34 MARTIN LANE,BELFAST,ME,04915</t>
  </si>
  <si>
    <t>CUMMINGS HEALTH CARE FACILITY</t>
  </si>
  <si>
    <t>5 CROCKER STREET</t>
  </si>
  <si>
    <t>HOWLAND</t>
  </si>
  <si>
    <t>CUMMINGS HEALTH CARE FACILITY INC.</t>
  </si>
  <si>
    <t>5 CROCKER STREET,HOWLAND,ME,04448</t>
  </si>
  <si>
    <t>SEAPORT VILLAGE HEALTHCARE</t>
  </si>
  <si>
    <t>19 GENERAL MOORE WAY</t>
  </si>
  <si>
    <t>SEAPORT VILLAGE SKILLED NURSING CENTER LLC</t>
  </si>
  <si>
    <t>19 GENERAL MOORE WAY,ELLSWORTH,ME,04605</t>
  </si>
  <si>
    <t>EASTPORT MEMORIAL NURSING HOME</t>
  </si>
  <si>
    <t>23 BOYNTON STREET</t>
  </si>
  <si>
    <t>EASTPORT</t>
  </si>
  <si>
    <t>EASTPORT MEMORIAL HOSPITAL</t>
  </si>
  <si>
    <t>23 BOYNTON STREET,EASTPORT,ME,04631</t>
  </si>
  <si>
    <t>KATAHDIN NURSING HOME</t>
  </si>
  <si>
    <t>22 WALNUT STREET</t>
  </si>
  <si>
    <t>MILLINOCKET</t>
  </si>
  <si>
    <t>KATAHDIN HEALTH CARE LLC</t>
  </si>
  <si>
    <t>22 WALNUT STREET,MILLINOCKET,ME,04462</t>
  </si>
  <si>
    <t>MAINE VETERANS HOME - CARIBOU</t>
  </si>
  <si>
    <t>163 VAN BUREN RD SUITE 2</t>
  </si>
  <si>
    <t>163 VAN BUREN RD SUITE 2,CARIBOU,ME,04736</t>
  </si>
  <si>
    <t>WOODLAWN REHABILITATION &amp; NURSING CENTER</t>
  </si>
  <si>
    <t>59 WEST FRONT ST</t>
  </si>
  <si>
    <t>WOODLAWN NURSING HOME INC</t>
  </si>
  <si>
    <t>59 WEST FRONT ST,SKOWHEGAN,ME,04976</t>
  </si>
  <si>
    <t>20 WEST MAIN STREET</t>
  </si>
  <si>
    <t>COASTAL MANOR CORPORATION</t>
  </si>
  <si>
    <t>20 WEST MAIN STREET,YARMOUTH,ME,04096</t>
  </si>
  <si>
    <t>GREGORY WING OF ST ANDREWS VILLAGE</t>
  </si>
  <si>
    <t>145 EMERY LANE</t>
  </si>
  <si>
    <t>BOOTHBAY HARBOR</t>
  </si>
  <si>
    <t>145 EMERY LANE,BOOTHBAY HARBOR,ME,04538</t>
  </si>
  <si>
    <t>SEDGEWOOD COMMONS</t>
  </si>
  <si>
    <t>22 NORTHBROOK DR</t>
  </si>
  <si>
    <t>FALMOUTH OPERATIONS LLC</t>
  </si>
  <si>
    <t>22 NORTHBROOK DR,FALMOUTH,ME,04105</t>
  </si>
  <si>
    <t>MID COAST SENIOR HEALTH CENTER</t>
  </si>
  <si>
    <t>58 BARIBEAU DRIVE</t>
  </si>
  <si>
    <t>MID COAST GERIATRIC SERVICES CORP</t>
  </si>
  <si>
    <t>58 BARIBEAU DRIVE,BRUNSWICK,ME,04011</t>
  </si>
  <si>
    <t>GORHAM HOUSE</t>
  </si>
  <si>
    <t>50 NEW PORTLAND RD</t>
  </si>
  <si>
    <t>GORHAM</t>
  </si>
  <si>
    <t>GORHAM HEALTH CARE, INC</t>
  </si>
  <si>
    <t>50 NEW PORTLAND RD,GORHAM,ME,04038</t>
  </si>
  <si>
    <t>ORCHARD PARK REHAB &amp; LIVING</t>
  </si>
  <si>
    <t>107 ORCHARD ST</t>
  </si>
  <si>
    <t>107 ORCHARD ST,FARMINGTON,ME,04938</t>
  </si>
  <si>
    <t>ODD FELLOWS &amp; REBEKAHS' HOME OF MAINE</t>
  </si>
  <si>
    <t>85 CARON LANE</t>
  </si>
  <si>
    <t>85 CARON LANE,AUBURN,ME,04210</t>
  </si>
  <si>
    <t>SANFIELD REHAB &amp; LIVING CENTER</t>
  </si>
  <si>
    <t>95 MAIN STREET</t>
  </si>
  <si>
    <t>HARTLAND</t>
  </si>
  <si>
    <t>95 MAIN STREET,HARTLAND,ME,04943</t>
  </si>
  <si>
    <t>FOREST HILL MANOR</t>
  </si>
  <si>
    <t>25 BOLDUC AVE</t>
  </si>
  <si>
    <t>FORT KENT</t>
  </si>
  <si>
    <t>NORTHERN MAINE MEDICAL CENTER</t>
  </si>
  <si>
    <t>25 BOLDUC AVE,FORT KENT,ME,04743</t>
  </si>
  <si>
    <t>WINDWARD GARDENS</t>
  </si>
  <si>
    <t>105 MECHANIC ST</t>
  </si>
  <si>
    <t>CAMDEN OPERATIONS, LLC</t>
  </si>
  <si>
    <t>105 MECHANIC ST,CAMDEN,ME,04843</t>
  </si>
  <si>
    <t>MAINE VETERANS HOME - SO PARIS</t>
  </si>
  <si>
    <t>477 HIGH ST</t>
  </si>
  <si>
    <t>477 HIGH ST,SOUTH PARIS,ME,04281</t>
  </si>
  <si>
    <t>MAINE VETERANS HOME - BANGOR</t>
  </si>
  <si>
    <t>44 HOGAN RD</t>
  </si>
  <si>
    <t>44 HOGAN RD,BANGOR,ME,04401</t>
  </si>
  <si>
    <t>PIPER SHORES</t>
  </si>
  <si>
    <t>15 PIPER ROAD</t>
  </si>
  <si>
    <t>MAINE LIFE CARE RETIREMENT COMMUNITY, INC.</t>
  </si>
  <si>
    <t>15 PIPER ROAD,SCARBOROUGH,ME,04074</t>
  </si>
  <si>
    <t>MD</t>
  </si>
  <si>
    <t>MA</t>
  </si>
  <si>
    <t>MI</t>
  </si>
  <si>
    <t>MN</t>
  </si>
  <si>
    <t>MS</t>
  </si>
  <si>
    <t>MO</t>
  </si>
  <si>
    <t>MT</t>
  </si>
  <si>
    <t>NE</t>
  </si>
  <si>
    <t>NV</t>
  </si>
  <si>
    <t>NH</t>
  </si>
  <si>
    <t>NJ</t>
  </si>
  <si>
    <t>NM</t>
  </si>
  <si>
    <t>NY</t>
  </si>
  <si>
    <t>New York</t>
  </si>
  <si>
    <t>NC</t>
  </si>
  <si>
    <t>ND</t>
  </si>
  <si>
    <t>OH</t>
  </si>
  <si>
    <t>OK</t>
  </si>
  <si>
    <t>OR</t>
  </si>
  <si>
    <t>PA</t>
  </si>
  <si>
    <t>Philadelphia</t>
  </si>
  <si>
    <t>PR</t>
  </si>
  <si>
    <t>RI</t>
  </si>
  <si>
    <t>SC</t>
  </si>
  <si>
    <t>SD</t>
  </si>
  <si>
    <t>TN</t>
  </si>
  <si>
    <t>TX</t>
  </si>
  <si>
    <t>UT</t>
  </si>
  <si>
    <t>VT</t>
  </si>
  <si>
    <t>VA</t>
  </si>
  <si>
    <t>WA</t>
  </si>
  <si>
    <t>WV</t>
  </si>
  <si>
    <t>WI</t>
  </si>
  <si>
    <t>WY</t>
  </si>
  <si>
    <t>GU</t>
  </si>
  <si>
    <t>CMS Region Number</t>
  </si>
  <si>
    <t>1</t>
  </si>
  <si>
    <t>Ownership Type - Full</t>
  </si>
  <si>
    <t>County</t>
  </si>
  <si>
    <t>City</t>
  </si>
  <si>
    <t>Footnotes</t>
  </si>
  <si>
    <t>Summary Data</t>
  </si>
  <si>
    <t>Total Facilities</t>
  </si>
  <si>
    <t>Special Focus Facilities (SFFs)</t>
  </si>
  <si>
    <t>SFF Candidates</t>
  </si>
  <si>
    <t>One-Star Facilities (excl. SFF Candidates)</t>
  </si>
  <si>
    <t>Problem Facilities (SFFs, Candidates, One-Star)</t>
  </si>
  <si>
    <t>Five-Star Facilities</t>
  </si>
  <si>
    <t>Number of Facilities with Abuse Icon</t>
  </si>
  <si>
    <t>Avg. Overall Five-Star Rating</t>
  </si>
  <si>
    <t>For profit</t>
  </si>
  <si>
    <t>Non profit</t>
  </si>
  <si>
    <t>Government</t>
  </si>
  <si>
    <t>State</t>
  </si>
  <si>
    <t>% Problem Facilities (SFFs, Candidates, One-Star)</t>
  </si>
  <si>
    <t>% Five-Star Facilities</t>
  </si>
  <si>
    <t>% Facilities with Abuse Icon</t>
  </si>
  <si>
    <t>Results are based on a shorter time period than required.</t>
  </si>
  <si>
    <t>Select "+" above for expanded ratings</t>
  </si>
  <si>
    <t>Select "+" for expanded staffing &amp; turnover</t>
  </si>
  <si>
    <t>Select "+" above for case-mix and adjusted staffing</t>
  </si>
  <si>
    <t>Select "+" above for survey &amp; enforcement data</t>
  </si>
  <si>
    <t>Select "+" above for health survey data</t>
  </si>
  <si>
    <t>Select "+" above for more facility info</t>
  </si>
  <si>
    <t>Select "+" above for footnotes</t>
  </si>
  <si>
    <t>Region</t>
  </si>
  <si>
    <t>Regional Office Location</t>
  </si>
  <si>
    <t>States served by the Region</t>
  </si>
  <si>
    <t>Region 1</t>
  </si>
  <si>
    <t>Boston</t>
  </si>
  <si>
    <t>Connecticut, Maine, Massachusetts, New Hampshire, Rhode Island, Vermont</t>
  </si>
  <si>
    <t>Region 2</t>
  </si>
  <si>
    <t>New Jersey, New York, Puerto Rico, Virgin Islands</t>
  </si>
  <si>
    <t>Region 3</t>
  </si>
  <si>
    <t>Delaware, District of Columbia, Maryland, Pennsylvania, Virginia, West Virginia</t>
  </si>
  <si>
    <t>Region 4</t>
  </si>
  <si>
    <t>Atlanta</t>
  </si>
  <si>
    <t>Alabama, Florida, Georgia, Kentucky, Mississippi, North Carolina, South Carolina, Tennessee</t>
  </si>
  <si>
    <t>Region 5</t>
  </si>
  <si>
    <t>Chicago</t>
  </si>
  <si>
    <t>Illinois, Indiana, Michigan, Minnesota, Ohio, Wisconsin</t>
  </si>
  <si>
    <t>Region 6</t>
  </si>
  <si>
    <t>Arkansas, Louisiana, New Mexico, Oklahoma, Texas</t>
  </si>
  <si>
    <t>Region 7</t>
  </si>
  <si>
    <t>Kansas City</t>
  </si>
  <si>
    <t>Iowa, Kansas, Missouri, Nebraska</t>
  </si>
  <si>
    <t>Region 8</t>
  </si>
  <si>
    <t>Colorado, Montana, North Dakota, South Dakota, Utah, Wyoming</t>
  </si>
  <si>
    <t>Region 9</t>
  </si>
  <si>
    <t>Arizona, California, Hawaii, Nevada, Pacific Territories</t>
  </si>
  <si>
    <t>Region 10</t>
  </si>
  <si>
    <t>Seattle</t>
  </si>
  <si>
    <t>Alaska, Idaho, Oregon, Washington</t>
  </si>
  <si>
    <t>Label (column headers on PDC)</t>
  </si>
  <si>
    <t>Description</t>
  </si>
  <si>
    <t>SSA county code</t>
  </si>
  <si>
    <t xml:space="preserve">Nature of organization that operates a provider of services </t>
  </si>
  <si>
    <t>Number of Federally Certified Beds</t>
  </si>
  <si>
    <t>Average number of residents based on MDS daily census</t>
  </si>
  <si>
    <t>Footnote for Resident Census value</t>
  </si>
  <si>
    <t>Category which is most indicative of provider</t>
  </si>
  <si>
    <t>Facility Resides in Hospital Indicator</t>
  </si>
  <si>
    <t>Date First Approved to Provide Medicare and Medicaid services</t>
  </si>
  <si>
    <t>Date First Approved to Provide Medicare/Medicaid Services</t>
  </si>
  <si>
    <t>Continuing Care Retirement Community Indicator</t>
  </si>
  <si>
    <t>Cited for abuse or neglect at harm level or above on survey cycle 1  (Scope/severity G or greater) or cited for abuse or neglect at potential harm level (Scope/Severity D or above) on both survey cycles 1 and 2.</t>
  </si>
  <si>
    <t>Most recent survey occurred more than 2 years ago indicator</t>
  </si>
  <si>
    <t>Facility Changed Ownership in Last 12 Months Indicator</t>
  </si>
  <si>
    <t>6 alphanumeric characters</t>
  </si>
  <si>
    <t>text</t>
  </si>
  <si>
    <t>2-character postal abbreviation</t>
  </si>
  <si>
    <t>5-digit zip code</t>
  </si>
  <si>
    <t>10 digit phone number</t>
  </si>
  <si>
    <t>3-digit SSA code</t>
  </si>
  <si>
    <t>integer</t>
  </si>
  <si>
    <t>number with one decimal place 000.0; can be null</t>
  </si>
  <si>
    <t>blank or integer</t>
  </si>
  <si>
    <t>Y/N</t>
  </si>
  <si>
    <t>date</t>
  </si>
  <si>
    <t>SFF, SFF Candidate, null - with null indicating provider is not an SFF and not a candidate</t>
  </si>
  <si>
    <t>Resident, Family, Both, None</t>
  </si>
  <si>
    <t>Yes, Partial, No, Data Not Available</t>
  </si>
  <si>
    <t>one-digit, values 1-5</t>
  </si>
  <si>
    <t>Long-stay QM Rating</t>
  </si>
  <si>
    <t>blank or integer (Data Not Available)</t>
  </si>
  <si>
    <t>Physical Therapy Staffing Footnote</t>
  </si>
  <si>
    <t>Reported Nurse Aide Staffing - Hours per Resident per Day</t>
  </si>
  <si>
    <t>real number, up to 5 decimal places</t>
  </si>
  <si>
    <t>Reported LPN Staffing - Hours per Resident per Day</t>
  </si>
  <si>
    <t>Reported RN Staffing - Hours per Resident per Day</t>
  </si>
  <si>
    <t>Reported Licensed Staffing - Hours per Resident per Day (RN + LPN)</t>
  </si>
  <si>
    <t>Reported Total Nurse Staffing - Hours per Resident per Day (Aide+LPN+RN)</t>
  </si>
  <si>
    <t>Total number of nurse staff hours on the weekend - Hours per resident per day</t>
  </si>
  <si>
    <t>Registered Nurse hours on the weekend - Hours per resident per day</t>
  </si>
  <si>
    <t>Reported Physical Therapy Staffing - Hours per Resident Per Day</t>
  </si>
  <si>
    <t>blank or real number, 1 decimal</t>
  </si>
  <si>
    <t>Case-Mix Nurse Aide Staffing - Hours per Resident per Day</t>
  </si>
  <si>
    <t>Case-Mix LPN Staffing - Hours per Resident per Day</t>
  </si>
  <si>
    <t>Case-Mix RN Staffing - Hours per Resident per Day</t>
  </si>
  <si>
    <t>Case-Mix Total Nurse Staffing - Hours per Resident per Day (Aide+LPN+RN)</t>
  </si>
  <si>
    <t>Adjusted Nurse Aide Staffing - Hours per Resident per Day</t>
  </si>
  <si>
    <t>Adjusted LPN Staffing - Hours per Resident per Day</t>
  </si>
  <si>
    <t>Adjusted RN Staffing - Hours per Resident per Day</t>
  </si>
  <si>
    <t>Adjusted Total Nurse Staffing - Hours per Resident per Day (Aide+LPN+RN)</t>
  </si>
  <si>
    <t>Rating cycle 1 Standard Survey Health Date</t>
  </si>
  <si>
    <t>Date of Rating cycle 1 Standard Health Survey Date, which is the most recent health inspection See CMS 5-Star Techinical Users' Guide for description of Rating cycles and Health Inspection Scoring</t>
  </si>
  <si>
    <t>Rating cycle 1 Total Number of Health Deficiencies</t>
  </si>
  <si>
    <t>Total Number of Health Deficiencies in Rating cycle 1</t>
  </si>
  <si>
    <t>Rating cycle 1 Number of Standard Health Deficiencies</t>
  </si>
  <si>
    <t>Number of Health Deficiencies from the Standard Survey During Rating cycle 1</t>
  </si>
  <si>
    <t>Rating cycle 1 Number of Complaint Health Deficiencies</t>
  </si>
  <si>
    <t>Number of Health Deficiencies from Complaint Surveys during Rating cycle 1 for complaints (11/28/2016 - 11/27/2017)</t>
  </si>
  <si>
    <t>Rating cycle 1 Health Deficiency Score</t>
  </si>
  <si>
    <t>Rating cycle 1 - Health Deficiency Score</t>
  </si>
  <si>
    <t>Rating cycle 1 Number of Health Revisits</t>
  </si>
  <si>
    <t>Number of Health Survey Repeat-Revisits for Rating cycle 1</t>
  </si>
  <si>
    <t>Rating cycle 1 Health Revisit Score</t>
  </si>
  <si>
    <t>Points Associated with Health Survey Repeat Revisits for Rating cycle 1</t>
  </si>
  <si>
    <t>Rating cycle 1 Total Health Score</t>
  </si>
  <si>
    <t>Rating cycle 1 - Total Health Inspection Score</t>
  </si>
  <si>
    <t>Rating cycle 2 Standard Health Survey Date</t>
  </si>
  <si>
    <t>Date of Rating cycle 2 Standard Health Survey Date</t>
  </si>
  <si>
    <t>Rating cycle 2 Total Number of Health Deficiencies</t>
  </si>
  <si>
    <t>Total Number of Health Deficiencies in Rating cycle 2 - See CMS 5-Star Techinical Users' Guide for description of Rating cycles</t>
  </si>
  <si>
    <t>Rating cycle 2 Number of Standard Health Deficiencies</t>
  </si>
  <si>
    <t>Number of Health Deficiencies from the Standard Survey during Rating cycle 2</t>
  </si>
  <si>
    <t>Rating cycle 2 Number of Complaint Health Deficiencies</t>
  </si>
  <si>
    <t>Number of Health Deficiencies from Complaint Surveys during Rating cycle 2 for complaints (11/28/2015 - 11/27/2016)</t>
  </si>
  <si>
    <t>Rating cycle 2 Health Deficiency Score</t>
  </si>
  <si>
    <t>Rating cycle 2 - Health Deficiency Score</t>
  </si>
  <si>
    <t>Rating cycle 2 Number of Health Revisits</t>
  </si>
  <si>
    <t>Number of Health Survey Repeat-Revisits for Rating cycle 2</t>
  </si>
  <si>
    <t>Rating cycle 2 Health Revisit Score</t>
  </si>
  <si>
    <t>Points Associated with Health Survey Repeat Revisits for Rating cycle 2</t>
  </si>
  <si>
    <t>Rating cycle 2 Total Health Score</t>
  </si>
  <si>
    <t>Rating cycle 2 - Total Health Inspection Score</t>
  </si>
  <si>
    <t>Rating cycle 3 Standard Health Survey Date</t>
  </si>
  <si>
    <t>Date of Rating cycle 3 Standard Health Survey Date</t>
  </si>
  <si>
    <t>Rating cycle 3 Total Number of Health Deficiencies</t>
  </si>
  <si>
    <t>Total Number of Health Deficiencies in Rating cycle 3 - See CMS 5-Star Techinical Users' Guide for description of Rating cycles</t>
  </si>
  <si>
    <t>Rating cycle 3 Number of Standard Health Deficiencies</t>
  </si>
  <si>
    <t>Number of Health Deficiencies from the Standard Survey during Rating cycle 3</t>
  </si>
  <si>
    <t>Rating cycle 3 Number of Complaint Health Deficiencies</t>
  </si>
  <si>
    <t>Number of Health Deficiencies from Complaint Surveys during Rating cycle 3 for complaints (11/28/2015 - 11/27/2016)</t>
  </si>
  <si>
    <t>Rating cycle 3 Health Deficiency Score</t>
  </si>
  <si>
    <t>Rating cycle 3 - Health Deficiency Score</t>
  </si>
  <si>
    <t>Rating cycle 3 Number of Health Revisits</t>
  </si>
  <si>
    <t>Number of Health Survey Repeat-Revisits for Rating cycle 3</t>
  </si>
  <si>
    <t>Rating cycle 3 Health Revisit Score</t>
  </si>
  <si>
    <t>Points Associated with Health Survey Repeat Revisits for Rating cycle 3</t>
  </si>
  <si>
    <t>Rating cycle 3 Total Health Score</t>
  </si>
  <si>
    <t>Rating cycle 3 - Total Health Inspection Score</t>
  </si>
  <si>
    <t>Total Weighted Health Survey Score for three  cycles - See CMS 5-Star Techical Users' Guide for detailed explanation</t>
  </si>
  <si>
    <t>real number, up to 3 decimal places</t>
  </si>
  <si>
    <t>Number of times in the past 3 years that a facility-reported issue resulted in a citation</t>
  </si>
  <si>
    <t>Number of Complaints in the past 3 years that resulted in a citation</t>
  </si>
  <si>
    <t>Number of citations from infection control inspections</t>
  </si>
  <si>
    <t>Number of citations from infectjion control inspections in the past 3 years</t>
  </si>
  <si>
    <t>integer (or text if provider has had no infection control inspections in past 3 years)</t>
  </si>
  <si>
    <t>Location of facility (provider address, city, state, zip)</t>
  </si>
  <si>
    <t>Date the data were retrieved</t>
  </si>
  <si>
    <t>text; (format "Non profit - &lt;type&gt;"; "Government - &lt;type&gt;"; "For profit - &lt;type&gt;")</t>
  </si>
  <si>
    <t>Format / Values</t>
  </si>
  <si>
    <t>Not enough data available to calculate a star rating.</t>
  </si>
  <si>
    <t>This facility did not submit staffing data, or submitted data that did not meet the criteria required to calculate a staffing measure.</t>
  </si>
  <si>
    <t>The number of residents or resident stays is too small to report.  Call the facility to discuss this quality measure.</t>
  </si>
  <si>
    <t>The data for this measure is missing or was not submitted.  Call the facility to discuss this quality measure.</t>
  </si>
  <si>
    <t>This facility either did not submit staffing data, has reported a high number of days without a registered nurse onsite, or submitted data that could not be verified through an audit.</t>
  </si>
  <si>
    <t>This nursing home is not required to submit data for the Skilled Nursing Facility Quality Reporting Program.</t>
  </si>
  <si>
    <t>This facility is not rated due to a history of serious quality issues and is included in the special focus facility program.</t>
  </si>
  <si>
    <t>Scores for individual quarters are not reported for this measure</t>
  </si>
  <si>
    <t xml:space="preserve">Newly certified nursing home with less than 12-15 months of data available or the nursing opened less than 6 months ago, and there were no data to submit or claims for this measure. </t>
  </si>
  <si>
    <t>State Total</t>
  </si>
  <si>
    <t>Percent of State Total</t>
  </si>
  <si>
    <t>US Total</t>
  </si>
  <si>
    <t>Percent of US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</si>
</sst>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Calibri"/>
      <family val="2"/>
      <scheme val="minor"/>
    </font>
    <font>
      <i/>
      <sz val="11"/>
      <color theme="1"/>
      <name val="Calibri"/>
      <family val="2"/>
      <scheme val="minor"/>
    </font>
    <font>
      <sz val="16"/>
      <color theme="1"/>
      <name val="Calibri"/>
      <family val="2"/>
      <scheme val="minor"/>
    </font>
    <font>
      <sz val="11"/>
      <color rgb="FF9C65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1">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 borderId="0" applyNumberFormat="0" applyBorder="0" applyAlignment="0" applyProtection="0"/>
    <xf numFmtId="0" fontId="2" fillId="0" borderId="0" applyNumberFormat="0" applyFill="0" applyBorder="0" applyAlignment="0" applyProtection="0"/>
  </cellStyleXfs>
  <cellXfs count="27">
    <xf numFmtId="0" fontId="0" fillId="0" borderId="0" xfId="0"/>
    <xf numFmtId="14" fontId="0" fillId="0" borderId="0" xfId="0" applyNumberFormat="1"/>
    <xf numFmtId="0" fontId="0" fillId="0" borderId="0" xfId="0" applyAlignment="1">
      <alignment wrapText="1"/>
    </xf>
    <xf numFmtId="164" fontId="0" fillId="0" borderId="0" xfId="42" applyNumberFormat="1" applyFont="1" applyAlignment="1">
      <alignment wrapText="1"/>
    </xf>
    <xf numFmtId="164" fontId="0" fillId="0" borderId="0" xfId="42" applyNumberFormat="1" applyFont="1"/>
    <xf numFmtId="0" fontId="16" fillId="0" borderId="0" xfId="0" applyFont="1"/>
    <xf numFmtId="3" fontId="0" fillId="0" borderId="0" xfId="0" applyNumberFormat="1"/>
    <xf numFmtId="165" fontId="0" fillId="0" borderId="0" xfId="0" applyNumberFormat="1"/>
    <xf numFmtId="2" fontId="0" fillId="0" borderId="0" xfId="0" applyNumberFormat="1"/>
    <xf numFmtId="0" fontId="19" fillId="33" borderId="10" xfId="0" applyFont="1" applyFill="1" applyBorder="1" applyAlignment="1">
      <alignment horizontal="left"/>
    </xf>
    <xf numFmtId="0" fontId="0" fillId="33" borderId="10" xfId="0" applyFill="1" applyBorder="1"/>
    <xf numFmtId="10" fontId="0" fillId="0" borderId="0" xfId="0" applyNumberFormat="1"/>
    <xf numFmtId="3" fontId="0" fillId="0" borderId="0" xfId="0" applyNumberFormat="1" applyAlignment="1">
      <alignment wrapText="1"/>
    </xf>
    <xf numFmtId="0" fontId="0" fillId="0" borderId="13" xfId="0" applyBorder="1" applyAlignment="1">
      <alignment horizontal="right"/>
    </xf>
    <xf numFmtId="0" fontId="0" fillId="0" borderId="14" xfId="0" applyBorder="1"/>
    <xf numFmtId="0" fontId="0" fillId="0" borderId="15" xfId="0" applyBorder="1" applyAlignment="1">
      <alignment horizontal="right"/>
    </xf>
    <xf numFmtId="0" fontId="0" fillId="0" borderId="16" xfId="0" applyBorder="1" applyAlignment="1">
      <alignment horizontal="right"/>
    </xf>
    <xf numFmtId="0" fontId="0" fillId="0" borderId="17" xfId="0" applyBorder="1"/>
    <xf numFmtId="49" fontId="0" fillId="0" borderId="0" xfId="0" applyNumberFormat="1"/>
    <xf numFmtId="0" fontId="0" fillId="0" borderId="0" xfId="0" applyAlignment="1">
      <alignment textRotation="90"/>
    </xf>
    <xf numFmtId="0" fontId="20" fillId="34" borderId="0" xfId="0" applyFont="1" applyFill="1" applyAlignment="1">
      <alignment horizontal="center" vertical="center" textRotation="90" wrapText="1"/>
    </xf>
    <xf numFmtId="0" fontId="0" fillId="0" borderId="0" xfId="0"/>
    <xf numFmtId="0" fontId="16" fillId="0" borderId="0" xfId="0" applyFont="1" applyAlignment="1">
      <alignment wrapText="1"/>
    </xf>
    <xf numFmtId="0" fontId="0" fillId="0" borderId="18" xfId="0" applyBorder="1"/>
    <xf numFmtId="0" fontId="16" fillId="33" borderId="11" xfId="0" applyFont="1" applyFill="1" applyBorder="1"/>
    <xf numFmtId="0" fontId="16" fillId="33" borderId="12" xfId="0" applyFont="1" applyFill="1" applyBorder="1"/>
    <xf numFmtId="2" fontId="0" fillId="0" borderId="0" xfId="0" applyNumberFormat="1" applyAlignment="1">
      <alignment wrapText="1"/>
    </xf>
  </cellXfs>
  <cellStyles count="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EFF861A-899A-4CEA-B985-A93DB3819EC8}"/>
    <cellStyle name="60% - Accent2" xfId="25" builtinId="36" customBuiltin="1"/>
    <cellStyle name="60% - Accent2 2" xfId="44" xr:uid="{0B5FEF40-E5AC-4D71-80F9-08169D08AD15}"/>
    <cellStyle name="60% - Accent3" xfId="29" builtinId="40" customBuiltin="1"/>
    <cellStyle name="60% - Accent3 2" xfId="45" xr:uid="{91BED56A-52D7-4F42-B034-831F3A05CBA6}"/>
    <cellStyle name="60% - Accent4" xfId="33" builtinId="44" customBuiltin="1"/>
    <cellStyle name="60% - Accent4 2" xfId="46" xr:uid="{F4A418E2-2F87-49FE-B291-9984AE7A2A3B}"/>
    <cellStyle name="60% - Accent5" xfId="37" builtinId="48" customBuiltin="1"/>
    <cellStyle name="60% - Accent5 2" xfId="47" xr:uid="{3FDE2994-771A-4FCA-9298-67937A5860D9}"/>
    <cellStyle name="60% - Accent6" xfId="41" builtinId="52" customBuiltin="1"/>
    <cellStyle name="60% - Accent6 2" xfId="48" xr:uid="{13FDC15B-4BB5-4BDC-B2C1-BFF2956B6003}"/>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9" xr:uid="{26505F6F-769F-46DF-BECC-2D9C8CB91EE5}"/>
    <cellStyle name="Normal" xfId="0" builtinId="0"/>
    <cellStyle name="Note" xfId="15" builtinId="10" customBuiltin="1"/>
    <cellStyle name="Output" xfId="10" builtinId="21" customBuiltin="1"/>
    <cellStyle name="Title" xfId="1" builtinId="15" customBuiltin="1"/>
    <cellStyle name="Title 2" xfId="50" xr:uid="{67CAEDF8-1A24-4287-B424-367F267787D8}"/>
    <cellStyle name="Total" xfId="17" builtinId="25" customBuiltin="1"/>
    <cellStyle name="Warning Text" xfId="14" builtinId="11" customBuiltin="1"/>
  </cellStyles>
  <dxfs count="54">
    <dxf>
      <numFmt numFmtId="2" formatCode="0.00"/>
    </dxf>
    <dxf>
      <numFmt numFmtId="2" formatCode="0.00"/>
    </dxf>
    <dxf>
      <alignment horizontal="general" vertical="bottom" textRotation="90" indent="0" justifyLastLine="0" shrinkToFit="0" readingOrder="0"/>
    </dxf>
    <dxf>
      <numFmt numFmtId="3" formatCode="#,##0"/>
    </dxf>
    <dxf>
      <numFmt numFmtId="3" formatCode="#,##0"/>
    </dxf>
    <dxf>
      <numFmt numFmtId="3" formatCode="#,##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rgb="FF000000"/>
          <bgColor rgb="FFFFFFFF"/>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65" formatCode="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numFmt numFmtId="2"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numFmt numFmtId="3" formatCode="#,##0"/>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numFmt numFmtId="19" formatCode="m/d/yyyy"/>
    </dxf>
    <dxf>
      <alignment horizontal="general" vertical="bottom" textRotation="90" indent="0" justifyLastLine="0" shrinkToFit="0" readingOrder="0"/>
    </dxf>
    <dxf>
      <numFmt numFmtId="164" formatCode="&quot;$&quot;#,##0"/>
    </dxf>
    <dxf>
      <alignment horizontal="general" vertical="bottom" textRotation="90" indent="0" justifyLastLine="0" shrinkToFit="0" readingOrder="0"/>
    </dxf>
    <dxf>
      <alignment horizontal="general" vertical="bottom" textRotation="90" indent="0" justifyLastLine="0" shrinkToFit="0" readingOrder="0"/>
    </dxf>
    <dxf>
      <numFmt numFmtId="30" formatCode="@"/>
    </dxf>
    <dxf>
      <numFmt numFmtId="30" formatCode="@"/>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3</xdr:col>
      <xdr:colOff>1493237</xdr:colOff>
      <xdr:row>0</xdr:row>
      <xdr:rowOff>102054</xdr:rowOff>
    </xdr:from>
    <xdr:to>
      <xdr:col>3</xdr:col>
      <xdr:colOff>3326572</xdr:colOff>
      <xdr:row>0</xdr:row>
      <xdr:rowOff>1363890</xdr:rowOff>
    </xdr:to>
    <mc:AlternateContent xmlns:mc="http://schemas.openxmlformats.org/markup-compatibility/2006" xmlns:sle15="http://schemas.microsoft.com/office/drawing/2012/slicer">
      <mc:Choice Requires="sle15">
        <xdr:graphicFrame macro="">
          <xdr:nvGraphicFramePr>
            <xdr:cNvPr id="3" name="Ownership Type">
              <a:extLst>
                <a:ext uri="{FF2B5EF4-FFF2-40B4-BE49-F238E27FC236}">
                  <a16:creationId xmlns:a16="http://schemas.microsoft.com/office/drawing/2014/main" id="{943DB8ED-9A7D-4DF1-BAE1-10437CB61B1D}"/>
                </a:ext>
              </a:extLst>
            </xdr:cNvPr>
            <xdr:cNvGraphicFramePr/>
          </xdr:nvGraphicFramePr>
          <xdr:xfrm>
            <a:off x="0" y="0"/>
            <a:ext cx="0" cy="0"/>
          </xdr:xfrm>
          <a:graphic>
            <a:graphicData uri="http://schemas.microsoft.com/office/drawing/2010/slicer">
              <sle:slicer xmlns:sle="http://schemas.microsoft.com/office/drawing/2010/slicer" name="Ownership Type"/>
            </a:graphicData>
          </a:graphic>
        </xdr:graphicFrame>
      </mc:Choice>
      <mc:Fallback xmlns="">
        <xdr:sp macro="" textlink="">
          <xdr:nvSpPr>
            <xdr:cNvPr id="0" name=""/>
            <xdr:cNvSpPr>
              <a:spLocks noTextEdit="1"/>
            </xdr:cNvSpPr>
          </xdr:nvSpPr>
          <xdr:spPr>
            <a:xfrm>
              <a:off x="2977242" y="98879"/>
              <a:ext cx="1839685" cy="126183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4</xdr:col>
      <xdr:colOff>313764</xdr:colOff>
      <xdr:row>0</xdr:row>
      <xdr:rowOff>134471</xdr:rowOff>
    </xdr:from>
    <xdr:to>
      <xdr:col>9</xdr:col>
      <xdr:colOff>280147</xdr:colOff>
      <xdr:row>0</xdr:row>
      <xdr:rowOff>762001</xdr:rowOff>
    </xdr:to>
    <xdr:sp macro="" textlink="">
      <xdr:nvSpPr>
        <xdr:cNvPr id="4" name="TextBox 3">
          <a:extLst>
            <a:ext uri="{FF2B5EF4-FFF2-40B4-BE49-F238E27FC236}">
              <a16:creationId xmlns:a16="http://schemas.microsoft.com/office/drawing/2014/main" id="{DE7F81A7-8F70-4ABF-8888-FDEEDC9AD21E}"/>
            </a:ext>
          </a:extLst>
        </xdr:cNvPr>
        <xdr:cNvSpPr txBox="1"/>
      </xdr:nvSpPr>
      <xdr:spPr>
        <a:xfrm>
          <a:off x="6219264" y="134471"/>
          <a:ext cx="4359089" cy="627530"/>
        </a:xfrm>
        <a:prstGeom prst="rect">
          <a:avLst/>
        </a:prstGeom>
        <a:solidFill>
          <a:schemeClr val="accent2">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See "Notes" tab below for more info on ratings, staffing, data categories, and footnotes.</a:t>
          </a:r>
          <a:endParaRPr lang="en-US" sz="1600" baseline="0"/>
        </a:p>
      </xdr:txBody>
    </xdr:sp>
    <xdr:clientData/>
  </xdr:twoCellAnchor>
  <xdr:twoCellAnchor editAs="absolute">
    <xdr:from>
      <xdr:col>0</xdr:col>
      <xdr:colOff>446741</xdr:colOff>
      <xdr:row>0</xdr:row>
      <xdr:rowOff>115421</xdr:rowOff>
    </xdr:from>
    <xdr:to>
      <xdr:col>3</xdr:col>
      <xdr:colOff>799166</xdr:colOff>
      <xdr:row>0</xdr:row>
      <xdr:rowOff>1487021</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A1AEBC8D-7A86-4669-89CE-3D98D00FF15F}"/>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449916" y="115421"/>
              <a:ext cx="1825625" cy="13716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19050</xdr:colOff>
      <xdr:row>0</xdr:row>
      <xdr:rowOff>914400</xdr:rowOff>
    </xdr:from>
    <xdr:to>
      <xdr:col>32</xdr:col>
      <xdr:colOff>400051</xdr:colOff>
      <xdr:row>22</xdr:row>
      <xdr:rowOff>139700</xdr:rowOff>
    </xdr:to>
    <xdr:sp macro="" textlink="">
      <xdr:nvSpPr>
        <xdr:cNvPr id="2" name="TextBox 1">
          <a:extLst>
            <a:ext uri="{FF2B5EF4-FFF2-40B4-BE49-F238E27FC236}">
              <a16:creationId xmlns:a16="http://schemas.microsoft.com/office/drawing/2014/main" id="{9BBCEDA7-7565-492C-A77C-24B4830A5F07}"/>
            </a:ext>
          </a:extLst>
        </xdr:cNvPr>
        <xdr:cNvSpPr txBox="1"/>
      </xdr:nvSpPr>
      <xdr:spPr>
        <a:xfrm>
          <a:off x="10753725" y="914400"/>
          <a:ext cx="10134601" cy="39592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133351</xdr:colOff>
      <xdr:row>13</xdr:row>
      <xdr:rowOff>171450</xdr:rowOff>
    </xdr:from>
    <xdr:to>
      <xdr:col>13</xdr:col>
      <xdr:colOff>323851</xdr:colOff>
      <xdr:row>35</xdr:row>
      <xdr:rowOff>152400</xdr:rowOff>
    </xdr:to>
    <xdr:sp macro="" textlink="">
      <xdr:nvSpPr>
        <xdr:cNvPr id="2" name="TextBox 1">
          <a:extLst>
            <a:ext uri="{FF2B5EF4-FFF2-40B4-BE49-F238E27FC236}">
              <a16:creationId xmlns:a16="http://schemas.microsoft.com/office/drawing/2014/main" id="{35466B2C-968F-4230-A519-6BC229E12605}"/>
            </a:ext>
          </a:extLst>
        </xdr:cNvPr>
        <xdr:cNvSpPr txBox="1"/>
      </xdr:nvSpPr>
      <xdr:spPr>
        <a:xfrm>
          <a:off x="742951" y="3276600"/>
          <a:ext cx="8362950" cy="39624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219075</xdr:colOff>
      <xdr:row>1</xdr:row>
      <xdr:rowOff>38100</xdr:rowOff>
    </xdr:from>
    <xdr:to>
      <xdr:col>6</xdr:col>
      <xdr:colOff>552450</xdr:colOff>
      <xdr:row>32</xdr:row>
      <xdr:rowOff>76200</xdr:rowOff>
    </xdr:to>
    <xdr:sp macro="" textlink="">
      <xdr:nvSpPr>
        <xdr:cNvPr id="3" name="TextBox 2">
          <a:extLst>
            <a:ext uri="{FF2B5EF4-FFF2-40B4-BE49-F238E27FC236}">
              <a16:creationId xmlns:a16="http://schemas.microsoft.com/office/drawing/2014/main" id="{40740C70-6D04-4EE8-8D4D-EE209F1D4E8B}"/>
            </a:ext>
          </a:extLst>
        </xdr:cNvPr>
        <xdr:cNvSpPr txBox="1"/>
      </xdr:nvSpPr>
      <xdr:spPr>
        <a:xfrm>
          <a:off x="219075" y="228600"/>
          <a:ext cx="6200775" cy="565785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Data downloaded March</a:t>
          </a:r>
          <a:r>
            <a:rPr lang="en-US" sz="1100" b="1" i="0" u="none" strike="noStrike" baseline="0">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30, 2022</a:t>
          </a:r>
          <a:r>
            <a:rPr lang="en-US" sz="1100" b="0" i="0" u="none" strike="noStrike">
              <a:solidFill>
                <a:schemeClr val="dk1"/>
              </a:solidFill>
              <a:effectLst/>
              <a:latin typeface="+mn-lt"/>
              <a:ea typeface="+mn-ea"/>
              <a:cs typeface="+mn-cs"/>
            </a:rPr>
            <a:t>, from https://data.cms.gov/provider-data/dataset/4pq5-n9py.</a:t>
          </a:r>
          <a:r>
            <a:rPr lang="en-US"/>
            <a:t> Dataset processed</a:t>
          </a:r>
          <a:r>
            <a:rPr lang="en-US" baseline="0"/>
            <a:t> March 1, 2022.</a:t>
          </a:r>
          <a:br>
            <a:rPr lang="en-US" baseline="0"/>
          </a:br>
          <a:br>
            <a:rPr lang="en-US" baseline="0"/>
          </a:br>
          <a:r>
            <a:rPr lang="en-US" sz="1100" b="1" i="0" u="none" strike="noStrike">
              <a:solidFill>
                <a:schemeClr val="dk1"/>
              </a:solidFill>
              <a:effectLst/>
              <a:latin typeface="+mn-lt"/>
              <a:ea typeface="+mn-ea"/>
              <a:cs typeface="+mn-cs"/>
            </a:rPr>
            <a:t>Special Focus Facilities (SFFs)</a:t>
          </a:r>
          <a:r>
            <a:rPr lang="en-US" sz="1100" b="0" i="0" u="none" strike="noStrike">
              <a:solidFill>
                <a:schemeClr val="dk1"/>
              </a:solidFill>
              <a:effectLst/>
              <a:latin typeface="+mn-lt"/>
              <a:ea typeface="+mn-ea"/>
              <a:cs typeface="+mn-cs"/>
            </a:rPr>
            <a:t> and </a:t>
          </a:r>
          <a:r>
            <a:rPr lang="en-US" sz="1100" b="1" i="0" u="none" strike="noStrike">
              <a:solidFill>
                <a:schemeClr val="dk1"/>
              </a:solidFill>
              <a:effectLst/>
              <a:latin typeface="+mn-lt"/>
              <a:ea typeface="+mn-ea"/>
              <a:cs typeface="+mn-cs"/>
            </a:rPr>
            <a:t>SFF Candidates</a:t>
          </a:r>
          <a:r>
            <a:rPr lang="en-US" sz="1100" b="0" i="0" u="none" strike="noStrike">
              <a:solidFill>
                <a:schemeClr val="dk1"/>
              </a:solidFill>
              <a:effectLst/>
              <a:latin typeface="+mn-lt"/>
              <a:ea typeface="+mn-ea"/>
              <a:cs typeface="+mn-cs"/>
            </a:rPr>
            <a:t> are nursing homes that have a history of serious quality issues or are included in a special program to stimulate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improvements in their quality of care.</a:t>
          </a:r>
          <a:r>
            <a:rPr lang="en-US"/>
            <a:t> </a:t>
          </a:r>
          <a:r>
            <a:rPr lang="en-US" sz="1100" b="1" i="0" u="none" strike="noStrike">
              <a:solidFill>
                <a:schemeClr val="dk1"/>
              </a:solidFill>
              <a:effectLst/>
              <a:latin typeface="+mn-lt"/>
              <a:ea typeface="+mn-ea"/>
              <a:cs typeface="+mn-cs"/>
            </a:rPr>
            <a:t>Ratings are not assigned to SFFs and facilities with insufficient data</a:t>
          </a:r>
          <a:r>
            <a:rPr lang="en-US" sz="1100" b="0" i="0" u="none" strike="noStrike">
              <a:solidFill>
                <a:schemeClr val="dk1"/>
              </a:solidFill>
              <a:effectLst/>
              <a:latin typeface="+mn-lt"/>
              <a:ea typeface="+mn-ea"/>
              <a:cs typeface="+mn-cs"/>
            </a:rPr>
            <a:t> to determine a health inspection rating.</a:t>
          </a:r>
          <a:r>
            <a:rPr lang="en-US"/>
            <a:t> </a:t>
          </a:r>
          <a:br>
            <a:rPr lang="en-US"/>
          </a:br>
          <a:br>
            <a:rPr lang="en-US"/>
          </a:br>
          <a:r>
            <a:rPr lang="en-US" sz="1100" b="1" i="0" u="none" strike="noStrike">
              <a:solidFill>
                <a:schemeClr val="dk1"/>
              </a:solidFill>
              <a:effectLst/>
              <a:latin typeface="+mn-lt"/>
              <a:ea typeface="+mn-ea"/>
              <a:cs typeface="+mn-cs"/>
            </a:rPr>
            <a:t>"One-Star" facilities</a:t>
          </a:r>
          <a:r>
            <a:rPr lang="en-US" sz="1100" b="0" i="0" u="none" strike="noStrike">
              <a:solidFill>
                <a:schemeClr val="dk1"/>
              </a:solidFill>
              <a:effectLst/>
              <a:latin typeface="+mn-lt"/>
              <a:ea typeface="+mn-ea"/>
              <a:cs typeface="+mn-cs"/>
            </a:rPr>
            <a:t> are nursing homes that are assigned a one-star overall rating.</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LTCCC's "One-Star" facilities exclude SFF Candidates with one-star ratings</a:t>
          </a:r>
          <a:r>
            <a:rPr lang="en-US" sz="1100" b="0" i="0" u="none" strike="noStrike" baseline="0">
              <a:solidFill>
                <a:schemeClr val="dk1"/>
              </a:solidFill>
              <a:effectLst/>
              <a:latin typeface="+mn-lt"/>
              <a:ea typeface="+mn-ea"/>
              <a:cs typeface="+mn-cs"/>
            </a:rPr>
            <a:t>.</a:t>
          </a:r>
          <a:r>
            <a:rPr lang="en-US"/>
            <a:t> </a:t>
          </a:r>
          <a:br>
            <a:rPr lang="en-US"/>
          </a:br>
          <a:endParaRPr lang="en-US"/>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Overall Rating</a:t>
          </a:r>
          <a:r>
            <a:rPr lang="en-US" sz="1100" b="0" i="0" baseline="0">
              <a:solidFill>
                <a:schemeClr val="dk1"/>
              </a:solidFill>
              <a:effectLst/>
              <a:latin typeface="+mn-lt"/>
              <a:ea typeface="+mn-ea"/>
              <a:cs typeface="+mn-cs"/>
            </a:rPr>
            <a:t> is a composite measure based on three domains: Health Inspections, Staffing, and Quality Measures.</a:t>
          </a:r>
          <a:endParaRPr lang="en-US"/>
        </a:p>
        <a:p>
          <a:endParaRPr lang="en-US"/>
        </a:p>
        <a:p>
          <a:r>
            <a:rPr lang="en-US" sz="1100" b="1" i="0">
              <a:solidFill>
                <a:schemeClr val="dk1"/>
              </a:solidFill>
              <a:effectLst/>
              <a:latin typeface="+mn-lt"/>
              <a:ea typeface="+mn-ea"/>
              <a:cs typeface="+mn-cs"/>
            </a:rPr>
            <a:t>Total Nurse Staffing</a:t>
          </a:r>
          <a:r>
            <a:rPr lang="en-US" sz="1100" b="0" i="0">
              <a:solidFill>
                <a:schemeClr val="dk1"/>
              </a:solidFill>
              <a:effectLst/>
              <a:latin typeface="+mn-lt"/>
              <a:ea typeface="+mn-ea"/>
              <a:cs typeface="+mn-cs"/>
            </a:rPr>
            <a:t> </a:t>
          </a:r>
          <a:r>
            <a:rPr lang="en-US" sz="1100" b="0" i="0" baseline="0">
              <a:solidFill>
                <a:schemeClr val="dk1"/>
              </a:solidFill>
              <a:effectLst/>
              <a:latin typeface="+mn-lt"/>
              <a:ea typeface="+mn-ea"/>
              <a:cs typeface="+mn-cs"/>
            </a:rPr>
            <a:t>combines hours from RNs (incl. Admin and DON), LPNs (incl. Admin), and nurse aides (CNAs, Med Aide/Tech, and NA in Training (NA TR).</a:t>
          </a:r>
          <a:endParaRPr lang="en-US"/>
        </a:p>
        <a:p>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HPRD (Hours Per Resident Day)</a:t>
          </a:r>
          <a:r>
            <a:rPr lang="en-US" sz="1100" b="0" i="0" u="none" strike="noStrike">
              <a:solidFill>
                <a:schemeClr val="dk1"/>
              </a:solidFill>
              <a:effectLst/>
              <a:latin typeface="+mn-lt"/>
              <a:ea typeface="+mn-ea"/>
              <a:cs typeface="+mn-cs"/>
            </a:rPr>
            <a:t> is calculated by dividing a nursing home's staff hours by its MDS census. </a:t>
          </a:r>
          <a:r>
            <a:rPr lang="en-US" sz="1100" b="0" i="0">
              <a:solidFill>
                <a:schemeClr val="dk1"/>
              </a:solidFill>
              <a:effectLst/>
              <a:latin typeface="+mn-lt"/>
              <a:ea typeface="+mn-ea"/>
              <a:cs typeface="+mn-cs"/>
            </a:rPr>
            <a:t>Example: A nursing home averaging 300 total nurse staff hours and 100 residents per day would have a 3.0 Total Nurse Staff HPRD (300/100 = 3.0).</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none" strike="noStrike">
              <a:solidFill>
                <a:schemeClr val="dk1"/>
              </a:solidFill>
              <a:effectLst/>
              <a:latin typeface="+mn-lt"/>
              <a:ea typeface="+mn-ea"/>
              <a:cs typeface="+mn-cs"/>
            </a:rPr>
            <a:t>This dataset includes multiple staffing metrics:</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Reported </a:t>
          </a:r>
          <a:r>
            <a:rPr lang="en-US" sz="1100" b="0" i="0" u="none" strike="noStrike">
              <a:solidFill>
                <a:schemeClr val="dk1"/>
              </a:solidFill>
              <a:effectLst/>
              <a:latin typeface="+mn-lt"/>
              <a:ea typeface="+mn-ea"/>
              <a:cs typeface="+mn-cs"/>
            </a:rPr>
            <a:t>(hours based on payroll-based</a:t>
          </a:r>
          <a:r>
            <a:rPr lang="en-US" sz="1100" b="0" i="0" u="none" strike="noStrike" baseline="0">
              <a:solidFill>
                <a:schemeClr val="dk1"/>
              </a:solidFill>
              <a:effectLst/>
              <a:latin typeface="+mn-lt"/>
              <a:ea typeface="+mn-ea"/>
              <a:cs typeface="+mn-cs"/>
            </a:rPr>
            <a:t> journal data)</a:t>
          </a: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Case-Mix</a:t>
          </a:r>
          <a:r>
            <a:rPr lang="en-US" sz="1100" b="0" i="0" u="none" strike="noStrike">
              <a:solidFill>
                <a:schemeClr val="dk1"/>
              </a:solidFill>
              <a:effectLst/>
              <a:latin typeface="+mn-lt"/>
              <a:ea typeface="+mn-ea"/>
              <a:cs typeface="+mn-cs"/>
            </a:rPr>
            <a:t> ("expected" hours based on acuity),</a:t>
          </a:r>
          <a:r>
            <a:rPr lang="en-US" sz="1100" b="0" i="0" u="none" strike="noStrike" baseline="0">
              <a:solidFill>
                <a:schemeClr val="dk1"/>
              </a:solidFill>
              <a:effectLst/>
              <a:latin typeface="+mn-lt"/>
              <a:ea typeface="+mn-ea"/>
              <a:cs typeface="+mn-cs"/>
            </a:rPr>
            <a:t> and </a:t>
          </a:r>
          <a:r>
            <a:rPr lang="en-US" sz="1100" b="1" i="0">
              <a:solidFill>
                <a:schemeClr val="dk1"/>
              </a:solidFill>
              <a:effectLst/>
              <a:latin typeface="+mn-lt"/>
              <a:ea typeface="+mn-ea"/>
              <a:cs typeface="+mn-cs"/>
            </a:rPr>
            <a:t>Adjusted</a:t>
          </a:r>
          <a:r>
            <a:rPr lang="en-US" sz="1100" b="0" i="0">
              <a:solidFill>
                <a:schemeClr val="dk1"/>
              </a:solidFill>
              <a:effectLst/>
              <a:latin typeface="+mn-lt"/>
              <a:ea typeface="+mn-ea"/>
              <a:cs typeface="+mn-cs"/>
            </a:rPr>
            <a:t> (hours adjusted for case-mix).</a:t>
          </a:r>
          <a:r>
            <a:rPr lang="en-US" sz="1100" b="0" i="0" u="none" strike="noStrike">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CMS calculates Adjusted Staffing HPRD </a:t>
          </a:r>
          <a:r>
            <a:rPr lang="en-US" sz="1100" b="0" i="0">
              <a:solidFill>
                <a:schemeClr val="dk1"/>
              </a:solidFill>
              <a:effectLst/>
              <a:latin typeface="+mn-lt"/>
              <a:ea typeface="+mn-ea"/>
              <a:cs typeface="+mn-cs"/>
            </a:rPr>
            <a:t>using this formula: Hours Adjusted = (Hours Reported/Hours Case-Mix) * Hours National Average.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a:solidFill>
                <a:schemeClr val="dk1"/>
              </a:solidFill>
              <a:effectLst/>
              <a:latin typeface="+mn-lt"/>
              <a:ea typeface="+mn-ea"/>
              <a:cs typeface="+mn-cs"/>
            </a:rPr>
            <a:t>Measures based on outcomes from state health inspections</a:t>
          </a:r>
          <a:r>
            <a:rPr lang="en-US" sz="1100" b="0" i="0">
              <a:solidFill>
                <a:schemeClr val="dk1"/>
              </a:solidFill>
              <a:effectLst/>
              <a:latin typeface="+mn-lt"/>
              <a:ea typeface="+mn-ea"/>
              <a:cs typeface="+mn-cs"/>
            </a:rPr>
            <a:t> are based on the most recent 36 months of complaint investigations.</a:t>
          </a:r>
          <a:r>
            <a:rPr lang="en-US" sz="1100">
              <a:solidFill>
                <a:schemeClr val="dk1"/>
              </a:solidFill>
              <a:effectLst/>
              <a:latin typeface="+mn-lt"/>
              <a:ea typeface="+mn-ea"/>
              <a:cs typeface="+mn-cs"/>
            </a:rPr>
            <a:t> </a:t>
          </a: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lang="en-US" sz="1100" b="0" i="0" baseline="0">
              <a:solidFill>
                <a:schemeClr val="dk1"/>
              </a:solidFill>
              <a:effectLst/>
              <a:latin typeface="+mn-lt"/>
              <a:ea typeface="+mn-ea"/>
              <a:cs typeface="+mn-cs"/>
            </a:rPr>
          </a:br>
          <a:r>
            <a:rPr lang="en-US" sz="1100" b="1" i="0">
              <a:solidFill>
                <a:schemeClr val="dk1"/>
              </a:solidFill>
              <a:effectLst/>
              <a:latin typeface="+mn-lt"/>
              <a:ea typeface="+mn-ea"/>
              <a:cs typeface="+mn-cs"/>
            </a:rPr>
            <a:t>More information on staffing,</a:t>
          </a:r>
          <a:r>
            <a:rPr lang="en-US" sz="1100" b="1" i="0" baseline="0">
              <a:solidFill>
                <a:schemeClr val="dk1"/>
              </a:solidFill>
              <a:effectLst/>
              <a:latin typeface="+mn-lt"/>
              <a:ea typeface="+mn-ea"/>
              <a:cs typeface="+mn-cs"/>
            </a:rPr>
            <a:t> five-star ratings, and other metrics in this dataset </a:t>
          </a:r>
          <a:r>
            <a:rPr lang="en-US" sz="1100" b="0" i="0" baseline="0">
              <a:solidFill>
                <a:schemeClr val="dk1"/>
              </a:solidFill>
              <a:effectLst/>
              <a:latin typeface="+mn-lt"/>
              <a:ea typeface="+mn-ea"/>
              <a:cs typeface="+mn-cs"/>
            </a:rPr>
            <a:t>can be found in </a:t>
          </a:r>
          <a:r>
            <a:rPr lang="en-US" sz="1100" b="0" i="0">
              <a:solidFill>
                <a:schemeClr val="dk1"/>
              </a:solidFill>
              <a:effectLst/>
              <a:latin typeface="+mn-lt"/>
              <a:ea typeface="+mn-ea"/>
              <a:cs typeface="+mn-cs"/>
            </a:rPr>
            <a:t>the Centers for Medicare &amp; Medicaid Services Technical Users' Guide: https://www.cms.gov/medicare/provider-enrollment-and-certification/certificationandcomplianc/downloads/usersguide.pdf</a:t>
          </a:r>
          <a:endParaRPr lang="en-US">
            <a:effectLs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wnership_Type" xr10:uid="{09BB8BF4-44CD-4538-8120-2DA59BC606F3}" sourceName="Ownership Type">
  <extLst>
    <x:ext xmlns:x15="http://schemas.microsoft.com/office/spreadsheetml/2010/11/main" uri="{2F2917AC-EB37-4324-AD4E-5DD8C200BD13}">
      <x15:tableSlicerCache tableId="1" column="10"/>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1BAF9D76-AFC3-435A-9959-24116672755F}" sourceName="County">
  <extLst>
    <x:ext xmlns:x15="http://schemas.microsoft.com/office/spreadsheetml/2010/11/main" uri="{2F2917AC-EB37-4324-AD4E-5DD8C200BD13}">
      <x15:tableSlicerCache tableId="1"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wnership Type" xr10:uid="{C8C7030B-C075-4003-A0A8-3D22F0AF42CC}" cache="Slicer_Ownership_Type" caption="Ownership Type" style="SlicerStyleLight2" rowHeight="241300"/>
  <slicer name="County" xr10:uid="{B7C4F298-EE2B-4A19-9F2F-FEA9BB7BE35B}" cache="Slicer_County" caption="Filter by County" rowHeight="228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viderInfo" displayName="ProviderInfo" ref="A1:DA91" totalsRowShown="0" headerRowDxfId="53">
  <autoFilter ref="A1:DA91" xr:uid="{00000000-0009-0000-0100-000001000000}"/>
  <sortState xmlns:xlrd2="http://schemas.microsoft.com/office/spreadsheetml/2017/richdata2" ref="A2:DA91">
    <sortCondition ref="D1:D91"/>
  </sortState>
  <tableColumns count="105">
    <tableColumn id="5" xr3:uid="{00000000-0010-0000-0000-000005000000}" name="Provider State"/>
    <tableColumn id="97" xr3:uid="{00000000-0010-0000-0000-000061000000}" name="CMS Region Number" dataDxfId="52"/>
    <tableColumn id="1" xr3:uid="{00000000-0010-0000-0000-000001000000}" name="Federal Provider Number" dataDxfId="51"/>
    <tableColumn id="2" xr3:uid="{00000000-0010-0000-0000-000002000000}" name="Provider Name"/>
    <tableColumn id="4" xr3:uid="{00000000-0010-0000-0000-000004000000}" name="City"/>
    <tableColumn id="9" xr3:uid="{00000000-0010-0000-0000-000009000000}" name="County"/>
    <tableColumn id="10" xr3:uid="{00000000-0010-0000-0000-00000A000000}" name="Ownership Type"/>
    <tableColumn id="12" xr3:uid="{00000000-0010-0000-0000-00000C000000}" name="Average Number of Residents per Day"/>
    <tableColumn id="98" xr3:uid="{00000000-0010-0000-0000-000062000000}" name="Ownership Type - Full"/>
    <tableColumn id="19" xr3:uid="{00000000-0010-0000-0000-000013000000}" name="Special Focus Status"/>
    <tableColumn id="20" xr3:uid="{00000000-0010-0000-0000-000014000000}" name="Abuse Icon"/>
    <tableColumn id="23" xr3:uid="{00000000-0010-0000-0000-000017000000}" name="With a Resident and Family Council"/>
    <tableColumn id="25" xr3:uid="{00000000-0010-0000-0000-000019000000}" name="Overall Rating"/>
    <tableColumn id="35" xr3:uid="{00000000-0010-0000-0000-000023000000}" name="Staffing Rating"/>
    <tableColumn id="27" xr3:uid="{00000000-0010-0000-0000-00001B000000}" name="Health Inspection Rating"/>
    <tableColumn id="29" xr3:uid="{00000000-0010-0000-0000-00001D000000}" name="QM Rating"/>
    <tableColumn id="31" xr3:uid="{00000000-0010-0000-0000-00001F000000}" name="Long-Stay QM Rating"/>
    <tableColumn id="33" xr3:uid="{00000000-0010-0000-0000-000021000000}" name="Short-Stay QM Rating"/>
    <tableColumn id="37" xr3:uid="{00000000-0010-0000-0000-000025000000}" name="RN Staffing Rating"/>
    <tableColumn id="105" xr3:uid="{00000000-0010-0000-0000-000069000000}" name="Select &quot;+&quot; above for expanded ratings" dataDxfId="2"/>
    <tableColumn id="45" xr3:uid="{00000000-0010-0000-0000-00002D000000}" name="Reported Total Nurse Staffing Hours per Resident per Day" dataDxfId="1"/>
    <tableColumn id="43" xr3:uid="{00000000-0010-0000-0000-00002B000000}" name="Reported RN Staffing Hours per Resident per Day" dataDxfId="0"/>
    <tableColumn id="49" xr3:uid="{00000000-0010-0000-0000-000031000000}" name="Total nursing staff turnover"/>
    <tableColumn id="42" xr3:uid="{00000000-0010-0000-0000-00002A000000}" name="Reported LPN Staffing Hours per Resident per Day"/>
    <tableColumn id="44" xr3:uid="{00000000-0010-0000-0000-00002C000000}" name="Reported Licensed Staffing Hours per Resident per Day"/>
    <tableColumn id="46" xr3:uid="{00000000-0010-0000-0000-00002E000000}" name="Total number of nurse staff hours per resident per day on the weekend"/>
    <tableColumn id="47" xr3:uid="{00000000-0010-0000-0000-00002F000000}" name="Registered Nurse hours per resident per day on the weekend"/>
    <tableColumn id="48" xr3:uid="{00000000-0010-0000-0000-000030000000}" name="Reported Physical Therapist Staffing Hours per Resident Per Day"/>
    <tableColumn id="50" xr3:uid="{00000000-0010-0000-0000-000032000000}" name="Total nursing staff turnover footnote"/>
    <tableColumn id="41" xr3:uid="{00000000-0010-0000-0000-000029000000}" name="Reported Nurse Aide Staffing Hours per Resident per Day"/>
    <tableColumn id="51" xr3:uid="{00000000-0010-0000-0000-000033000000}" name="Registered Nurse turnover"/>
    <tableColumn id="52" xr3:uid="{00000000-0010-0000-0000-000034000000}" name="Registered Nurse turnover footnote"/>
    <tableColumn id="53" xr3:uid="{00000000-0010-0000-0000-000035000000}" name="Number of administrators who have left the nursing home"/>
    <tableColumn id="54" xr3:uid="{00000000-0010-0000-0000-000036000000}" name="Administrator turnover footnote"/>
    <tableColumn id="104" xr3:uid="{00000000-0010-0000-0000-000068000000}" name="Select &quot;+&quot; for expanded staffing &amp; turnover" dataDxfId="50"/>
    <tableColumn id="55" xr3:uid="{00000000-0010-0000-0000-000037000000}" name="Case-Mix Nurse Aide Staffing Hours per Resident per Day"/>
    <tableColumn id="56" xr3:uid="{00000000-0010-0000-0000-000038000000}" name="Case-Mix LPN Staffing Hours per Resident per Day"/>
    <tableColumn id="57" xr3:uid="{00000000-0010-0000-0000-000039000000}" name="Case-Mix RN Staffing Hours per Resident per Day"/>
    <tableColumn id="58" xr3:uid="{00000000-0010-0000-0000-00003A000000}" name="Case-Mix Total Nurse Staffing Hours per Resident per Day"/>
    <tableColumn id="59" xr3:uid="{00000000-0010-0000-0000-00003B000000}" name="Adjusted Nurse Aide Staffing Hours per Resident per Day"/>
    <tableColumn id="60" xr3:uid="{00000000-0010-0000-0000-00003C000000}" name="Adjusted LPN Staffing Hours per Resident per Day"/>
    <tableColumn id="61" xr3:uid="{00000000-0010-0000-0000-00003D000000}" name="Adjusted RN Staffing Hours per Resident per Day"/>
    <tableColumn id="62" xr3:uid="{00000000-0010-0000-0000-00003E000000}" name="Adjusted Total Nurse Staffing Hours per Resident per Day"/>
    <tableColumn id="102" xr3:uid="{00000000-0010-0000-0000-000066000000}" name="Select &quot;+&quot; above for case-mix and adjusted staffing" dataDxfId="49"/>
    <tableColumn id="88" xr3:uid="{00000000-0010-0000-0000-000058000000}" name="Number of Facility Reported Incidents"/>
    <tableColumn id="89" xr3:uid="{00000000-0010-0000-0000-000059000000}" name="Number of Substantiated Complaints"/>
    <tableColumn id="90" xr3:uid="{00000000-0010-0000-0000-00005A000000}" name="Number of Citations from Infection Control Inspections"/>
    <tableColumn id="91" xr3:uid="{00000000-0010-0000-0000-00005B000000}" name="Number of Fines"/>
    <tableColumn id="92" xr3:uid="{00000000-0010-0000-0000-00005C000000}" name="Total Amount of Fines in Dollars" dataDxfId="48" dataCellStyle="Currency"/>
    <tableColumn id="93" xr3:uid="{00000000-0010-0000-0000-00005D000000}" name="Number of Payment Denials"/>
    <tableColumn id="94" xr3:uid="{00000000-0010-0000-0000-00005E000000}" name="Total Number of Penalties"/>
    <tableColumn id="100" xr3:uid="{645125D5-1DB7-4D1C-9285-44881C1A2F7B}" name="Select &quot;+&quot; above for survey &amp; enforcement data" dataDxfId="47"/>
    <tableColumn id="63" xr3:uid="{00000000-0010-0000-0000-00003F000000}" name="Rating Cycle 1 Standard Survey Health Date" dataDxfId="46"/>
    <tableColumn id="64" xr3:uid="{00000000-0010-0000-0000-000040000000}" name="Rating Cycle 1 Total Number of Health Deficiencies"/>
    <tableColumn id="65" xr3:uid="{00000000-0010-0000-0000-000041000000}" name="Rating Cycle 1 Number of Standard Health Deficiencies"/>
    <tableColumn id="66" xr3:uid="{00000000-0010-0000-0000-000042000000}" name="Rating Cycle 1 Number of Complaint Health Deficiencies"/>
    <tableColumn id="67" xr3:uid="{00000000-0010-0000-0000-000043000000}" name="Rating Cycle 1 Health Deficiency Score"/>
    <tableColumn id="68" xr3:uid="{00000000-0010-0000-0000-000044000000}" name="Rating Cycle 1 Number of Health Revisits"/>
    <tableColumn id="69" xr3:uid="{00000000-0010-0000-0000-000045000000}" name="Rating Cycle 1 Health Revisit Score"/>
    <tableColumn id="70" xr3:uid="{00000000-0010-0000-0000-000046000000}" name="Rating Cycle 1 Total Health Score"/>
    <tableColumn id="71" xr3:uid="{00000000-0010-0000-0000-000047000000}" name="Rating Cycle 2 Standard Health Survey Date"/>
    <tableColumn id="72" xr3:uid="{00000000-0010-0000-0000-000048000000}" name="Rating Cycle 2 Total Number of Health Deficiencies"/>
    <tableColumn id="73" xr3:uid="{00000000-0010-0000-0000-000049000000}" name="Rating Cycle 2 Number of Standard Health Deficiencies"/>
    <tableColumn id="74" xr3:uid="{00000000-0010-0000-0000-00004A000000}" name="Rating Cycle 2 Number of Complaint Health Deficiencies"/>
    <tableColumn id="75" xr3:uid="{00000000-0010-0000-0000-00004B000000}" name="Rating Cycle 2 Health Deficiency Score"/>
    <tableColumn id="76" xr3:uid="{00000000-0010-0000-0000-00004C000000}" name="Rating Cycle 2 Number of Health Revisits"/>
    <tableColumn id="77" xr3:uid="{00000000-0010-0000-0000-00004D000000}" name="Rating Cycle 2 Health Revisit Score"/>
    <tableColumn id="78" xr3:uid="{00000000-0010-0000-0000-00004E000000}" name="Rating Cycle 2 Total Health Score"/>
    <tableColumn id="79" xr3:uid="{00000000-0010-0000-0000-00004F000000}" name="Rating Cycle 3 Standard Health Survey Date"/>
    <tableColumn id="80" xr3:uid="{00000000-0010-0000-0000-000050000000}" name="Rating Cycle 3 Total Number of Health Deficiencies"/>
    <tableColumn id="81" xr3:uid="{00000000-0010-0000-0000-000051000000}" name="Rating Cycle 3 Number of Standard Health Deficiencies"/>
    <tableColumn id="82" xr3:uid="{00000000-0010-0000-0000-000052000000}" name="Rating Cycle 3 Number of Complaint Health Deficiencies"/>
    <tableColumn id="83" xr3:uid="{00000000-0010-0000-0000-000053000000}" name="Rating Cycle 3 Health Deficiency Score"/>
    <tableColumn id="84" xr3:uid="{00000000-0010-0000-0000-000054000000}" name="Rating Cycle 3 Number of Health Revisits"/>
    <tableColumn id="85" xr3:uid="{00000000-0010-0000-0000-000055000000}" name="Rating Cycle 3 Health Revisit Score"/>
    <tableColumn id="86" xr3:uid="{00000000-0010-0000-0000-000056000000}" name="Rating Cycle 3 Total Health Score"/>
    <tableColumn id="87" xr3:uid="{00000000-0010-0000-0000-000057000000}" name="Total Weighted Health Survey Score"/>
    <tableColumn id="103" xr3:uid="{00000000-0010-0000-0000-000067000000}" name="Select &quot;+&quot; above for health survey data"/>
    <tableColumn id="16" xr3:uid="{00000000-0010-0000-0000-000010000000}" name="Legal Business Name"/>
    <tableColumn id="95" xr3:uid="{00000000-0010-0000-0000-00005F000000}" name="Location"/>
    <tableColumn id="6" xr3:uid="{00000000-0010-0000-0000-000006000000}" name="Provider Zip Code"/>
    <tableColumn id="8" xr3:uid="{00000000-0010-0000-0000-000008000000}" name="Provider SSA County Code"/>
    <tableColumn id="7" xr3:uid="{00000000-0010-0000-0000-000007000000}" name="Provider Phone Number"/>
    <tableColumn id="14" xr3:uid="{00000000-0010-0000-0000-00000E000000}" name="Provider Type"/>
    <tableColumn id="15" xr3:uid="{00000000-0010-0000-0000-00000F000000}" name="Provider Resides in Hospital"/>
    <tableColumn id="17" xr3:uid="{00000000-0010-0000-0000-000011000000}" name="Date First Approved to Provide Medicare and Medicaid Services" dataDxfId="45"/>
    <tableColumn id="18" xr3:uid="{00000000-0010-0000-0000-000012000000}" name="Continuing Care Retirement Community"/>
    <tableColumn id="21" xr3:uid="{00000000-0010-0000-0000-000015000000}" name="Most Recent Health Inspection More Than 2 Years Ago"/>
    <tableColumn id="22" xr3:uid="{00000000-0010-0000-0000-000016000000}" name="Provider Changed Ownership in Last 12 Months"/>
    <tableColumn id="24" xr3:uid="{00000000-0010-0000-0000-000018000000}" name="Automatic Sprinkler Systems in All Required Areas"/>
    <tableColumn id="3" xr3:uid="{00000000-0010-0000-0000-000003000000}" name="Provider Address"/>
    <tableColumn id="11" xr3:uid="{00000000-0010-0000-0000-00000B000000}" name="Number of Certified Beds"/>
    <tableColumn id="96" xr3:uid="{00000000-0010-0000-0000-000060000000}" name="Processing Date" dataDxfId="44"/>
    <tableColumn id="106" xr3:uid="{85744012-D5B3-4B3E-BD30-110F8A6C7C91}" name="Select &quot;+&quot; above for more facility info" dataDxfId="43"/>
    <tableColumn id="13" xr3:uid="{00000000-0010-0000-0000-00000D000000}" name="Average Number of Residents per Day Footnote" dataDxfId="42"/>
    <tableColumn id="26" xr3:uid="{00000000-0010-0000-0000-00001A000000}" name="Overall Rating Footnote" dataDxfId="41"/>
    <tableColumn id="36" xr3:uid="{00000000-0010-0000-0000-000024000000}" name="Staffing Rating Footnote" dataDxfId="40"/>
    <tableColumn id="28" xr3:uid="{00000000-0010-0000-0000-00001C000000}" name="Health Inspection Rating Footnote" dataDxfId="39"/>
    <tableColumn id="30" xr3:uid="{00000000-0010-0000-0000-00001E000000}" name="QM Rating Footnote" dataDxfId="38"/>
    <tableColumn id="32" xr3:uid="{00000000-0010-0000-0000-000020000000}" name="Long-Stay QM Rating Footnote" dataDxfId="37"/>
    <tableColumn id="34" xr3:uid="{00000000-0010-0000-0000-000022000000}" name="Short-Stay QM Rating Footnote" dataDxfId="36"/>
    <tableColumn id="38" xr3:uid="{00000000-0010-0000-0000-000026000000}" name="RN Staffing Rating Footnote" dataDxfId="35"/>
    <tableColumn id="39" xr3:uid="{00000000-0010-0000-0000-000027000000}" name="Reported Staffing Footnote" dataDxfId="34"/>
    <tableColumn id="40" xr3:uid="{00000000-0010-0000-0000-000028000000}" name="Physical Therapist Staffing Footnote" dataDxfId="33"/>
    <tableColumn id="101" xr3:uid="{3AF02DBD-1088-4301-995B-DA48163179CF}" name="Select &quot;+&quot; above for footnotes" dataDxfId="3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CB013DF-B395-485C-AA1A-01097C1257F7}" name="State" displayName="State" ref="G1:O54" totalsRowShown="0" headerRowDxfId="31" dataDxfId="30">
  <autoFilter ref="G1:O54" xr:uid="{0048C46C-D9B5-4466-97A6-38E1FAA67001}"/>
  <sortState xmlns:xlrd2="http://schemas.microsoft.com/office/spreadsheetml/2017/richdata2" ref="G2:O54">
    <sortCondition ref="G1:G54"/>
  </sortState>
  <tableColumns count="9">
    <tableColumn id="1" xr3:uid="{A008655D-8457-45D5-953B-7D5CB3018EDF}" name="State" dataDxfId="29"/>
    <tableColumn id="2" xr3:uid="{2EA324D5-DCEE-4675-8907-DB04B848D174}" name="Total Facilities" dataDxfId="28"/>
    <tableColumn id="3" xr3:uid="{478AD736-B7A9-4A2D-86E7-14C3A0D7E4B7}" name="Special Focus Facilities (SFFs)" dataDxfId="27"/>
    <tableColumn id="4" xr3:uid="{A4E2AD6B-6EA4-4B27-87BB-081743E354A7}" name="SFF Candidates" dataDxfId="26"/>
    <tableColumn id="5" xr3:uid="{3816856E-D8DA-4D33-89D0-1376AB575407}" name="One-Star Facilities (excl. SFF Candidates)" dataDxfId="25"/>
    <tableColumn id="6" xr3:uid="{41618F57-0329-4B83-9F13-E7620411C5A0}" name="% Problem Facilities (SFFs, Candidates, One-Star)" dataDxfId="24"/>
    <tableColumn id="7" xr3:uid="{3EDE36FD-480A-4326-9747-67F5FE10CDA7}" name="% Five-Star Facilities" dataDxfId="23"/>
    <tableColumn id="8" xr3:uid="{A2CDBB38-BD43-422B-AEE1-046E7C9551AA}" name="% Facilities with Abuse Icon" dataDxfId="22"/>
    <tableColumn id="9" xr3:uid="{660A9D2C-2CCD-40CF-AD52-A995ABDC98CF}" name="Avg. Overall Five-Star Rating" dataDxfId="21"/>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86CE5F2-D763-4620-89F6-0D5E8F89C6E3}" name="Summary1" displayName="Summary1" ref="A1:E13" totalsRowShown="0" headerRowDxfId="20">
  <autoFilter ref="A1:E13" xr:uid="{B5245062-D459-4939-9E12-3A0ACE58295D}"/>
  <tableColumns count="5">
    <tableColumn id="1" xr3:uid="{070C9036-3199-4242-8A35-F93E0089CA4A}" name="Summary Data"/>
    <tableColumn id="5" xr3:uid="{72077394-D250-406D-9F9C-483CB21EDE89}" name="State Total"/>
    <tableColumn id="4" xr3:uid="{112B0F02-0518-434F-AEF9-CC6B19054DD0}" name="Percent of State Total"/>
    <tableColumn id="3" xr3:uid="{48790257-9AEA-466E-8213-751D193D3FB3}" name="US Total"/>
    <tableColumn id="2" xr3:uid="{B2234CDD-F3A5-40FF-B811-498D5199F7D1}" name="Percent of US Total" dataDxfId="19"/>
  </tableColumns>
  <tableStyleInfo name="TableStyleMedium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5718AC-A224-4E4D-AACD-D1E417B2020A}" name="Region" displayName="Region" ref="G1:O11" totalsRowShown="0" headerRowDxfId="18" dataDxfId="17">
  <autoFilter ref="G1:O11" xr:uid="{0048C46C-D9B5-4466-97A6-38E1FAA67001}"/>
  <sortState xmlns:xlrd2="http://schemas.microsoft.com/office/spreadsheetml/2017/richdata2" ref="G2:O11">
    <sortCondition ref="G1:G11"/>
  </sortState>
  <tableColumns count="9">
    <tableColumn id="1" xr3:uid="{BAF73436-BE04-4BFF-BDF1-E8DA431EE174}" name="CMS Region Number" dataDxfId="16"/>
    <tableColumn id="2" xr3:uid="{49E79A4B-3632-4084-9811-6E4693840106}" name="Total Facilities" dataDxfId="15"/>
    <tableColumn id="3" xr3:uid="{7BD94326-10D3-488A-A8F3-5F624F64FBAF}" name="Special Focus Facilities (SFFs)" dataDxfId="14"/>
    <tableColumn id="4" xr3:uid="{2277944E-DF31-4638-A1BC-BA10F88C7339}" name="SFF Candidates" dataDxfId="13"/>
    <tableColumn id="5" xr3:uid="{85ECFC91-D6DC-4EA8-BFC8-C466CA395AB1}" name="One-Star Facilities (excl. SFF Candidates)" dataDxfId="12"/>
    <tableColumn id="6" xr3:uid="{DD75697E-22B0-495C-B0AD-57774A90BB17}" name="% Problem Facilities (SFFs, Candidates, One-Star)" dataDxfId="11"/>
    <tableColumn id="7" xr3:uid="{B65FD004-E4C2-4AEF-A22A-17D1482BF7BE}" name="% Five-Star Facilities" dataDxfId="10"/>
    <tableColumn id="8" xr3:uid="{2DB7E1C1-5AB0-4AEE-85CE-3564C37CB490}" name="% Facilities with Abuse Icon" dataDxfId="9"/>
    <tableColumn id="9" xr3:uid="{AFDD9CD9-6B48-49E0-8D88-EA7871A08AA8}" name="Avg. Overall Five-Star Rating" dataDxfId="8"/>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46807D-77FF-4614-A864-ACA9B1961A46}" name="Summary2" displayName="Summary2" ref="A1:E13" totalsRowShown="0" headerRowDxfId="7">
  <autoFilter ref="A1:E13" xr:uid="{B5245062-D459-4939-9E12-3A0ACE58295D}"/>
  <tableColumns count="5">
    <tableColumn id="1" xr3:uid="{077CE941-2343-4424-99D2-CC453AC18CD3}" name="Summary Data"/>
    <tableColumn id="5" xr3:uid="{8955E234-7977-40B2-BA90-D42CB23AEA65}" name="State Total"/>
    <tableColumn id="4" xr3:uid="{16F133DC-2674-44FE-AA97-483C303D5F19}" name="Percent of State Total"/>
    <tableColumn id="3" xr3:uid="{EFDBAD5C-5196-4FC8-BF6F-5695F5D80B29}" name="US Total"/>
    <tableColumn id="2" xr3:uid="{84A02A66-8E32-4804-9815-F55F91563118}" name="Percent of US Total" dataDxfId="6"/>
  </tableColumns>
  <tableStyleInfo name="TableStyleMedium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A13C8E5-02B1-4520-8A8F-48590CAC2D8B}" name="RegionKey" displayName="RegionKey" ref="Q1:S13" totalsRowShown="0" headerRowDxfId="5">
  <autoFilter ref="Q1:S13" xr:uid="{1A13C8E5-02B1-4520-8A8F-48590CAC2D8B}"/>
  <tableColumns count="3">
    <tableColumn id="1" xr3:uid="{AF41FDC9-4901-4D76-82BE-DE1264ED9F8F}" name="Region"/>
    <tableColumn id="2" xr3:uid="{60A84FDA-77F3-4D6B-AE9A-26F275396614}" name="Regional Office Location" dataDxfId="4"/>
    <tableColumn id="4" xr3:uid="{8B4B35C9-FDFF-455A-A0A9-72FADF72CA6E}" name="States served by the Region" dataDxfId="3"/>
  </tableColumns>
  <tableStyleInfo name="TableStyleMedium1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F7D2F374-EC64-444F-BDB8-6E7865013CEB}" name="Labels" displayName="Labels" ref="J2:L98" totalsRowShown="0">
  <autoFilter ref="J2:L98" xr:uid="{F7D2F374-EC64-444F-BDB8-6E7865013CEB}"/>
  <tableColumns count="3">
    <tableColumn id="1" xr3:uid="{5E9729FE-A8D3-4ABD-9C5E-DCF588D5BC27}" name="Label (column headers on PDC)"/>
    <tableColumn id="2" xr3:uid="{ABB27647-00BF-4247-AE8F-9687D2BD3092}" name="Description"/>
    <tableColumn id="3" xr3:uid="{106B498F-981E-4E20-8B4C-DFAA262F7877}" name="Format / Values"/>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table" Target="../tables/table6.xml"/><Relationship Id="rId4" Type="http://schemas.openxmlformats.org/officeDocument/2006/relationships/table" Target="../tables/table5.xml"/></Relationships>
</file>

<file path=xl/worksheets/_rels/sheet4.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A91"/>
  <sheetViews>
    <sheetView tabSelected="1" zoomScale="80" zoomScaleNormal="80"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10.5703125" customWidth="1"/>
    <col min="2" max="2" width="10.5703125" hidden="1" customWidth="1"/>
    <col min="3" max="3" width="10.5703125" customWidth="1"/>
    <col min="4" max="4" width="55.7109375" bestFit="1" customWidth="1"/>
    <col min="5" max="8" width="15.5703125" customWidth="1"/>
    <col min="9" max="9" width="15.5703125" hidden="1" customWidth="1"/>
    <col min="10" max="15" width="15.5703125" customWidth="1"/>
    <col min="16" max="19" width="15.5703125" hidden="1" customWidth="1" outlineLevel="1"/>
    <col min="20" max="20" width="10.5703125" style="19" customWidth="1" collapsed="1"/>
    <col min="21" max="22" width="15.5703125" style="8" customWidth="1"/>
    <col min="23" max="23" width="15.5703125" customWidth="1"/>
    <col min="24" max="34" width="15.5703125" hidden="1" customWidth="1" outlineLevel="1"/>
    <col min="35" max="35" width="10.5703125" style="19" customWidth="1" collapsed="1"/>
    <col min="36" max="43" width="15.5703125" hidden="1" customWidth="1" outlineLevel="1"/>
    <col min="44" max="44" width="10.5703125" style="19" customWidth="1" collapsed="1"/>
    <col min="45" max="51" width="15.5703125" hidden="1" customWidth="1" outlineLevel="1"/>
    <col min="52" max="52" width="10.5703125" style="19" customWidth="1" collapsed="1"/>
    <col min="53" max="77" width="15.5703125" hidden="1" customWidth="1" outlineLevel="1"/>
    <col min="78" max="78" width="10.5703125" customWidth="1" collapsed="1"/>
    <col min="79" max="93" width="15.5703125" hidden="1" customWidth="1" outlineLevel="1"/>
    <col min="94" max="94" width="10.5703125" customWidth="1" collapsed="1"/>
    <col min="95" max="99" width="15.5703125" hidden="1" customWidth="1" outlineLevel="1"/>
    <col min="100" max="100" width="15.5703125" style="4" hidden="1" customWidth="1" outlineLevel="1"/>
    <col min="101" max="104" width="15.5703125" hidden="1" customWidth="1" outlineLevel="1"/>
    <col min="105" max="105" width="10.5703125" customWidth="1" collapsed="1"/>
    <col min="106" max="106" width="23" customWidth="1"/>
    <col min="107" max="107" width="31" customWidth="1"/>
    <col min="108" max="108" width="11.5703125" customWidth="1"/>
    <col min="109" max="109" width="19.5703125" customWidth="1"/>
    <col min="110" max="110" width="20" customWidth="1"/>
    <col min="111" max="111" width="28" customWidth="1"/>
    <col min="120" max="120" width="20" customWidth="1"/>
    <col min="123" max="123" width="20.5703125" customWidth="1"/>
    <col min="124" max="124" width="28.5703125" customWidth="1"/>
    <col min="125" max="126" width="14.7109375" customWidth="1"/>
    <col min="127" max="127" width="22.7109375" customWidth="1"/>
    <col min="128" max="128" width="17.5703125" customWidth="1"/>
    <col min="129" max="129" width="25.5703125" customWidth="1"/>
    <col min="130" max="130" width="25.28515625" customWidth="1"/>
    <col min="131" max="132" width="32.42578125" customWidth="1"/>
    <col min="133" max="133" width="46.7109375" customWidth="1"/>
    <col min="134" max="134" width="44.140625" customWidth="1"/>
    <col min="135" max="135" width="43.42578125" customWidth="1"/>
    <col min="136" max="139" width="46.7109375" customWidth="1"/>
    <col min="140" max="140" width="29.85546875" customWidth="1"/>
    <col min="141" max="141" width="46.7109375" customWidth="1"/>
    <col min="142" max="142" width="44" customWidth="1"/>
    <col min="143" max="144" width="43.28515625" customWidth="1"/>
    <col min="145" max="146" width="46.7109375" customWidth="1"/>
    <col min="147" max="147" width="43.7109375" customWidth="1"/>
    <col min="148" max="148" width="43" customWidth="1"/>
    <col min="149" max="149" width="46.7109375" customWidth="1"/>
    <col min="150" max="150" width="38.42578125" customWidth="1"/>
    <col min="151" max="151" width="44.42578125" customWidth="1"/>
    <col min="152" max="153" width="46.7109375" customWidth="1"/>
    <col min="154" max="154" width="34" customWidth="1"/>
    <col min="155" max="155" width="36.140625" customWidth="1"/>
    <col min="156" max="156" width="30.85546875" customWidth="1"/>
    <col min="157" max="157" width="29.7109375" customWidth="1"/>
    <col min="158" max="160" width="15.140625" customWidth="1"/>
    <col min="165" max="165" width="22.85546875" customWidth="1"/>
    <col min="166" max="166" width="38.42578125" customWidth="1"/>
    <col min="167" max="167" width="44.42578125" customWidth="1"/>
    <col min="168" max="169" width="46.7109375" customWidth="1"/>
    <col min="170" max="170" width="34" customWidth="1"/>
    <col min="171" max="171" width="36.140625" customWidth="1"/>
    <col min="172" max="172" width="30.85546875" customWidth="1"/>
    <col min="173" max="173" width="29.7109375" customWidth="1"/>
    <col min="174" max="174" width="38.42578125" customWidth="1"/>
    <col min="175" max="175" width="44.42578125" customWidth="1"/>
    <col min="176" max="177" width="46.7109375" customWidth="1"/>
    <col min="178" max="178" width="34" customWidth="1"/>
    <col min="179" max="179" width="36.140625" customWidth="1"/>
    <col min="180" max="180" width="30.85546875" customWidth="1"/>
    <col min="181" max="181" width="29.7109375" customWidth="1"/>
    <col min="182" max="182" width="32.42578125" customWidth="1"/>
    <col min="183" max="183" width="34.140625" customWidth="1"/>
    <col min="184" max="185" width="33.5703125" customWidth="1"/>
    <col min="186" max="186" width="31.5703125" bestFit="1" customWidth="1"/>
    <col min="188" max="189" width="23.5703125" bestFit="1" customWidth="1"/>
    <col min="190" max="190" width="46.7109375" customWidth="1"/>
    <col min="191" max="191" width="16.5703125" customWidth="1"/>
    <col min="192" max="192" width="29.42578125" customWidth="1"/>
    <col min="193" max="193" width="26.140625" customWidth="1"/>
    <col min="194" max="194" width="24.42578125" customWidth="1"/>
    <col min="195" max="195" width="9.85546875" customWidth="1"/>
    <col min="196" max="196" width="15.85546875" customWidth="1"/>
  </cols>
  <sheetData>
    <row r="1" spans="1:105" s="2" customFormat="1" ht="185.45" customHeight="1" x14ac:dyDescent="0.25">
      <c r="A1" s="2" t="s">
        <v>4</v>
      </c>
      <c r="B1" s="2" t="s">
        <v>586</v>
      </c>
      <c r="C1" s="2" t="s">
        <v>0</v>
      </c>
      <c r="D1" s="2" t="s">
        <v>1</v>
      </c>
      <c r="E1" s="2" t="s">
        <v>590</v>
      </c>
      <c r="F1" s="2" t="s">
        <v>589</v>
      </c>
      <c r="G1" s="2" t="s">
        <v>9</v>
      </c>
      <c r="H1" s="2" t="s">
        <v>11</v>
      </c>
      <c r="I1" s="2" t="s">
        <v>588</v>
      </c>
      <c r="J1" s="2" t="s">
        <v>18</v>
      </c>
      <c r="K1" s="2" t="s">
        <v>19</v>
      </c>
      <c r="L1" s="2" t="s">
        <v>22</v>
      </c>
      <c r="M1" s="2" t="s">
        <v>24</v>
      </c>
      <c r="N1" s="2" t="s">
        <v>34</v>
      </c>
      <c r="O1" s="2" t="s">
        <v>26</v>
      </c>
      <c r="P1" s="2" t="s">
        <v>28</v>
      </c>
      <c r="Q1" s="2" t="s">
        <v>30</v>
      </c>
      <c r="R1" s="2" t="s">
        <v>32</v>
      </c>
      <c r="S1" s="2" t="s">
        <v>36</v>
      </c>
      <c r="T1" s="20" t="s">
        <v>609</v>
      </c>
      <c r="U1" s="26" t="s">
        <v>44</v>
      </c>
      <c r="V1" s="26" t="s">
        <v>42</v>
      </c>
      <c r="W1" s="2" t="s">
        <v>48</v>
      </c>
      <c r="X1" s="2" t="s">
        <v>41</v>
      </c>
      <c r="Y1" s="2" t="s">
        <v>43</v>
      </c>
      <c r="Z1" s="2" t="s">
        <v>45</v>
      </c>
      <c r="AA1" s="2" t="s">
        <v>46</v>
      </c>
      <c r="AB1" s="2" t="s">
        <v>47</v>
      </c>
      <c r="AC1" s="2" t="s">
        <v>49</v>
      </c>
      <c r="AD1" s="2" t="s">
        <v>40</v>
      </c>
      <c r="AE1" s="2" t="s">
        <v>50</v>
      </c>
      <c r="AF1" s="2" t="s">
        <v>51</v>
      </c>
      <c r="AG1" s="2" t="s">
        <v>52</v>
      </c>
      <c r="AH1" s="2" t="s">
        <v>53</v>
      </c>
      <c r="AI1" s="20" t="s">
        <v>610</v>
      </c>
      <c r="AJ1" s="2" t="s">
        <v>54</v>
      </c>
      <c r="AK1" s="2" t="s">
        <v>55</v>
      </c>
      <c r="AL1" s="2" t="s">
        <v>56</v>
      </c>
      <c r="AM1" s="2" t="s">
        <v>57</v>
      </c>
      <c r="AN1" s="2" t="s">
        <v>58</v>
      </c>
      <c r="AO1" s="2" t="s">
        <v>59</v>
      </c>
      <c r="AP1" s="2" t="s">
        <v>60</v>
      </c>
      <c r="AQ1" s="2" t="s">
        <v>61</v>
      </c>
      <c r="AR1" s="20" t="s">
        <v>611</v>
      </c>
      <c r="AS1" s="2" t="s">
        <v>87</v>
      </c>
      <c r="AT1" s="2" t="s">
        <v>88</v>
      </c>
      <c r="AU1" s="2" t="s">
        <v>89</v>
      </c>
      <c r="AV1" s="2" t="s">
        <v>90</v>
      </c>
      <c r="AW1" s="3" t="s">
        <v>91</v>
      </c>
      <c r="AX1" s="2" t="s">
        <v>92</v>
      </c>
      <c r="AY1" s="2" t="s">
        <v>93</v>
      </c>
      <c r="AZ1" s="20" t="s">
        <v>612</v>
      </c>
      <c r="BA1" s="2" t="s">
        <v>62</v>
      </c>
      <c r="BB1" s="2" t="s">
        <v>63</v>
      </c>
      <c r="BC1" s="2" t="s">
        <v>64</v>
      </c>
      <c r="BD1" s="2" t="s">
        <v>65</v>
      </c>
      <c r="BE1" s="2" t="s">
        <v>66</v>
      </c>
      <c r="BF1" s="2" t="s">
        <v>67</v>
      </c>
      <c r="BG1" s="2" t="s">
        <v>68</v>
      </c>
      <c r="BH1" s="2" t="s">
        <v>69</v>
      </c>
      <c r="BI1" s="2" t="s">
        <v>70</v>
      </c>
      <c r="BJ1" s="2" t="s">
        <v>71</v>
      </c>
      <c r="BK1" s="2" t="s">
        <v>72</v>
      </c>
      <c r="BL1" s="2" t="s">
        <v>73</v>
      </c>
      <c r="BM1" s="2" t="s">
        <v>74</v>
      </c>
      <c r="BN1" s="2" t="s">
        <v>75</v>
      </c>
      <c r="BO1" s="2" t="s">
        <v>76</v>
      </c>
      <c r="BP1" s="2" t="s">
        <v>77</v>
      </c>
      <c r="BQ1" s="2" t="s">
        <v>78</v>
      </c>
      <c r="BR1" s="2" t="s">
        <v>79</v>
      </c>
      <c r="BS1" s="2" t="s">
        <v>80</v>
      </c>
      <c r="BT1" s="2" t="s">
        <v>81</v>
      </c>
      <c r="BU1" s="2" t="s">
        <v>82</v>
      </c>
      <c r="BV1" s="2" t="s">
        <v>83</v>
      </c>
      <c r="BW1" s="2" t="s">
        <v>84</v>
      </c>
      <c r="BX1" s="2" t="s">
        <v>85</v>
      </c>
      <c r="BY1" s="2" t="s">
        <v>86</v>
      </c>
      <c r="BZ1" s="20" t="s">
        <v>613</v>
      </c>
      <c r="CA1" s="2" t="s">
        <v>15</v>
      </c>
      <c r="CB1" s="2" t="s">
        <v>94</v>
      </c>
      <c r="CC1" s="2" t="s">
        <v>5</v>
      </c>
      <c r="CD1" s="2" t="s">
        <v>7</v>
      </c>
      <c r="CE1" s="2" t="s">
        <v>6</v>
      </c>
      <c r="CF1" s="2" t="s">
        <v>13</v>
      </c>
      <c r="CG1" s="2" t="s">
        <v>14</v>
      </c>
      <c r="CH1" s="2" t="s">
        <v>16</v>
      </c>
      <c r="CI1" s="2" t="s">
        <v>17</v>
      </c>
      <c r="CJ1" s="2" t="s">
        <v>20</v>
      </c>
      <c r="CK1" s="2" t="s">
        <v>21</v>
      </c>
      <c r="CL1" s="2" t="s">
        <v>23</v>
      </c>
      <c r="CM1" s="2" t="s">
        <v>2</v>
      </c>
      <c r="CN1" s="2" t="s">
        <v>10</v>
      </c>
      <c r="CO1" s="2" t="s">
        <v>95</v>
      </c>
      <c r="CP1" s="20" t="s">
        <v>614</v>
      </c>
      <c r="CQ1" s="2" t="s">
        <v>12</v>
      </c>
      <c r="CR1" s="2" t="s">
        <v>25</v>
      </c>
      <c r="CS1" s="2" t="s">
        <v>35</v>
      </c>
      <c r="CT1" s="2" t="s">
        <v>27</v>
      </c>
      <c r="CU1" s="2" t="s">
        <v>29</v>
      </c>
      <c r="CV1" s="2" t="s">
        <v>31</v>
      </c>
      <c r="CW1" s="2" t="s">
        <v>33</v>
      </c>
      <c r="CX1" s="2" t="s">
        <v>37</v>
      </c>
      <c r="CY1" s="2" t="s">
        <v>38</v>
      </c>
      <c r="CZ1" s="2" t="s">
        <v>39</v>
      </c>
      <c r="DA1" s="20" t="s">
        <v>615</v>
      </c>
    </row>
    <row r="2" spans="1:105" x14ac:dyDescent="0.25">
      <c r="A2" t="s">
        <v>158</v>
      </c>
      <c r="B2" s="18" t="s">
        <v>587</v>
      </c>
      <c r="C2" s="18">
        <v>205018</v>
      </c>
      <c r="D2" t="s">
        <v>181</v>
      </c>
      <c r="E2" t="s">
        <v>183</v>
      </c>
      <c r="F2" t="s">
        <v>184</v>
      </c>
      <c r="G2" t="s">
        <v>602</v>
      </c>
      <c r="H2">
        <v>43</v>
      </c>
      <c r="I2" t="s">
        <v>107</v>
      </c>
      <c r="K2" t="s">
        <v>100</v>
      </c>
      <c r="L2" t="s">
        <v>104</v>
      </c>
      <c r="M2">
        <v>5</v>
      </c>
      <c r="N2">
        <v>5</v>
      </c>
      <c r="O2">
        <v>4</v>
      </c>
      <c r="P2">
        <v>2</v>
      </c>
      <c r="Q2">
        <v>2</v>
      </c>
      <c r="S2">
        <v>5</v>
      </c>
      <c r="U2" s="8">
        <v>5.4683799999999998</v>
      </c>
      <c r="V2" s="8">
        <v>1.29436</v>
      </c>
      <c r="W2">
        <v>59.5</v>
      </c>
      <c r="X2">
        <v>0.69162999999999997</v>
      </c>
      <c r="Y2">
        <v>1.9859800000000001</v>
      </c>
      <c r="Z2">
        <v>4.9149000000000003</v>
      </c>
      <c r="AA2">
        <v>0.94132000000000005</v>
      </c>
      <c r="AB2">
        <v>7.7259999999999995E-2</v>
      </c>
      <c r="AD2">
        <v>3.4824000000000002</v>
      </c>
      <c r="AE2">
        <v>60</v>
      </c>
      <c r="AG2">
        <v>0</v>
      </c>
      <c r="AJ2">
        <v>2.3145500000000001</v>
      </c>
      <c r="AK2">
        <v>0.68088000000000004</v>
      </c>
      <c r="AL2">
        <v>0.27700999999999998</v>
      </c>
      <c r="AM2">
        <v>3.2724500000000001</v>
      </c>
      <c r="AN2">
        <v>3.0801799999999999</v>
      </c>
      <c r="AO2">
        <v>0.74717999999999996</v>
      </c>
      <c r="AP2">
        <v>1.7498800000000001</v>
      </c>
      <c r="AQ2">
        <v>5.2759600000000004</v>
      </c>
      <c r="AS2">
        <v>0</v>
      </c>
      <c r="AT2">
        <v>0</v>
      </c>
      <c r="AU2">
        <v>0</v>
      </c>
      <c r="AV2">
        <v>1</v>
      </c>
      <c r="AW2" s="4">
        <v>650</v>
      </c>
      <c r="AX2">
        <v>0</v>
      </c>
      <c r="AY2">
        <v>1</v>
      </c>
      <c r="BA2" s="1">
        <v>44342</v>
      </c>
      <c r="BB2">
        <v>5</v>
      </c>
      <c r="BC2">
        <v>5</v>
      </c>
      <c r="BD2">
        <v>0</v>
      </c>
      <c r="BE2">
        <v>16</v>
      </c>
      <c r="BF2">
        <v>2</v>
      </c>
      <c r="BG2">
        <v>8</v>
      </c>
      <c r="BH2">
        <v>24</v>
      </c>
      <c r="BI2" s="1">
        <v>43635</v>
      </c>
      <c r="BJ2">
        <v>2</v>
      </c>
      <c r="BK2">
        <v>2</v>
      </c>
      <c r="BL2">
        <v>0</v>
      </c>
      <c r="BM2">
        <v>8</v>
      </c>
      <c r="BN2">
        <v>1</v>
      </c>
      <c r="BO2">
        <v>0</v>
      </c>
      <c r="BP2">
        <v>8</v>
      </c>
      <c r="BQ2" s="1">
        <v>43299</v>
      </c>
      <c r="BR2">
        <v>0</v>
      </c>
      <c r="BS2">
        <v>0</v>
      </c>
      <c r="BT2">
        <v>0</v>
      </c>
      <c r="BU2">
        <v>0</v>
      </c>
      <c r="BV2">
        <v>0</v>
      </c>
      <c r="BW2">
        <v>0</v>
      </c>
      <c r="BX2">
        <v>0</v>
      </c>
      <c r="BY2">
        <v>14.667</v>
      </c>
      <c r="CA2" t="s">
        <v>185</v>
      </c>
      <c r="CB2" t="s">
        <v>186</v>
      </c>
      <c r="CC2">
        <v>4758</v>
      </c>
      <c r="CD2">
        <v>10</v>
      </c>
      <c r="CE2">
        <v>2077684915</v>
      </c>
      <c r="CF2" t="s">
        <v>99</v>
      </c>
      <c r="CG2" t="s">
        <v>101</v>
      </c>
      <c r="CH2" s="1">
        <v>24476</v>
      </c>
      <c r="CI2" t="s">
        <v>100</v>
      </c>
      <c r="CJ2" t="s">
        <v>100</v>
      </c>
      <c r="CK2" t="s">
        <v>100</v>
      </c>
      <c r="CL2" t="s">
        <v>103</v>
      </c>
      <c r="CM2" t="s">
        <v>182</v>
      </c>
      <c r="CN2">
        <v>72</v>
      </c>
      <c r="CO2" s="1">
        <v>44621</v>
      </c>
      <c r="CP2" s="1"/>
      <c r="CV2"/>
      <c r="CW2">
        <v>2</v>
      </c>
    </row>
    <row r="3" spans="1:105" x14ac:dyDescent="0.25">
      <c r="A3" t="s">
        <v>158</v>
      </c>
      <c r="B3" s="18" t="s">
        <v>587</v>
      </c>
      <c r="C3" s="18">
        <v>205077</v>
      </c>
      <c r="D3" t="s">
        <v>276</v>
      </c>
      <c r="E3" t="s">
        <v>136</v>
      </c>
      <c r="F3" t="s">
        <v>211</v>
      </c>
      <c r="G3" t="s">
        <v>601</v>
      </c>
      <c r="H3">
        <v>59.5</v>
      </c>
      <c r="I3" t="s">
        <v>98</v>
      </c>
      <c r="K3" t="s">
        <v>100</v>
      </c>
      <c r="L3" t="s">
        <v>104</v>
      </c>
      <c r="M3">
        <v>4</v>
      </c>
      <c r="N3">
        <v>4</v>
      </c>
      <c r="O3">
        <v>2</v>
      </c>
      <c r="P3">
        <v>5</v>
      </c>
      <c r="Q3">
        <v>5</v>
      </c>
      <c r="R3">
        <v>4</v>
      </c>
      <c r="S3">
        <v>4</v>
      </c>
      <c r="U3" s="8">
        <v>3.92747</v>
      </c>
      <c r="V3" s="8">
        <v>0.69755</v>
      </c>
      <c r="W3">
        <v>55.6</v>
      </c>
      <c r="X3">
        <v>0.51693</v>
      </c>
      <c r="Y3">
        <v>1.2144900000000001</v>
      </c>
      <c r="Z3">
        <v>3.4600300000000002</v>
      </c>
      <c r="AA3">
        <v>0.35776999999999998</v>
      </c>
      <c r="AB3">
        <v>7.6910000000000006E-2</v>
      </c>
      <c r="AD3">
        <v>2.7129799999999999</v>
      </c>
      <c r="AE3">
        <v>64.7</v>
      </c>
      <c r="AG3">
        <v>1</v>
      </c>
      <c r="AJ3">
        <v>2.2775300000000001</v>
      </c>
      <c r="AK3">
        <v>0.74839999999999995</v>
      </c>
      <c r="AL3">
        <v>0.34747</v>
      </c>
      <c r="AM3">
        <v>3.3734000000000002</v>
      </c>
      <c r="AN3">
        <v>2.43865</v>
      </c>
      <c r="AO3">
        <v>0.50807000000000002</v>
      </c>
      <c r="AP3">
        <v>0.75182000000000004</v>
      </c>
      <c r="AQ3">
        <v>3.6758700000000002</v>
      </c>
      <c r="AS3">
        <v>1</v>
      </c>
      <c r="AT3">
        <v>2</v>
      </c>
      <c r="AU3">
        <v>0</v>
      </c>
      <c r="AV3">
        <v>0</v>
      </c>
      <c r="AW3" s="4">
        <v>0</v>
      </c>
      <c r="AX3">
        <v>0</v>
      </c>
      <c r="AY3">
        <v>0</v>
      </c>
      <c r="BA3" s="1">
        <v>43748</v>
      </c>
      <c r="BB3">
        <v>9</v>
      </c>
      <c r="BC3">
        <v>9</v>
      </c>
      <c r="BD3">
        <v>0</v>
      </c>
      <c r="BE3">
        <v>40</v>
      </c>
      <c r="BF3">
        <v>1</v>
      </c>
      <c r="BG3">
        <v>0</v>
      </c>
      <c r="BH3">
        <v>40</v>
      </c>
      <c r="BI3" s="1">
        <v>43406</v>
      </c>
      <c r="BJ3">
        <v>10</v>
      </c>
      <c r="BK3">
        <v>7</v>
      </c>
      <c r="BL3">
        <v>3</v>
      </c>
      <c r="BM3">
        <v>64</v>
      </c>
      <c r="BN3">
        <v>1</v>
      </c>
      <c r="BO3">
        <v>0</v>
      </c>
      <c r="BP3">
        <v>64</v>
      </c>
      <c r="BQ3" s="1">
        <v>43005</v>
      </c>
      <c r="BR3">
        <v>3</v>
      </c>
      <c r="BS3">
        <v>1</v>
      </c>
      <c r="BT3">
        <v>2</v>
      </c>
      <c r="BU3">
        <v>20</v>
      </c>
      <c r="BV3">
        <v>1</v>
      </c>
      <c r="BW3">
        <v>0</v>
      </c>
      <c r="BX3">
        <v>20</v>
      </c>
      <c r="BY3">
        <v>44.667000000000002</v>
      </c>
      <c r="CA3" t="s">
        <v>278</v>
      </c>
      <c r="CB3" t="s">
        <v>279</v>
      </c>
      <c r="CC3">
        <v>4330</v>
      </c>
      <c r="CD3">
        <v>50</v>
      </c>
      <c r="CE3">
        <v>2076223121</v>
      </c>
      <c r="CF3" t="s">
        <v>99</v>
      </c>
      <c r="CG3" t="s">
        <v>100</v>
      </c>
      <c r="CH3" s="1">
        <v>33817</v>
      </c>
      <c r="CI3" t="s">
        <v>100</v>
      </c>
      <c r="CJ3" t="s">
        <v>101</v>
      </c>
      <c r="CK3" t="s">
        <v>100</v>
      </c>
      <c r="CL3" t="s">
        <v>103</v>
      </c>
      <c r="CM3" t="s">
        <v>277</v>
      </c>
      <c r="CN3">
        <v>72</v>
      </c>
      <c r="CO3" s="1">
        <v>44621</v>
      </c>
      <c r="CP3" s="1"/>
      <c r="CV3"/>
    </row>
    <row r="4" spans="1:105" x14ac:dyDescent="0.25">
      <c r="A4" t="s">
        <v>158</v>
      </c>
      <c r="B4" s="18" t="s">
        <v>587</v>
      </c>
      <c r="C4" s="18">
        <v>205020</v>
      </c>
      <c r="D4" t="s">
        <v>187</v>
      </c>
      <c r="E4" t="s">
        <v>189</v>
      </c>
      <c r="F4" t="s">
        <v>190</v>
      </c>
      <c r="G4" t="s">
        <v>602</v>
      </c>
      <c r="H4">
        <v>38.200000000000003</v>
      </c>
      <c r="I4" t="s">
        <v>107</v>
      </c>
      <c r="K4" t="s">
        <v>100</v>
      </c>
      <c r="L4" t="s">
        <v>104</v>
      </c>
      <c r="M4">
        <v>2</v>
      </c>
      <c r="N4">
        <v>5</v>
      </c>
      <c r="O4">
        <v>1</v>
      </c>
      <c r="P4">
        <v>4</v>
      </c>
      <c r="Q4">
        <v>4</v>
      </c>
      <c r="R4">
        <v>4</v>
      </c>
      <c r="S4">
        <v>5</v>
      </c>
      <c r="U4" s="8">
        <v>3.91072</v>
      </c>
      <c r="V4" s="8">
        <v>1.2224200000000001</v>
      </c>
      <c r="W4">
        <v>70</v>
      </c>
      <c r="X4">
        <v>0.23679</v>
      </c>
      <c r="Y4">
        <v>1.4592000000000001</v>
      </c>
      <c r="Z4">
        <v>2.5156499999999999</v>
      </c>
      <c r="AA4">
        <v>0.77925999999999995</v>
      </c>
      <c r="AB4">
        <v>4.8009999999999997E-2</v>
      </c>
      <c r="AD4">
        <v>2.4515199999999999</v>
      </c>
      <c r="AE4">
        <v>81.3</v>
      </c>
      <c r="AG4">
        <v>6</v>
      </c>
      <c r="AJ4">
        <v>2.0584199999999999</v>
      </c>
      <c r="AK4">
        <v>0.67527000000000004</v>
      </c>
      <c r="AL4">
        <v>0.30639</v>
      </c>
      <c r="AM4">
        <v>3.0400800000000001</v>
      </c>
      <c r="AN4">
        <v>2.4381900000000001</v>
      </c>
      <c r="AO4">
        <v>0.25792999999999999</v>
      </c>
      <c r="AP4">
        <v>1.4941599999999999</v>
      </c>
      <c r="AQ4">
        <v>4.0615100000000002</v>
      </c>
      <c r="AS4">
        <v>1</v>
      </c>
      <c r="AT4">
        <v>5</v>
      </c>
      <c r="AU4">
        <v>0</v>
      </c>
      <c r="AV4">
        <v>1</v>
      </c>
      <c r="AW4" s="4">
        <v>6633.25</v>
      </c>
      <c r="AX4">
        <v>0</v>
      </c>
      <c r="AY4">
        <v>1</v>
      </c>
      <c r="BA4" s="1">
        <v>44371</v>
      </c>
      <c r="BB4">
        <v>14</v>
      </c>
      <c r="BC4">
        <v>13</v>
      </c>
      <c r="BD4">
        <v>1</v>
      </c>
      <c r="BE4">
        <v>64</v>
      </c>
      <c r="BF4">
        <v>1</v>
      </c>
      <c r="BG4">
        <v>0</v>
      </c>
      <c r="BH4">
        <v>64</v>
      </c>
      <c r="BI4" s="1">
        <v>43663</v>
      </c>
      <c r="BJ4">
        <v>7</v>
      </c>
      <c r="BK4">
        <v>6</v>
      </c>
      <c r="BL4">
        <v>1</v>
      </c>
      <c r="BM4">
        <v>40</v>
      </c>
      <c r="BN4">
        <v>1</v>
      </c>
      <c r="BO4">
        <v>0</v>
      </c>
      <c r="BP4">
        <v>40</v>
      </c>
      <c r="BQ4" s="1">
        <v>43320</v>
      </c>
      <c r="BR4">
        <v>8</v>
      </c>
      <c r="BS4">
        <v>5</v>
      </c>
      <c r="BT4">
        <v>3</v>
      </c>
      <c r="BU4">
        <v>56</v>
      </c>
      <c r="BV4">
        <v>1</v>
      </c>
      <c r="BW4">
        <v>0</v>
      </c>
      <c r="BX4">
        <v>56</v>
      </c>
      <c r="BY4">
        <v>54.667000000000002</v>
      </c>
      <c r="CA4" t="s">
        <v>187</v>
      </c>
      <c r="CB4" t="s">
        <v>191</v>
      </c>
      <c r="CC4">
        <v>4401</v>
      </c>
      <c r="CD4">
        <v>90</v>
      </c>
      <c r="CE4">
        <v>2079474557</v>
      </c>
      <c r="CF4" t="s">
        <v>99</v>
      </c>
      <c r="CG4" t="s">
        <v>100</v>
      </c>
      <c r="CH4" s="1">
        <v>24540</v>
      </c>
      <c r="CI4" t="s">
        <v>100</v>
      </c>
      <c r="CJ4" t="s">
        <v>100</v>
      </c>
      <c r="CK4" t="s">
        <v>100</v>
      </c>
      <c r="CL4" t="s">
        <v>103</v>
      </c>
      <c r="CM4" t="s">
        <v>188</v>
      </c>
      <c r="CN4">
        <v>60</v>
      </c>
      <c r="CO4" s="1">
        <v>44621</v>
      </c>
      <c r="CP4" s="1"/>
      <c r="CV4"/>
    </row>
    <row r="5" spans="1:105" x14ac:dyDescent="0.25">
      <c r="A5" t="s">
        <v>158</v>
      </c>
      <c r="B5" s="18" t="s">
        <v>587</v>
      </c>
      <c r="C5" s="18">
        <v>205011</v>
      </c>
      <c r="D5" t="s">
        <v>172</v>
      </c>
      <c r="E5" t="s">
        <v>128</v>
      </c>
      <c r="F5" t="s">
        <v>149</v>
      </c>
      <c r="G5" t="s">
        <v>603</v>
      </c>
      <c r="H5">
        <v>129.4</v>
      </c>
      <c r="I5" t="s">
        <v>113</v>
      </c>
      <c r="K5" t="s">
        <v>100</v>
      </c>
      <c r="L5" t="s">
        <v>104</v>
      </c>
      <c r="M5">
        <v>4</v>
      </c>
      <c r="N5">
        <v>4</v>
      </c>
      <c r="O5">
        <v>4</v>
      </c>
      <c r="P5">
        <v>3</v>
      </c>
      <c r="Q5">
        <v>3</v>
      </c>
      <c r="S5">
        <v>5</v>
      </c>
      <c r="U5" s="8">
        <v>3.5677599999999998</v>
      </c>
      <c r="V5" s="8">
        <v>0.89239999999999997</v>
      </c>
      <c r="W5">
        <v>41</v>
      </c>
      <c r="X5">
        <v>0.47804000000000002</v>
      </c>
      <c r="Y5">
        <v>1.3704400000000001</v>
      </c>
      <c r="Z5">
        <v>2.8941599999999998</v>
      </c>
      <c r="AA5">
        <v>0.42582999999999999</v>
      </c>
      <c r="AB5">
        <v>2.162E-2</v>
      </c>
      <c r="AD5">
        <v>2.19733</v>
      </c>
      <c r="AE5">
        <v>41.2</v>
      </c>
      <c r="AG5">
        <v>1</v>
      </c>
      <c r="AJ5">
        <v>2.1641499999999998</v>
      </c>
      <c r="AK5">
        <v>0.62780999999999998</v>
      </c>
      <c r="AL5">
        <v>0.27294000000000002</v>
      </c>
      <c r="AM5">
        <v>3.0649099999999998</v>
      </c>
      <c r="AN5">
        <v>2.0786099999999998</v>
      </c>
      <c r="AO5">
        <v>0.56008999999999998</v>
      </c>
      <c r="AP5">
        <v>1.22445</v>
      </c>
      <c r="AQ5">
        <v>3.6753200000000001</v>
      </c>
      <c r="AS5">
        <v>1</v>
      </c>
      <c r="AT5">
        <v>0</v>
      </c>
      <c r="AU5">
        <v>0</v>
      </c>
      <c r="AV5">
        <v>0</v>
      </c>
      <c r="AW5" s="4">
        <v>0</v>
      </c>
      <c r="AX5">
        <v>0</v>
      </c>
      <c r="AY5">
        <v>0</v>
      </c>
      <c r="BA5" s="1">
        <v>43839</v>
      </c>
      <c r="BB5">
        <v>1</v>
      </c>
      <c r="BC5">
        <v>1</v>
      </c>
      <c r="BD5">
        <v>0</v>
      </c>
      <c r="BE5">
        <v>4</v>
      </c>
      <c r="BF5">
        <v>1</v>
      </c>
      <c r="BG5">
        <v>0</v>
      </c>
      <c r="BH5">
        <v>4</v>
      </c>
      <c r="BI5" s="1">
        <v>43441</v>
      </c>
      <c r="BJ5">
        <v>8</v>
      </c>
      <c r="BK5">
        <v>8</v>
      </c>
      <c r="BL5">
        <v>0</v>
      </c>
      <c r="BM5">
        <v>28</v>
      </c>
      <c r="BN5">
        <v>1</v>
      </c>
      <c r="BO5">
        <v>0</v>
      </c>
      <c r="BP5">
        <v>28</v>
      </c>
      <c r="BQ5" s="1">
        <v>43034</v>
      </c>
      <c r="BR5">
        <v>5</v>
      </c>
      <c r="BS5">
        <v>4</v>
      </c>
      <c r="BT5">
        <v>1</v>
      </c>
      <c r="BU5">
        <v>16</v>
      </c>
      <c r="BV5">
        <v>1</v>
      </c>
      <c r="BW5">
        <v>0</v>
      </c>
      <c r="BX5">
        <v>16</v>
      </c>
      <c r="BY5">
        <v>14</v>
      </c>
      <c r="CA5" t="s">
        <v>174</v>
      </c>
      <c r="CB5" t="s">
        <v>175</v>
      </c>
      <c r="CC5">
        <v>4102</v>
      </c>
      <c r="CD5">
        <v>20</v>
      </c>
      <c r="CE5">
        <v>2077742623</v>
      </c>
      <c r="CF5" t="s">
        <v>99</v>
      </c>
      <c r="CG5" t="s">
        <v>100</v>
      </c>
      <c r="CH5" s="1">
        <v>24473</v>
      </c>
      <c r="CI5" t="s">
        <v>100</v>
      </c>
      <c r="CJ5" t="s">
        <v>101</v>
      </c>
      <c r="CK5" t="s">
        <v>100</v>
      </c>
      <c r="CL5" t="s">
        <v>103</v>
      </c>
      <c r="CM5" t="s">
        <v>173</v>
      </c>
      <c r="CN5">
        <v>219</v>
      </c>
      <c r="CO5" s="1">
        <v>44621</v>
      </c>
      <c r="CP5" s="1"/>
      <c r="CV5"/>
      <c r="CW5">
        <v>2</v>
      </c>
    </row>
    <row r="6" spans="1:105" x14ac:dyDescent="0.25">
      <c r="A6" t="s">
        <v>158</v>
      </c>
      <c r="B6" s="18" t="s">
        <v>587</v>
      </c>
      <c r="C6" s="18">
        <v>205090</v>
      </c>
      <c r="D6" t="s">
        <v>313</v>
      </c>
      <c r="E6" t="s">
        <v>120</v>
      </c>
      <c r="F6" t="s">
        <v>184</v>
      </c>
      <c r="G6" t="s">
        <v>601</v>
      </c>
      <c r="H6">
        <v>28.8</v>
      </c>
      <c r="I6" t="s">
        <v>98</v>
      </c>
      <c r="K6" t="s">
        <v>100</v>
      </c>
      <c r="L6" t="s">
        <v>104</v>
      </c>
      <c r="M6">
        <v>5</v>
      </c>
      <c r="N6">
        <v>5</v>
      </c>
      <c r="O6">
        <v>4</v>
      </c>
      <c r="P6">
        <v>5</v>
      </c>
      <c r="Q6">
        <v>4</v>
      </c>
      <c r="R6">
        <v>5</v>
      </c>
      <c r="S6">
        <v>5</v>
      </c>
      <c r="U6" s="8">
        <v>4.9937100000000001</v>
      </c>
      <c r="V6" s="8">
        <v>1.9799199999999999</v>
      </c>
      <c r="W6">
        <v>43.8</v>
      </c>
      <c r="X6">
        <v>0.30286999999999997</v>
      </c>
      <c r="Y6">
        <v>2.2827899999999999</v>
      </c>
      <c r="Z6">
        <v>4.36463</v>
      </c>
      <c r="AA6">
        <v>1.4915</v>
      </c>
      <c r="AB6">
        <v>7.016E-2</v>
      </c>
      <c r="AD6">
        <v>2.7109100000000002</v>
      </c>
      <c r="AE6">
        <v>41.2</v>
      </c>
      <c r="AG6">
        <v>2</v>
      </c>
      <c r="AJ6">
        <v>2.3219400000000001</v>
      </c>
      <c r="AK6">
        <v>0.66520999999999997</v>
      </c>
      <c r="AL6">
        <v>0.30917</v>
      </c>
      <c r="AM6">
        <v>3.2963200000000001</v>
      </c>
      <c r="AN6">
        <v>2.39018</v>
      </c>
      <c r="AO6">
        <v>0.33490999999999999</v>
      </c>
      <c r="AP6">
        <v>2.39832</v>
      </c>
      <c r="AQ6">
        <v>4.7831000000000001</v>
      </c>
      <c r="AS6">
        <v>0</v>
      </c>
      <c r="AT6">
        <v>0</v>
      </c>
      <c r="AU6">
        <v>0</v>
      </c>
      <c r="AV6">
        <v>0</v>
      </c>
      <c r="AW6" s="4">
        <v>0</v>
      </c>
      <c r="AX6">
        <v>1</v>
      </c>
      <c r="AY6">
        <v>1</v>
      </c>
      <c r="BA6" s="1">
        <v>44294</v>
      </c>
      <c r="BB6">
        <v>4</v>
      </c>
      <c r="BC6">
        <v>4</v>
      </c>
      <c r="BD6">
        <v>0</v>
      </c>
      <c r="BE6">
        <v>16</v>
      </c>
      <c r="BF6">
        <v>1</v>
      </c>
      <c r="BG6">
        <v>0</v>
      </c>
      <c r="BH6">
        <v>16</v>
      </c>
      <c r="BI6" s="1">
        <v>43621</v>
      </c>
      <c r="BJ6">
        <v>3</v>
      </c>
      <c r="BK6">
        <v>3</v>
      </c>
      <c r="BL6">
        <v>0</v>
      </c>
      <c r="BM6">
        <v>12</v>
      </c>
      <c r="BN6">
        <v>1</v>
      </c>
      <c r="BO6">
        <v>0</v>
      </c>
      <c r="BP6">
        <v>12</v>
      </c>
      <c r="BQ6" s="1">
        <v>43278</v>
      </c>
      <c r="BR6">
        <v>2</v>
      </c>
      <c r="BS6">
        <v>2</v>
      </c>
      <c r="BT6">
        <v>0</v>
      </c>
      <c r="BU6">
        <v>8</v>
      </c>
      <c r="BV6">
        <v>1</v>
      </c>
      <c r="BW6">
        <v>0</v>
      </c>
      <c r="BX6">
        <v>8</v>
      </c>
      <c r="BY6">
        <v>13.333</v>
      </c>
      <c r="CA6" t="s">
        <v>315</v>
      </c>
      <c r="CB6" t="s">
        <v>316</v>
      </c>
      <c r="CC6">
        <v>4785</v>
      </c>
      <c r="CD6">
        <v>10</v>
      </c>
      <c r="CE6">
        <v>2078685211</v>
      </c>
      <c r="CF6" t="s">
        <v>99</v>
      </c>
      <c r="CG6" t="s">
        <v>100</v>
      </c>
      <c r="CH6" s="1">
        <v>33970</v>
      </c>
      <c r="CI6" t="s">
        <v>100</v>
      </c>
      <c r="CJ6" t="s">
        <v>100</v>
      </c>
      <c r="CK6" t="s">
        <v>100</v>
      </c>
      <c r="CL6" t="s">
        <v>103</v>
      </c>
      <c r="CM6" t="s">
        <v>314</v>
      </c>
      <c r="CN6">
        <v>55</v>
      </c>
      <c r="CO6" s="1">
        <v>44621</v>
      </c>
      <c r="CP6" s="1"/>
      <c r="CV6"/>
    </row>
    <row r="7" spans="1:105" x14ac:dyDescent="0.25">
      <c r="A7" t="s">
        <v>158</v>
      </c>
      <c r="B7" s="18" t="s">
        <v>587</v>
      </c>
      <c r="C7" s="18">
        <v>205079</v>
      </c>
      <c r="D7" t="s">
        <v>286</v>
      </c>
      <c r="E7" t="s">
        <v>288</v>
      </c>
      <c r="F7" t="s">
        <v>149</v>
      </c>
      <c r="G7" t="s">
        <v>601</v>
      </c>
      <c r="H7">
        <v>65.3</v>
      </c>
      <c r="I7" t="s">
        <v>98</v>
      </c>
      <c r="K7" t="s">
        <v>100</v>
      </c>
      <c r="L7" t="s">
        <v>104</v>
      </c>
      <c r="M7">
        <v>2</v>
      </c>
      <c r="N7">
        <v>2</v>
      </c>
      <c r="O7">
        <v>2</v>
      </c>
      <c r="P7">
        <v>2</v>
      </c>
      <c r="Q7">
        <v>2</v>
      </c>
      <c r="R7">
        <v>2</v>
      </c>
      <c r="S7">
        <v>2</v>
      </c>
      <c r="U7" s="8">
        <v>3.3077700000000001</v>
      </c>
      <c r="V7" s="8">
        <v>0.31774999999999998</v>
      </c>
      <c r="W7">
        <v>54.2</v>
      </c>
      <c r="X7">
        <v>0.80344000000000004</v>
      </c>
      <c r="Y7">
        <v>1.1211899999999999</v>
      </c>
      <c r="Z7">
        <v>3.1179199999999998</v>
      </c>
      <c r="AA7">
        <v>0.20857999999999999</v>
      </c>
      <c r="AB7">
        <v>0.1249</v>
      </c>
      <c r="AD7">
        <v>2.1865700000000001</v>
      </c>
      <c r="AE7">
        <v>61.5</v>
      </c>
      <c r="AG7">
        <v>0</v>
      </c>
      <c r="AJ7">
        <v>2.1532200000000001</v>
      </c>
      <c r="AK7">
        <v>0.70638999999999996</v>
      </c>
      <c r="AL7">
        <v>0.33209</v>
      </c>
      <c r="AM7">
        <v>3.1917</v>
      </c>
      <c r="AN7">
        <v>2.0789399999999998</v>
      </c>
      <c r="AO7">
        <v>0.83662999999999998</v>
      </c>
      <c r="AP7">
        <v>0.35832999999999998</v>
      </c>
      <c r="AQ7">
        <v>3.2721200000000001</v>
      </c>
      <c r="AS7">
        <v>2</v>
      </c>
      <c r="AT7">
        <v>0</v>
      </c>
      <c r="AU7">
        <v>0</v>
      </c>
      <c r="AV7">
        <v>0</v>
      </c>
      <c r="AW7" s="4">
        <v>0</v>
      </c>
      <c r="AX7">
        <v>0</v>
      </c>
      <c r="AY7">
        <v>0</v>
      </c>
      <c r="BA7" s="1">
        <v>43671</v>
      </c>
      <c r="BB7">
        <v>10</v>
      </c>
      <c r="BC7">
        <v>7</v>
      </c>
      <c r="BD7">
        <v>3</v>
      </c>
      <c r="BE7">
        <v>32</v>
      </c>
      <c r="BF7">
        <v>1</v>
      </c>
      <c r="BG7">
        <v>0</v>
      </c>
      <c r="BH7">
        <v>32</v>
      </c>
      <c r="BI7" s="1">
        <v>43342</v>
      </c>
      <c r="BJ7">
        <v>13</v>
      </c>
      <c r="BK7">
        <v>11</v>
      </c>
      <c r="BL7">
        <v>2</v>
      </c>
      <c r="BM7">
        <v>48</v>
      </c>
      <c r="BN7">
        <v>1</v>
      </c>
      <c r="BO7">
        <v>0</v>
      </c>
      <c r="BP7">
        <v>48</v>
      </c>
      <c r="BQ7" s="1">
        <v>43013</v>
      </c>
      <c r="BR7">
        <v>2</v>
      </c>
      <c r="BS7">
        <v>2</v>
      </c>
      <c r="BT7">
        <v>0</v>
      </c>
      <c r="BU7">
        <v>12</v>
      </c>
      <c r="BV7">
        <v>1</v>
      </c>
      <c r="BW7">
        <v>0</v>
      </c>
      <c r="BX7">
        <v>12</v>
      </c>
      <c r="BY7">
        <v>34</v>
      </c>
      <c r="CA7" t="s">
        <v>289</v>
      </c>
      <c r="CB7" t="s">
        <v>290</v>
      </c>
      <c r="CC7">
        <v>4096</v>
      </c>
      <c r="CD7">
        <v>20</v>
      </c>
      <c r="CE7">
        <v>2078469021</v>
      </c>
      <c r="CF7" t="s">
        <v>99</v>
      </c>
      <c r="CG7" t="s">
        <v>100</v>
      </c>
      <c r="CH7" s="1">
        <v>33817</v>
      </c>
      <c r="CI7" t="s">
        <v>100</v>
      </c>
      <c r="CJ7" t="s">
        <v>101</v>
      </c>
      <c r="CK7" t="s">
        <v>100</v>
      </c>
      <c r="CL7" t="s">
        <v>103</v>
      </c>
      <c r="CM7" t="s">
        <v>287</v>
      </c>
      <c r="CN7">
        <v>78</v>
      </c>
      <c r="CO7" s="1">
        <v>44621</v>
      </c>
      <c r="CP7" s="1"/>
      <c r="CV7"/>
    </row>
    <row r="8" spans="1:105" x14ac:dyDescent="0.25">
      <c r="A8" t="s">
        <v>158</v>
      </c>
      <c r="B8" s="18" t="s">
        <v>587</v>
      </c>
      <c r="C8" s="18">
        <v>205062</v>
      </c>
      <c r="D8" t="s">
        <v>220</v>
      </c>
      <c r="E8" t="s">
        <v>222</v>
      </c>
      <c r="F8" t="s">
        <v>190</v>
      </c>
      <c r="G8" t="s">
        <v>601</v>
      </c>
      <c r="H8">
        <v>97.7</v>
      </c>
      <c r="I8" t="s">
        <v>98</v>
      </c>
      <c r="K8" t="s">
        <v>100</v>
      </c>
      <c r="L8" t="s">
        <v>104</v>
      </c>
      <c r="M8">
        <v>2</v>
      </c>
      <c r="N8">
        <v>5</v>
      </c>
      <c r="O8">
        <v>1</v>
      </c>
      <c r="P8">
        <v>3</v>
      </c>
      <c r="Q8">
        <v>2</v>
      </c>
      <c r="R8">
        <v>5</v>
      </c>
      <c r="S8">
        <v>5</v>
      </c>
      <c r="U8" s="8">
        <v>4.3808299999999996</v>
      </c>
      <c r="V8" s="8">
        <v>1.2938799999999999</v>
      </c>
      <c r="W8">
        <v>51</v>
      </c>
      <c r="X8">
        <v>0.47475000000000001</v>
      </c>
      <c r="Y8">
        <v>1.7686299999999999</v>
      </c>
      <c r="Z8">
        <v>3.7370399999999999</v>
      </c>
      <c r="AA8">
        <v>0.80564999999999998</v>
      </c>
      <c r="AB8">
        <v>0.11676</v>
      </c>
      <c r="AD8">
        <v>2.6122000000000001</v>
      </c>
      <c r="AE8">
        <v>48.6</v>
      </c>
      <c r="AG8">
        <v>1</v>
      </c>
      <c r="AJ8">
        <v>2.1829999999999998</v>
      </c>
      <c r="AK8">
        <v>0.78522000000000003</v>
      </c>
      <c r="AL8">
        <v>0.40012999999999999</v>
      </c>
      <c r="AM8">
        <v>3.36836</v>
      </c>
      <c r="AN8">
        <v>2.4497300000000002</v>
      </c>
      <c r="AO8">
        <v>0.44473000000000001</v>
      </c>
      <c r="AP8">
        <v>1.2110000000000001</v>
      </c>
      <c r="AQ8">
        <v>4.1063299999999998</v>
      </c>
      <c r="AS8">
        <v>14</v>
      </c>
      <c r="AT8">
        <v>10</v>
      </c>
      <c r="AU8">
        <v>1</v>
      </c>
      <c r="AV8">
        <v>1</v>
      </c>
      <c r="AW8" s="4">
        <v>7345</v>
      </c>
      <c r="AX8">
        <v>0</v>
      </c>
      <c r="AY8">
        <v>1</v>
      </c>
      <c r="BA8" s="1">
        <v>44476</v>
      </c>
      <c r="BB8">
        <v>7</v>
      </c>
      <c r="BC8">
        <v>1</v>
      </c>
      <c r="BD8">
        <v>6</v>
      </c>
      <c r="BE8">
        <v>32</v>
      </c>
      <c r="BF8">
        <v>1</v>
      </c>
      <c r="BG8">
        <v>0</v>
      </c>
      <c r="BH8">
        <v>32</v>
      </c>
      <c r="BI8" s="1">
        <v>43733</v>
      </c>
      <c r="BJ8">
        <v>14</v>
      </c>
      <c r="BK8">
        <v>5</v>
      </c>
      <c r="BL8">
        <v>9</v>
      </c>
      <c r="BM8">
        <v>100</v>
      </c>
      <c r="BN8">
        <v>1</v>
      </c>
      <c r="BO8">
        <v>0</v>
      </c>
      <c r="BP8">
        <v>100</v>
      </c>
      <c r="BQ8" s="1">
        <v>43532</v>
      </c>
      <c r="BR8">
        <v>8</v>
      </c>
      <c r="BS8">
        <v>7</v>
      </c>
      <c r="BT8">
        <v>2</v>
      </c>
      <c r="BU8">
        <v>36</v>
      </c>
      <c r="BV8">
        <v>1</v>
      </c>
      <c r="BW8">
        <v>0</v>
      </c>
      <c r="BX8">
        <v>36</v>
      </c>
      <c r="BY8">
        <v>55.332999999999998</v>
      </c>
      <c r="CA8" t="s">
        <v>223</v>
      </c>
      <c r="CB8" t="s">
        <v>224</v>
      </c>
      <c r="CC8">
        <v>4412</v>
      </c>
      <c r="CD8">
        <v>90</v>
      </c>
      <c r="CE8">
        <v>2079897300</v>
      </c>
      <c r="CF8" t="s">
        <v>99</v>
      </c>
      <c r="CG8" t="s">
        <v>100</v>
      </c>
      <c r="CH8" s="1">
        <v>32846</v>
      </c>
      <c r="CI8" t="s">
        <v>100</v>
      </c>
      <c r="CJ8" t="s">
        <v>100</v>
      </c>
      <c r="CK8" t="s">
        <v>100</v>
      </c>
      <c r="CL8" t="s">
        <v>103</v>
      </c>
      <c r="CM8" t="s">
        <v>221</v>
      </c>
      <c r="CN8">
        <v>111</v>
      </c>
      <c r="CO8" s="1">
        <v>44621</v>
      </c>
      <c r="CP8" s="1"/>
      <c r="CV8"/>
    </row>
    <row r="9" spans="1:105" x14ac:dyDescent="0.25">
      <c r="A9" t="s">
        <v>158</v>
      </c>
      <c r="B9" s="18" t="s">
        <v>587</v>
      </c>
      <c r="C9" s="18">
        <v>205117</v>
      </c>
      <c r="D9" t="s">
        <v>394</v>
      </c>
      <c r="E9" t="s">
        <v>396</v>
      </c>
      <c r="F9" t="s">
        <v>184</v>
      </c>
      <c r="G9" t="s">
        <v>601</v>
      </c>
      <c r="H9">
        <v>58.5</v>
      </c>
      <c r="I9" t="s">
        <v>105</v>
      </c>
      <c r="K9" t="s">
        <v>100</v>
      </c>
      <c r="L9" t="s">
        <v>104</v>
      </c>
      <c r="M9">
        <v>4</v>
      </c>
      <c r="N9">
        <v>1</v>
      </c>
      <c r="O9">
        <v>4</v>
      </c>
      <c r="P9">
        <v>5</v>
      </c>
      <c r="Q9">
        <v>3</v>
      </c>
      <c r="R9">
        <v>5</v>
      </c>
      <c r="S9">
        <v>1</v>
      </c>
      <c r="AC9">
        <v>6</v>
      </c>
      <c r="AF9">
        <v>6</v>
      </c>
      <c r="AH9">
        <v>6</v>
      </c>
      <c r="AS9">
        <v>1</v>
      </c>
      <c r="AT9">
        <v>1</v>
      </c>
      <c r="AU9">
        <v>0</v>
      </c>
      <c r="AV9">
        <v>1</v>
      </c>
      <c r="AW9" s="4">
        <v>655.14</v>
      </c>
      <c r="AX9">
        <v>0</v>
      </c>
      <c r="AY9">
        <v>1</v>
      </c>
      <c r="BA9" s="1">
        <v>44581</v>
      </c>
      <c r="BB9">
        <v>5</v>
      </c>
      <c r="BC9">
        <v>4</v>
      </c>
      <c r="BD9">
        <v>1</v>
      </c>
      <c r="BE9">
        <v>28</v>
      </c>
      <c r="BF9">
        <v>0</v>
      </c>
      <c r="BG9">
        <v>0</v>
      </c>
      <c r="BH9">
        <v>28</v>
      </c>
      <c r="BI9" s="1">
        <v>43866</v>
      </c>
      <c r="BJ9">
        <v>3</v>
      </c>
      <c r="BK9">
        <v>1</v>
      </c>
      <c r="BL9">
        <v>2</v>
      </c>
      <c r="BM9">
        <v>4</v>
      </c>
      <c r="BN9">
        <v>0</v>
      </c>
      <c r="BO9">
        <v>0</v>
      </c>
      <c r="BP9">
        <v>4</v>
      </c>
      <c r="BQ9" s="1">
        <v>43544</v>
      </c>
      <c r="BR9">
        <v>0</v>
      </c>
      <c r="BS9">
        <v>0</v>
      </c>
      <c r="BT9">
        <v>0</v>
      </c>
      <c r="BU9">
        <v>0</v>
      </c>
      <c r="BV9">
        <v>0</v>
      </c>
      <c r="BW9">
        <v>0</v>
      </c>
      <c r="BX9">
        <v>0</v>
      </c>
      <c r="BY9">
        <v>15.333</v>
      </c>
      <c r="CA9" t="s">
        <v>343</v>
      </c>
      <c r="CB9" t="s">
        <v>397</v>
      </c>
      <c r="CC9">
        <v>4736</v>
      </c>
      <c r="CD9">
        <v>10</v>
      </c>
      <c r="CE9">
        <v>2074983102</v>
      </c>
      <c r="CF9" t="s">
        <v>99</v>
      </c>
      <c r="CG9" t="s">
        <v>100</v>
      </c>
      <c r="CH9" s="1">
        <v>33970</v>
      </c>
      <c r="CI9" t="s">
        <v>100</v>
      </c>
      <c r="CJ9" t="s">
        <v>100</v>
      </c>
      <c r="CK9" t="s">
        <v>100</v>
      </c>
      <c r="CL9" t="s">
        <v>103</v>
      </c>
      <c r="CM9" t="s">
        <v>395</v>
      </c>
      <c r="CN9">
        <v>68</v>
      </c>
      <c r="CO9" s="1">
        <v>44621</v>
      </c>
      <c r="CP9" s="1"/>
      <c r="CS9">
        <v>12</v>
      </c>
      <c r="CV9"/>
      <c r="CX9">
        <v>12</v>
      </c>
      <c r="CY9">
        <v>6</v>
      </c>
      <c r="CZ9">
        <v>6</v>
      </c>
    </row>
    <row r="10" spans="1:105" x14ac:dyDescent="0.25">
      <c r="A10" t="s">
        <v>158</v>
      </c>
      <c r="B10" s="18" t="s">
        <v>587</v>
      </c>
      <c r="C10" s="18">
        <v>205060</v>
      </c>
      <c r="D10" t="s">
        <v>214</v>
      </c>
      <c r="E10" t="s">
        <v>216</v>
      </c>
      <c r="F10" t="s">
        <v>217</v>
      </c>
      <c r="G10" t="s">
        <v>601</v>
      </c>
      <c r="H10">
        <v>72</v>
      </c>
      <c r="I10" t="s">
        <v>98</v>
      </c>
      <c r="K10" t="s">
        <v>100</v>
      </c>
      <c r="L10" t="s">
        <v>104</v>
      </c>
      <c r="M10">
        <v>3</v>
      </c>
      <c r="N10">
        <v>3</v>
      </c>
      <c r="O10">
        <v>2</v>
      </c>
      <c r="P10">
        <v>5</v>
      </c>
      <c r="Q10">
        <v>4</v>
      </c>
      <c r="R10">
        <v>5</v>
      </c>
      <c r="S10">
        <v>4</v>
      </c>
      <c r="U10" s="8">
        <v>3.5974499999999998</v>
      </c>
      <c r="V10" s="8">
        <v>0.94650999999999996</v>
      </c>
      <c r="W10">
        <v>53.4</v>
      </c>
      <c r="X10">
        <v>0.29253000000000001</v>
      </c>
      <c r="Y10">
        <v>1.2390399999999999</v>
      </c>
      <c r="Z10">
        <v>3.3462800000000001</v>
      </c>
      <c r="AA10">
        <v>0.72507999999999995</v>
      </c>
      <c r="AB10">
        <v>4.6379999999999998E-2</v>
      </c>
      <c r="AD10">
        <v>2.3584100000000001</v>
      </c>
      <c r="AE10">
        <v>53.3</v>
      </c>
      <c r="AG10">
        <v>1</v>
      </c>
      <c r="AJ10">
        <v>2.2228300000000001</v>
      </c>
      <c r="AK10">
        <v>0.74280000000000002</v>
      </c>
      <c r="AL10">
        <v>0.37472</v>
      </c>
      <c r="AM10">
        <v>3.3403499999999999</v>
      </c>
      <c r="AN10">
        <v>2.1720999999999999</v>
      </c>
      <c r="AO10">
        <v>0.28967999999999999</v>
      </c>
      <c r="AP10">
        <v>0.94594999999999996</v>
      </c>
      <c r="AQ10">
        <v>3.4003100000000002</v>
      </c>
      <c r="AS10">
        <v>2</v>
      </c>
      <c r="AT10">
        <v>1</v>
      </c>
      <c r="AU10">
        <v>0</v>
      </c>
      <c r="AV10">
        <v>0</v>
      </c>
      <c r="AW10" s="4">
        <v>0</v>
      </c>
      <c r="AX10">
        <v>0</v>
      </c>
      <c r="AY10">
        <v>0</v>
      </c>
      <c r="BA10" s="1">
        <v>44267</v>
      </c>
      <c r="BB10">
        <v>12</v>
      </c>
      <c r="BC10">
        <v>8</v>
      </c>
      <c r="BD10">
        <v>6</v>
      </c>
      <c r="BE10">
        <v>52</v>
      </c>
      <c r="BF10">
        <v>1</v>
      </c>
      <c r="BG10">
        <v>0</v>
      </c>
      <c r="BH10">
        <v>52</v>
      </c>
      <c r="BI10" s="1">
        <v>43538</v>
      </c>
      <c r="BJ10">
        <v>5</v>
      </c>
      <c r="BK10">
        <v>5</v>
      </c>
      <c r="BL10">
        <v>0</v>
      </c>
      <c r="BM10">
        <v>36</v>
      </c>
      <c r="BN10">
        <v>1</v>
      </c>
      <c r="BO10">
        <v>0</v>
      </c>
      <c r="BP10">
        <v>36</v>
      </c>
      <c r="BQ10" s="1">
        <v>43181</v>
      </c>
      <c r="BR10">
        <v>2</v>
      </c>
      <c r="BS10">
        <v>1</v>
      </c>
      <c r="BT10">
        <v>1</v>
      </c>
      <c r="BU10">
        <v>8</v>
      </c>
      <c r="BV10">
        <v>1</v>
      </c>
      <c r="BW10">
        <v>0</v>
      </c>
      <c r="BX10">
        <v>8</v>
      </c>
      <c r="BY10">
        <v>39.332999999999998</v>
      </c>
      <c r="CA10" t="s">
        <v>218</v>
      </c>
      <c r="CB10" t="s">
        <v>219</v>
      </c>
      <c r="CC10">
        <v>4976</v>
      </c>
      <c r="CD10">
        <v>120</v>
      </c>
      <c r="CE10">
        <v>2074749686</v>
      </c>
      <c r="CF10" t="s">
        <v>99</v>
      </c>
      <c r="CG10" t="s">
        <v>100</v>
      </c>
      <c r="CH10" s="1">
        <v>32728</v>
      </c>
      <c r="CI10" t="s">
        <v>100</v>
      </c>
      <c r="CJ10" t="s">
        <v>100</v>
      </c>
      <c r="CK10" t="s">
        <v>100</v>
      </c>
      <c r="CL10" t="s">
        <v>103</v>
      </c>
      <c r="CM10" t="s">
        <v>215</v>
      </c>
      <c r="CN10">
        <v>75</v>
      </c>
      <c r="CO10" s="1">
        <v>44621</v>
      </c>
      <c r="CP10" s="1"/>
      <c r="CV10"/>
    </row>
    <row r="11" spans="1:105" x14ac:dyDescent="0.25">
      <c r="A11" t="s">
        <v>158</v>
      </c>
      <c r="B11" s="18" t="s">
        <v>587</v>
      </c>
      <c r="C11" s="18">
        <v>205003</v>
      </c>
      <c r="D11" t="s">
        <v>156</v>
      </c>
      <c r="E11" t="s">
        <v>128</v>
      </c>
      <c r="F11" t="s">
        <v>149</v>
      </c>
      <c r="G11" t="s">
        <v>602</v>
      </c>
      <c r="H11">
        <v>76.3</v>
      </c>
      <c r="I11" t="s">
        <v>110</v>
      </c>
      <c r="K11" t="s">
        <v>100</v>
      </c>
      <c r="L11" t="s">
        <v>104</v>
      </c>
      <c r="M11">
        <v>5</v>
      </c>
      <c r="N11">
        <v>5</v>
      </c>
      <c r="O11">
        <v>3</v>
      </c>
      <c r="P11">
        <v>5</v>
      </c>
      <c r="Q11">
        <v>5</v>
      </c>
      <c r="R11">
        <v>5</v>
      </c>
      <c r="S11">
        <v>5</v>
      </c>
      <c r="U11" s="8">
        <v>4.5662000000000003</v>
      </c>
      <c r="V11" s="8">
        <v>1.5777300000000001</v>
      </c>
      <c r="W11">
        <v>47.8</v>
      </c>
      <c r="X11">
        <v>0.19272</v>
      </c>
      <c r="Y11">
        <v>1.7704599999999999</v>
      </c>
      <c r="Z11">
        <v>4.2820900000000002</v>
      </c>
      <c r="AA11">
        <v>1.20462</v>
      </c>
      <c r="AB11">
        <v>0.13750000000000001</v>
      </c>
      <c r="AD11">
        <v>2.7957399999999999</v>
      </c>
      <c r="AE11">
        <v>44.4</v>
      </c>
      <c r="AG11">
        <v>0</v>
      </c>
      <c r="AJ11">
        <v>2.0895899999999998</v>
      </c>
      <c r="AK11">
        <v>0.68577999999999995</v>
      </c>
      <c r="AL11">
        <v>0.32421</v>
      </c>
      <c r="AM11">
        <v>3.0995699999999999</v>
      </c>
      <c r="AN11">
        <v>2.7390699999999999</v>
      </c>
      <c r="AO11">
        <v>0.20671999999999999</v>
      </c>
      <c r="AP11">
        <v>1.8225</v>
      </c>
      <c r="AQ11">
        <v>4.6512500000000001</v>
      </c>
      <c r="AS11">
        <v>0</v>
      </c>
      <c r="AT11">
        <v>3</v>
      </c>
      <c r="AU11">
        <v>0</v>
      </c>
      <c r="AV11">
        <v>0</v>
      </c>
      <c r="AW11" s="4">
        <v>0</v>
      </c>
      <c r="AX11">
        <v>0</v>
      </c>
      <c r="AY11">
        <v>0</v>
      </c>
      <c r="BA11" s="1">
        <v>43874</v>
      </c>
      <c r="BB11">
        <v>2</v>
      </c>
      <c r="BC11">
        <v>1</v>
      </c>
      <c r="BD11">
        <v>1</v>
      </c>
      <c r="BE11">
        <v>12</v>
      </c>
      <c r="BF11">
        <v>1</v>
      </c>
      <c r="BG11">
        <v>0</v>
      </c>
      <c r="BH11">
        <v>12</v>
      </c>
      <c r="BI11" s="1">
        <v>43524</v>
      </c>
      <c r="BJ11">
        <v>4</v>
      </c>
      <c r="BK11">
        <v>4</v>
      </c>
      <c r="BL11">
        <v>0</v>
      </c>
      <c r="BM11">
        <v>20</v>
      </c>
      <c r="BN11">
        <v>1</v>
      </c>
      <c r="BO11">
        <v>0</v>
      </c>
      <c r="BP11">
        <v>20</v>
      </c>
      <c r="BQ11" s="1">
        <v>43139</v>
      </c>
      <c r="BR11">
        <v>3</v>
      </c>
      <c r="BS11">
        <v>3</v>
      </c>
      <c r="BT11">
        <v>0</v>
      </c>
      <c r="BU11">
        <v>12</v>
      </c>
      <c r="BV11">
        <v>1</v>
      </c>
      <c r="BW11">
        <v>0</v>
      </c>
      <c r="BX11">
        <v>12</v>
      </c>
      <c r="BY11">
        <v>14.667</v>
      </c>
      <c r="CA11" t="s">
        <v>159</v>
      </c>
      <c r="CB11" t="s">
        <v>160</v>
      </c>
      <c r="CC11">
        <v>4112</v>
      </c>
      <c r="CD11">
        <v>20</v>
      </c>
      <c r="CE11">
        <v>2077725456</v>
      </c>
      <c r="CF11" t="s">
        <v>99</v>
      </c>
      <c r="CG11" t="s">
        <v>100</v>
      </c>
      <c r="CH11" s="1">
        <v>24473</v>
      </c>
      <c r="CI11" t="s">
        <v>100</v>
      </c>
      <c r="CJ11" t="s">
        <v>101</v>
      </c>
      <c r="CK11" t="s">
        <v>100</v>
      </c>
      <c r="CL11" t="s">
        <v>103</v>
      </c>
      <c r="CM11" t="s">
        <v>157</v>
      </c>
      <c r="CN11">
        <v>102</v>
      </c>
      <c r="CO11" s="1">
        <v>44621</v>
      </c>
      <c r="CP11" s="1"/>
      <c r="CV11"/>
    </row>
    <row r="12" spans="1:105" x14ac:dyDescent="0.25">
      <c r="A12" t="s">
        <v>158</v>
      </c>
      <c r="B12" s="18" t="s">
        <v>587</v>
      </c>
      <c r="C12" s="18">
        <v>205063</v>
      </c>
      <c r="D12" t="s">
        <v>225</v>
      </c>
      <c r="E12" t="s">
        <v>116</v>
      </c>
      <c r="F12" t="s">
        <v>169</v>
      </c>
      <c r="G12" t="s">
        <v>601</v>
      </c>
      <c r="H12">
        <v>82.3</v>
      </c>
      <c r="I12" t="s">
        <v>98</v>
      </c>
      <c r="K12" t="s">
        <v>100</v>
      </c>
      <c r="L12" t="s">
        <v>104</v>
      </c>
      <c r="M12">
        <v>4</v>
      </c>
      <c r="N12">
        <v>5</v>
      </c>
      <c r="O12">
        <v>3</v>
      </c>
      <c r="P12">
        <v>4</v>
      </c>
      <c r="Q12">
        <v>4</v>
      </c>
      <c r="R12">
        <v>5</v>
      </c>
      <c r="S12">
        <v>5</v>
      </c>
      <c r="U12" s="8">
        <v>4.3909900000000004</v>
      </c>
      <c r="V12" s="8">
        <v>1.2363900000000001</v>
      </c>
      <c r="W12">
        <v>54.6</v>
      </c>
      <c r="X12">
        <v>0.36031999999999997</v>
      </c>
      <c r="Y12">
        <v>1.5967100000000001</v>
      </c>
      <c r="Z12">
        <v>4.0046200000000001</v>
      </c>
      <c r="AA12">
        <v>0.94106000000000001</v>
      </c>
      <c r="AB12">
        <v>0.11715</v>
      </c>
      <c r="AD12">
        <v>2.7942800000000001</v>
      </c>
      <c r="AE12">
        <v>37.9</v>
      </c>
      <c r="AG12">
        <v>1</v>
      </c>
      <c r="AJ12">
        <v>2.19068</v>
      </c>
      <c r="AK12">
        <v>0.64980000000000004</v>
      </c>
      <c r="AL12">
        <v>0.30704999999999999</v>
      </c>
      <c r="AM12">
        <v>3.1475200000000001</v>
      </c>
      <c r="AN12">
        <v>2.61131</v>
      </c>
      <c r="AO12">
        <v>0.40788000000000002</v>
      </c>
      <c r="AP12">
        <v>1.5080100000000001</v>
      </c>
      <c r="AQ12">
        <v>4.40463</v>
      </c>
      <c r="AS12">
        <v>0</v>
      </c>
      <c r="AT12">
        <v>0</v>
      </c>
      <c r="AU12">
        <v>1</v>
      </c>
      <c r="AV12">
        <v>0</v>
      </c>
      <c r="AW12" s="4">
        <v>0</v>
      </c>
      <c r="AX12">
        <v>0</v>
      </c>
      <c r="AY12">
        <v>0</v>
      </c>
      <c r="BA12" s="1">
        <v>43735</v>
      </c>
      <c r="BB12">
        <v>3</v>
      </c>
      <c r="BC12">
        <v>2</v>
      </c>
      <c r="BD12">
        <v>1</v>
      </c>
      <c r="BE12">
        <v>16</v>
      </c>
      <c r="BF12">
        <v>1</v>
      </c>
      <c r="BG12">
        <v>0</v>
      </c>
      <c r="BH12">
        <v>16</v>
      </c>
      <c r="BI12" s="1">
        <v>43398</v>
      </c>
      <c r="BJ12">
        <v>6</v>
      </c>
      <c r="BK12">
        <v>5</v>
      </c>
      <c r="BL12">
        <v>0</v>
      </c>
      <c r="BM12">
        <v>40</v>
      </c>
      <c r="BN12">
        <v>1</v>
      </c>
      <c r="BO12">
        <v>0</v>
      </c>
      <c r="BP12">
        <v>40</v>
      </c>
      <c r="BQ12" s="1">
        <v>43083</v>
      </c>
      <c r="BR12">
        <v>6</v>
      </c>
      <c r="BS12">
        <v>6</v>
      </c>
      <c r="BT12">
        <v>0</v>
      </c>
      <c r="BU12">
        <v>24</v>
      </c>
      <c r="BV12">
        <v>1</v>
      </c>
      <c r="BW12">
        <v>0</v>
      </c>
      <c r="BX12">
        <v>24</v>
      </c>
      <c r="BY12">
        <v>25.332999999999998</v>
      </c>
      <c r="CA12" t="s">
        <v>227</v>
      </c>
      <c r="CB12" t="s">
        <v>228</v>
      </c>
      <c r="CC12">
        <v>4210</v>
      </c>
      <c r="CD12">
        <v>0</v>
      </c>
      <c r="CE12">
        <v>2077843573</v>
      </c>
      <c r="CF12" t="s">
        <v>99</v>
      </c>
      <c r="CG12" t="s">
        <v>100</v>
      </c>
      <c r="CH12" s="1">
        <v>33074</v>
      </c>
      <c r="CI12" t="s">
        <v>100</v>
      </c>
      <c r="CJ12" t="s">
        <v>101</v>
      </c>
      <c r="CK12" t="s">
        <v>100</v>
      </c>
      <c r="CL12" t="s">
        <v>103</v>
      </c>
      <c r="CM12" t="s">
        <v>226</v>
      </c>
      <c r="CN12">
        <v>109</v>
      </c>
      <c r="CO12" s="1">
        <v>44621</v>
      </c>
      <c r="CP12" s="1"/>
      <c r="CV12"/>
    </row>
    <row r="13" spans="1:105" x14ac:dyDescent="0.25">
      <c r="A13" t="s">
        <v>158</v>
      </c>
      <c r="B13" s="18" t="s">
        <v>587</v>
      </c>
      <c r="C13" s="18">
        <v>205157</v>
      </c>
      <c r="D13" t="s">
        <v>140</v>
      </c>
      <c r="E13" t="s">
        <v>288</v>
      </c>
      <c r="F13" t="s">
        <v>149</v>
      </c>
      <c r="G13" t="s">
        <v>601</v>
      </c>
      <c r="H13">
        <v>36.1</v>
      </c>
      <c r="I13" t="s">
        <v>98</v>
      </c>
      <c r="K13" t="s">
        <v>100</v>
      </c>
      <c r="L13" t="s">
        <v>102</v>
      </c>
      <c r="M13">
        <v>5</v>
      </c>
      <c r="N13">
        <v>4</v>
      </c>
      <c r="O13">
        <v>3</v>
      </c>
      <c r="P13">
        <v>5</v>
      </c>
      <c r="Q13">
        <v>5</v>
      </c>
      <c r="S13">
        <v>5</v>
      </c>
      <c r="U13" s="8">
        <v>3.83988</v>
      </c>
      <c r="V13" s="8">
        <v>0.73397999999999997</v>
      </c>
      <c r="W13">
        <v>36.1</v>
      </c>
      <c r="X13">
        <v>0.16077</v>
      </c>
      <c r="Y13">
        <v>0.89475000000000005</v>
      </c>
      <c r="Z13">
        <v>3.5823700000000001</v>
      </c>
      <c r="AA13">
        <v>0.69862000000000002</v>
      </c>
      <c r="AB13">
        <v>0</v>
      </c>
      <c r="AD13">
        <v>2.9451399999999999</v>
      </c>
      <c r="AE13">
        <v>57.1</v>
      </c>
      <c r="AH13">
        <v>6</v>
      </c>
      <c r="AJ13">
        <v>2.1943899999999998</v>
      </c>
      <c r="AK13">
        <v>0.63754999999999995</v>
      </c>
      <c r="AL13">
        <v>0.26174999999999998</v>
      </c>
      <c r="AM13">
        <v>3.0936900000000001</v>
      </c>
      <c r="AN13">
        <v>2.74763</v>
      </c>
      <c r="AO13">
        <v>0.18548000000000001</v>
      </c>
      <c r="AP13">
        <v>1.0501499999999999</v>
      </c>
      <c r="AQ13">
        <v>3.9188399999999999</v>
      </c>
      <c r="AS13">
        <v>1</v>
      </c>
      <c r="AT13">
        <v>1</v>
      </c>
      <c r="AU13">
        <v>2</v>
      </c>
      <c r="AV13">
        <v>2</v>
      </c>
      <c r="AW13" s="4">
        <v>1625</v>
      </c>
      <c r="AX13">
        <v>0</v>
      </c>
      <c r="AY13">
        <v>2</v>
      </c>
      <c r="BA13" s="1">
        <v>43867</v>
      </c>
      <c r="BB13">
        <v>4</v>
      </c>
      <c r="BC13">
        <v>2</v>
      </c>
      <c r="BD13">
        <v>2</v>
      </c>
      <c r="BE13">
        <v>28</v>
      </c>
      <c r="BF13">
        <v>1</v>
      </c>
      <c r="BG13">
        <v>0</v>
      </c>
      <c r="BH13">
        <v>28</v>
      </c>
      <c r="BI13" s="1">
        <v>43537</v>
      </c>
      <c r="BJ13">
        <v>4</v>
      </c>
      <c r="BK13">
        <v>4</v>
      </c>
      <c r="BL13">
        <v>0</v>
      </c>
      <c r="BM13">
        <v>8</v>
      </c>
      <c r="BN13">
        <v>1</v>
      </c>
      <c r="BO13">
        <v>0</v>
      </c>
      <c r="BP13">
        <v>8</v>
      </c>
      <c r="BQ13" s="1">
        <v>43222</v>
      </c>
      <c r="BR13">
        <v>1</v>
      </c>
      <c r="BS13">
        <v>1</v>
      </c>
      <c r="BT13">
        <v>0</v>
      </c>
      <c r="BU13">
        <v>8</v>
      </c>
      <c r="BV13">
        <v>1</v>
      </c>
      <c r="BW13">
        <v>0</v>
      </c>
      <c r="BX13">
        <v>8</v>
      </c>
      <c r="BY13">
        <v>18</v>
      </c>
      <c r="CA13" t="s">
        <v>503</v>
      </c>
      <c r="CB13" t="s">
        <v>504</v>
      </c>
      <c r="CC13">
        <v>4096</v>
      </c>
      <c r="CD13">
        <v>20</v>
      </c>
      <c r="CE13">
        <v>2078465013</v>
      </c>
      <c r="CF13" t="s">
        <v>99</v>
      </c>
      <c r="CG13" t="s">
        <v>100</v>
      </c>
      <c r="CH13" s="1">
        <v>34394</v>
      </c>
      <c r="CI13" t="s">
        <v>100</v>
      </c>
      <c r="CJ13" t="s">
        <v>101</v>
      </c>
      <c r="CK13" t="s">
        <v>100</v>
      </c>
      <c r="CL13" t="s">
        <v>103</v>
      </c>
      <c r="CM13" t="s">
        <v>502</v>
      </c>
      <c r="CN13">
        <v>39</v>
      </c>
      <c r="CO13" s="1">
        <v>44621</v>
      </c>
      <c r="CP13" s="1"/>
      <c r="CV13"/>
      <c r="CW13">
        <v>2</v>
      </c>
    </row>
    <row r="14" spans="1:105" x14ac:dyDescent="0.25">
      <c r="A14" t="s">
        <v>158</v>
      </c>
      <c r="B14" s="18" t="s">
        <v>587</v>
      </c>
      <c r="C14" s="18">
        <v>205113</v>
      </c>
      <c r="D14" t="s">
        <v>377</v>
      </c>
      <c r="E14" t="s">
        <v>147</v>
      </c>
      <c r="F14" t="s">
        <v>190</v>
      </c>
      <c r="G14" t="s">
        <v>601</v>
      </c>
      <c r="H14">
        <v>30.1</v>
      </c>
      <c r="I14" t="s">
        <v>98</v>
      </c>
      <c r="K14" t="s">
        <v>100</v>
      </c>
      <c r="L14" t="s">
        <v>104</v>
      </c>
      <c r="M14">
        <v>3</v>
      </c>
      <c r="N14">
        <v>4</v>
      </c>
      <c r="O14">
        <v>3</v>
      </c>
      <c r="P14">
        <v>1</v>
      </c>
      <c r="Q14">
        <v>1</v>
      </c>
      <c r="S14">
        <v>4</v>
      </c>
      <c r="U14" s="8">
        <v>4.3833299999999999</v>
      </c>
      <c r="V14" s="8">
        <v>0.69472</v>
      </c>
      <c r="W14">
        <v>79.2</v>
      </c>
      <c r="X14">
        <v>1.1650100000000001</v>
      </c>
      <c r="Y14">
        <v>1.8597300000000001</v>
      </c>
      <c r="Z14">
        <v>3.8012100000000002</v>
      </c>
      <c r="AA14">
        <v>0.60421999999999998</v>
      </c>
      <c r="AB14">
        <v>4.6809999999999997E-2</v>
      </c>
      <c r="AD14">
        <v>2.5236000000000001</v>
      </c>
      <c r="AE14">
        <v>50</v>
      </c>
      <c r="AG14">
        <v>0</v>
      </c>
      <c r="AJ14">
        <v>2.1153499999999998</v>
      </c>
      <c r="AK14">
        <v>0.66869000000000001</v>
      </c>
      <c r="AL14">
        <v>0.28422999999999998</v>
      </c>
      <c r="AM14">
        <v>3.0682700000000001</v>
      </c>
      <c r="AN14">
        <v>2.4423300000000001</v>
      </c>
      <c r="AO14">
        <v>1.28152</v>
      </c>
      <c r="AP14">
        <v>0.91537999999999997</v>
      </c>
      <c r="AQ14">
        <v>4.5105199999999996</v>
      </c>
      <c r="AS14">
        <v>0</v>
      </c>
      <c r="AT14">
        <v>2</v>
      </c>
      <c r="AU14">
        <v>0</v>
      </c>
      <c r="AV14">
        <v>0</v>
      </c>
      <c r="AW14" s="4">
        <v>0</v>
      </c>
      <c r="AX14">
        <v>0</v>
      </c>
      <c r="AY14">
        <v>0</v>
      </c>
      <c r="BA14" s="1">
        <v>44335</v>
      </c>
      <c r="BB14">
        <v>5</v>
      </c>
      <c r="BC14">
        <v>4</v>
      </c>
      <c r="BD14">
        <v>1</v>
      </c>
      <c r="BE14">
        <v>20</v>
      </c>
      <c r="BF14">
        <v>1</v>
      </c>
      <c r="BG14">
        <v>0</v>
      </c>
      <c r="BH14">
        <v>20</v>
      </c>
      <c r="BI14" s="1">
        <v>43628</v>
      </c>
      <c r="BJ14">
        <v>5</v>
      </c>
      <c r="BK14">
        <v>5</v>
      </c>
      <c r="BL14">
        <v>0</v>
      </c>
      <c r="BM14">
        <v>12</v>
      </c>
      <c r="BN14">
        <v>1</v>
      </c>
      <c r="BO14">
        <v>0</v>
      </c>
      <c r="BP14">
        <v>12</v>
      </c>
      <c r="BQ14" s="1">
        <v>43271</v>
      </c>
      <c r="BR14">
        <v>1</v>
      </c>
      <c r="BS14">
        <v>1</v>
      </c>
      <c r="BT14">
        <v>0</v>
      </c>
      <c r="BU14">
        <v>8</v>
      </c>
      <c r="BV14">
        <v>1</v>
      </c>
      <c r="BW14">
        <v>0</v>
      </c>
      <c r="BX14">
        <v>8</v>
      </c>
      <c r="BY14">
        <v>15.333</v>
      </c>
      <c r="CA14" t="s">
        <v>379</v>
      </c>
      <c r="CB14" t="s">
        <v>380</v>
      </c>
      <c r="CC14">
        <v>4457</v>
      </c>
      <c r="CD14">
        <v>90</v>
      </c>
      <c r="CE14">
        <v>2077946534</v>
      </c>
      <c r="CF14" t="s">
        <v>99</v>
      </c>
      <c r="CG14" t="s">
        <v>100</v>
      </c>
      <c r="CH14" s="1">
        <v>33970</v>
      </c>
      <c r="CI14" t="s">
        <v>100</v>
      </c>
      <c r="CJ14" t="s">
        <v>100</v>
      </c>
      <c r="CK14" t="s">
        <v>100</v>
      </c>
      <c r="CL14" t="s">
        <v>103</v>
      </c>
      <c r="CM14" t="s">
        <v>378</v>
      </c>
      <c r="CN14">
        <v>60</v>
      </c>
      <c r="CO14" s="1">
        <v>44621</v>
      </c>
      <c r="CP14" s="1"/>
      <c r="CV14"/>
      <c r="CW14">
        <v>2</v>
      </c>
    </row>
    <row r="15" spans="1:105" x14ac:dyDescent="0.25">
      <c r="A15" t="s">
        <v>158</v>
      </c>
      <c r="B15" s="18" t="s">
        <v>587</v>
      </c>
      <c r="C15" s="18">
        <v>205123</v>
      </c>
      <c r="D15" t="s">
        <v>418</v>
      </c>
      <c r="E15" t="s">
        <v>153</v>
      </c>
      <c r="F15" t="s">
        <v>137</v>
      </c>
      <c r="G15" t="s">
        <v>601</v>
      </c>
      <c r="H15">
        <v>33.799999999999997</v>
      </c>
      <c r="I15" t="s">
        <v>98</v>
      </c>
      <c r="K15" t="s">
        <v>100</v>
      </c>
      <c r="L15" t="s">
        <v>104</v>
      </c>
      <c r="M15">
        <v>4</v>
      </c>
      <c r="N15">
        <v>5</v>
      </c>
      <c r="O15">
        <v>3</v>
      </c>
      <c r="P15">
        <v>4</v>
      </c>
      <c r="Q15">
        <v>2</v>
      </c>
      <c r="R15">
        <v>5</v>
      </c>
      <c r="S15">
        <v>5</v>
      </c>
      <c r="U15" s="8">
        <v>5.8327099999999996</v>
      </c>
      <c r="V15" s="8">
        <v>1.39392</v>
      </c>
      <c r="W15">
        <v>28.3</v>
      </c>
      <c r="X15">
        <v>0.73206000000000004</v>
      </c>
      <c r="Y15">
        <v>2.1259700000000001</v>
      </c>
      <c r="Z15">
        <v>5.1034100000000002</v>
      </c>
      <c r="AA15">
        <v>1.1634899999999999</v>
      </c>
      <c r="AB15">
        <v>1.8800000000000001E-2</v>
      </c>
      <c r="AD15">
        <v>3.7067399999999999</v>
      </c>
      <c r="AE15">
        <v>18.2</v>
      </c>
      <c r="AG15">
        <v>0</v>
      </c>
      <c r="AJ15">
        <v>2.2441499999999999</v>
      </c>
      <c r="AK15">
        <v>0.69686000000000003</v>
      </c>
      <c r="AL15">
        <v>0.30885000000000001</v>
      </c>
      <c r="AM15">
        <v>3.2498499999999999</v>
      </c>
      <c r="AN15">
        <v>3.3814799999999998</v>
      </c>
      <c r="AO15">
        <v>0.77273000000000003</v>
      </c>
      <c r="AP15">
        <v>1.6902299999999999</v>
      </c>
      <c r="AQ15">
        <v>5.6665999999999999</v>
      </c>
      <c r="AS15">
        <v>2</v>
      </c>
      <c r="AT15">
        <v>1</v>
      </c>
      <c r="AU15">
        <v>0</v>
      </c>
      <c r="AV15">
        <v>0</v>
      </c>
      <c r="AW15" s="4">
        <v>0</v>
      </c>
      <c r="AX15">
        <v>0</v>
      </c>
      <c r="AY15">
        <v>0</v>
      </c>
      <c r="BA15" s="1">
        <v>44356</v>
      </c>
      <c r="BB15">
        <v>3</v>
      </c>
      <c r="BC15">
        <v>2</v>
      </c>
      <c r="BD15">
        <v>1</v>
      </c>
      <c r="BE15">
        <v>20</v>
      </c>
      <c r="BF15">
        <v>1</v>
      </c>
      <c r="BG15">
        <v>0</v>
      </c>
      <c r="BH15">
        <v>20</v>
      </c>
      <c r="BI15" s="1">
        <v>43656</v>
      </c>
      <c r="BJ15">
        <v>7</v>
      </c>
      <c r="BK15">
        <v>7</v>
      </c>
      <c r="BL15">
        <v>0</v>
      </c>
      <c r="BM15">
        <v>28</v>
      </c>
      <c r="BN15">
        <v>2</v>
      </c>
      <c r="BO15">
        <v>14</v>
      </c>
      <c r="BP15">
        <v>42</v>
      </c>
      <c r="BQ15" s="1">
        <v>43313</v>
      </c>
      <c r="BR15">
        <v>9</v>
      </c>
      <c r="BS15">
        <v>7</v>
      </c>
      <c r="BT15">
        <v>2</v>
      </c>
      <c r="BU15">
        <v>36</v>
      </c>
      <c r="BV15">
        <v>1</v>
      </c>
      <c r="BW15">
        <v>0</v>
      </c>
      <c r="BX15">
        <v>36</v>
      </c>
      <c r="BY15">
        <v>30</v>
      </c>
      <c r="CA15" t="s">
        <v>420</v>
      </c>
      <c r="CB15" t="s">
        <v>421</v>
      </c>
      <c r="CC15">
        <v>4605</v>
      </c>
      <c r="CD15">
        <v>40</v>
      </c>
      <c r="CE15">
        <v>2076679036</v>
      </c>
      <c r="CF15" t="s">
        <v>99</v>
      </c>
      <c r="CG15" t="s">
        <v>100</v>
      </c>
      <c r="CH15" s="1">
        <v>33970</v>
      </c>
      <c r="CI15" t="s">
        <v>100</v>
      </c>
      <c r="CJ15" t="s">
        <v>100</v>
      </c>
      <c r="CK15" t="s">
        <v>100</v>
      </c>
      <c r="CL15" t="s">
        <v>103</v>
      </c>
      <c r="CM15" t="s">
        <v>419</v>
      </c>
      <c r="CN15">
        <v>54</v>
      </c>
      <c r="CO15" s="1">
        <v>44621</v>
      </c>
      <c r="CP15" s="1"/>
      <c r="CV15"/>
    </row>
    <row r="16" spans="1:105" x14ac:dyDescent="0.25">
      <c r="A16" t="s">
        <v>158</v>
      </c>
      <c r="B16" s="18" t="s">
        <v>587</v>
      </c>
      <c r="C16" s="18">
        <v>205067</v>
      </c>
      <c r="D16" t="s">
        <v>238</v>
      </c>
      <c r="E16" t="s">
        <v>240</v>
      </c>
      <c r="F16" t="s">
        <v>121</v>
      </c>
      <c r="G16" t="s">
        <v>602</v>
      </c>
      <c r="H16">
        <v>45.9</v>
      </c>
      <c r="I16" t="s">
        <v>107</v>
      </c>
      <c r="K16" t="s">
        <v>100</v>
      </c>
      <c r="L16" t="s">
        <v>102</v>
      </c>
      <c r="M16">
        <v>4</v>
      </c>
      <c r="N16">
        <v>5</v>
      </c>
      <c r="O16">
        <v>2</v>
      </c>
      <c r="P16">
        <v>5</v>
      </c>
      <c r="Q16">
        <v>4</v>
      </c>
      <c r="R16">
        <v>5</v>
      </c>
      <c r="S16">
        <v>5</v>
      </c>
      <c r="U16" s="8">
        <v>4.6048999999999998</v>
      </c>
      <c r="V16" s="8">
        <v>1.51308</v>
      </c>
      <c r="W16">
        <v>42.9</v>
      </c>
      <c r="X16">
        <v>6.7119999999999999E-2</v>
      </c>
      <c r="Y16">
        <v>1.5802</v>
      </c>
      <c r="Z16">
        <v>4.2654300000000003</v>
      </c>
      <c r="AA16">
        <v>1.2708299999999999</v>
      </c>
      <c r="AB16">
        <v>4.199E-2</v>
      </c>
      <c r="AD16">
        <v>3.0247000000000002</v>
      </c>
      <c r="AE16">
        <v>40.9</v>
      </c>
      <c r="AH16">
        <v>6</v>
      </c>
      <c r="AJ16">
        <v>2.2982800000000001</v>
      </c>
      <c r="AK16">
        <v>0.66463000000000005</v>
      </c>
      <c r="AL16">
        <v>0.31402999999999998</v>
      </c>
      <c r="AM16">
        <v>3.2769499999999998</v>
      </c>
      <c r="AN16">
        <v>2.6942900000000001</v>
      </c>
      <c r="AO16">
        <v>7.4289999999999995E-2</v>
      </c>
      <c r="AP16">
        <v>1.80444</v>
      </c>
      <c r="AQ16">
        <v>4.4367700000000001</v>
      </c>
      <c r="AS16">
        <v>0</v>
      </c>
      <c r="AT16">
        <v>0</v>
      </c>
      <c r="AU16">
        <v>0</v>
      </c>
      <c r="AV16">
        <v>0</v>
      </c>
      <c r="AW16" s="4">
        <v>0</v>
      </c>
      <c r="AX16">
        <v>0</v>
      </c>
      <c r="AY16">
        <v>0</v>
      </c>
      <c r="BA16" s="1">
        <v>44440</v>
      </c>
      <c r="BB16">
        <v>6</v>
      </c>
      <c r="BC16">
        <v>6</v>
      </c>
      <c r="BD16">
        <v>0</v>
      </c>
      <c r="BE16">
        <v>28</v>
      </c>
      <c r="BF16">
        <v>1</v>
      </c>
      <c r="BG16">
        <v>0</v>
      </c>
      <c r="BH16">
        <v>28</v>
      </c>
      <c r="BI16" s="1">
        <v>43664</v>
      </c>
      <c r="BJ16">
        <v>7</v>
      </c>
      <c r="BK16">
        <v>7</v>
      </c>
      <c r="BL16">
        <v>0</v>
      </c>
      <c r="BM16">
        <v>36</v>
      </c>
      <c r="BN16">
        <v>1</v>
      </c>
      <c r="BO16">
        <v>0</v>
      </c>
      <c r="BP16">
        <v>36</v>
      </c>
      <c r="BQ16" s="1">
        <v>43328</v>
      </c>
      <c r="BR16">
        <v>5</v>
      </c>
      <c r="BS16">
        <v>5</v>
      </c>
      <c r="BT16">
        <v>0</v>
      </c>
      <c r="BU16">
        <v>32</v>
      </c>
      <c r="BV16">
        <v>1</v>
      </c>
      <c r="BW16">
        <v>0</v>
      </c>
      <c r="BX16">
        <v>32</v>
      </c>
      <c r="BY16">
        <v>31.332999999999998</v>
      </c>
      <c r="CA16" t="s">
        <v>241</v>
      </c>
      <c r="CB16" t="s">
        <v>242</v>
      </c>
      <c r="CC16">
        <v>4543</v>
      </c>
      <c r="CD16">
        <v>70</v>
      </c>
      <c r="CE16">
        <v>2075634608</v>
      </c>
      <c r="CF16" t="s">
        <v>99</v>
      </c>
      <c r="CG16" t="s">
        <v>100</v>
      </c>
      <c r="CH16" s="1">
        <v>33418</v>
      </c>
      <c r="CI16" t="s">
        <v>100</v>
      </c>
      <c r="CJ16" t="s">
        <v>100</v>
      </c>
      <c r="CK16" t="s">
        <v>100</v>
      </c>
      <c r="CL16" t="s">
        <v>103</v>
      </c>
      <c r="CM16" t="s">
        <v>239</v>
      </c>
      <c r="CN16">
        <v>76</v>
      </c>
      <c r="CO16" s="1">
        <v>44621</v>
      </c>
      <c r="CP16" s="1"/>
      <c r="CV16"/>
    </row>
    <row r="17" spans="1:104" x14ac:dyDescent="0.25">
      <c r="A17" t="s">
        <v>158</v>
      </c>
      <c r="B17" s="18" t="s">
        <v>587</v>
      </c>
      <c r="C17" s="18">
        <v>205143</v>
      </c>
      <c r="D17" t="s">
        <v>476</v>
      </c>
      <c r="E17" t="s">
        <v>478</v>
      </c>
      <c r="F17" t="s">
        <v>190</v>
      </c>
      <c r="G17" t="s">
        <v>601</v>
      </c>
      <c r="H17">
        <v>33.299999999999997</v>
      </c>
      <c r="I17" t="s">
        <v>98</v>
      </c>
      <c r="K17" t="s">
        <v>100</v>
      </c>
      <c r="L17" t="s">
        <v>104</v>
      </c>
      <c r="M17">
        <v>1</v>
      </c>
      <c r="N17">
        <v>1</v>
      </c>
      <c r="O17">
        <v>2</v>
      </c>
      <c r="P17">
        <v>1</v>
      </c>
      <c r="Q17">
        <v>1</v>
      </c>
      <c r="S17">
        <v>1</v>
      </c>
      <c r="AC17">
        <v>6</v>
      </c>
      <c r="AF17">
        <v>6</v>
      </c>
      <c r="AH17">
        <v>6</v>
      </c>
      <c r="AS17">
        <v>0</v>
      </c>
      <c r="AT17">
        <v>0</v>
      </c>
      <c r="AU17">
        <v>3</v>
      </c>
      <c r="AV17">
        <v>1</v>
      </c>
      <c r="AW17" s="4">
        <v>650</v>
      </c>
      <c r="AX17">
        <v>0</v>
      </c>
      <c r="AY17">
        <v>1</v>
      </c>
      <c r="BA17" s="1">
        <v>44601</v>
      </c>
      <c r="BB17">
        <v>5</v>
      </c>
      <c r="BC17">
        <v>5</v>
      </c>
      <c r="BD17">
        <v>0</v>
      </c>
      <c r="BE17">
        <v>16</v>
      </c>
      <c r="BF17">
        <v>0</v>
      </c>
      <c r="BG17">
        <v>0</v>
      </c>
      <c r="BH17">
        <v>16</v>
      </c>
      <c r="BI17" s="1">
        <v>43872</v>
      </c>
      <c r="BJ17">
        <v>19</v>
      </c>
      <c r="BK17">
        <v>16</v>
      </c>
      <c r="BL17">
        <v>0</v>
      </c>
      <c r="BM17">
        <v>60</v>
      </c>
      <c r="BN17">
        <v>1</v>
      </c>
      <c r="BO17">
        <v>0</v>
      </c>
      <c r="BP17">
        <v>60</v>
      </c>
      <c r="BQ17" s="1">
        <v>43564</v>
      </c>
      <c r="BR17">
        <v>5</v>
      </c>
      <c r="BS17">
        <v>5</v>
      </c>
      <c r="BT17">
        <v>0</v>
      </c>
      <c r="BU17">
        <v>16</v>
      </c>
      <c r="BV17">
        <v>1</v>
      </c>
      <c r="BW17">
        <v>0</v>
      </c>
      <c r="BX17">
        <v>16</v>
      </c>
      <c r="BY17">
        <v>30.667000000000002</v>
      </c>
      <c r="CA17" t="s">
        <v>479</v>
      </c>
      <c r="CB17" t="s">
        <v>480</v>
      </c>
      <c r="CC17">
        <v>4448</v>
      </c>
      <c r="CD17">
        <v>90</v>
      </c>
      <c r="CE17">
        <v>2077324121</v>
      </c>
      <c r="CF17" t="s">
        <v>99</v>
      </c>
      <c r="CG17" t="s">
        <v>100</v>
      </c>
      <c r="CH17" s="1">
        <v>34394</v>
      </c>
      <c r="CI17" t="s">
        <v>100</v>
      </c>
      <c r="CJ17" t="s">
        <v>100</v>
      </c>
      <c r="CK17" t="s">
        <v>100</v>
      </c>
      <c r="CL17" t="s">
        <v>103</v>
      </c>
      <c r="CM17" t="s">
        <v>477</v>
      </c>
      <c r="CN17">
        <v>34</v>
      </c>
      <c r="CO17" s="1">
        <v>44621</v>
      </c>
      <c r="CP17" s="1"/>
      <c r="CS17">
        <v>12</v>
      </c>
      <c r="CV17"/>
      <c r="CW17">
        <v>2</v>
      </c>
      <c r="CX17">
        <v>12</v>
      </c>
      <c r="CY17">
        <v>6</v>
      </c>
      <c r="CZ17">
        <v>6</v>
      </c>
    </row>
    <row r="18" spans="1:104" x14ac:dyDescent="0.25">
      <c r="A18" t="s">
        <v>158</v>
      </c>
      <c r="B18" s="18" t="s">
        <v>587</v>
      </c>
      <c r="C18" s="18">
        <v>205115</v>
      </c>
      <c r="D18" t="s">
        <v>385</v>
      </c>
      <c r="E18" t="s">
        <v>387</v>
      </c>
      <c r="F18" t="s">
        <v>190</v>
      </c>
      <c r="G18" t="s">
        <v>601</v>
      </c>
      <c r="H18">
        <v>38</v>
      </c>
      <c r="I18" t="s">
        <v>98</v>
      </c>
      <c r="K18" t="s">
        <v>100</v>
      </c>
      <c r="L18" t="s">
        <v>104</v>
      </c>
      <c r="M18">
        <v>4</v>
      </c>
      <c r="N18">
        <v>4</v>
      </c>
      <c r="O18">
        <v>4</v>
      </c>
      <c r="P18">
        <v>3</v>
      </c>
      <c r="Q18">
        <v>3</v>
      </c>
      <c r="R18">
        <v>2</v>
      </c>
      <c r="S18">
        <v>5</v>
      </c>
      <c r="U18" s="8">
        <v>4.1953800000000001</v>
      </c>
      <c r="V18" s="8">
        <v>1.2082999999999999</v>
      </c>
      <c r="W18">
        <v>82.5</v>
      </c>
      <c r="X18">
        <v>0.64244000000000001</v>
      </c>
      <c r="Y18">
        <v>1.8507499999999999</v>
      </c>
      <c r="Z18">
        <v>3.8530700000000002</v>
      </c>
      <c r="AA18">
        <v>0.95589000000000002</v>
      </c>
      <c r="AB18">
        <v>0.14852000000000001</v>
      </c>
      <c r="AD18">
        <v>2.3446400000000001</v>
      </c>
      <c r="AE18">
        <v>90.9</v>
      </c>
      <c r="AG18">
        <v>1</v>
      </c>
      <c r="AJ18">
        <v>2.282</v>
      </c>
      <c r="AK18">
        <v>0.75278999999999996</v>
      </c>
      <c r="AL18">
        <v>0.38157000000000002</v>
      </c>
      <c r="AM18">
        <v>3.4163700000000001</v>
      </c>
      <c r="AN18">
        <v>2.1034199999999998</v>
      </c>
      <c r="AO18">
        <v>0.62775000000000003</v>
      </c>
      <c r="AP18">
        <v>1.1859200000000001</v>
      </c>
      <c r="AQ18">
        <v>3.8772500000000001</v>
      </c>
      <c r="AS18">
        <v>2</v>
      </c>
      <c r="AT18">
        <v>1</v>
      </c>
      <c r="AU18">
        <v>0</v>
      </c>
      <c r="AV18">
        <v>0</v>
      </c>
      <c r="AW18" s="4">
        <v>0</v>
      </c>
      <c r="AX18">
        <v>0</v>
      </c>
      <c r="AY18">
        <v>0</v>
      </c>
      <c r="BA18" s="1">
        <v>44376</v>
      </c>
      <c r="BB18">
        <v>2</v>
      </c>
      <c r="BC18">
        <v>2</v>
      </c>
      <c r="BD18">
        <v>0</v>
      </c>
      <c r="BE18">
        <v>12</v>
      </c>
      <c r="BF18">
        <v>1</v>
      </c>
      <c r="BG18">
        <v>0</v>
      </c>
      <c r="BH18">
        <v>12</v>
      </c>
      <c r="BI18" s="1">
        <v>43698</v>
      </c>
      <c r="BJ18">
        <v>3</v>
      </c>
      <c r="BK18">
        <v>2</v>
      </c>
      <c r="BL18">
        <v>1</v>
      </c>
      <c r="BM18">
        <v>20</v>
      </c>
      <c r="BN18">
        <v>1</v>
      </c>
      <c r="BO18">
        <v>0</v>
      </c>
      <c r="BP18">
        <v>20</v>
      </c>
      <c r="BQ18" s="1">
        <v>43397</v>
      </c>
      <c r="BR18">
        <v>3</v>
      </c>
      <c r="BS18">
        <v>1</v>
      </c>
      <c r="BT18">
        <v>2</v>
      </c>
      <c r="BU18">
        <v>8</v>
      </c>
      <c r="BV18">
        <v>1</v>
      </c>
      <c r="BW18">
        <v>0</v>
      </c>
      <c r="BX18">
        <v>8</v>
      </c>
      <c r="BY18">
        <v>14</v>
      </c>
      <c r="CA18" t="s">
        <v>388</v>
      </c>
      <c r="CB18" t="s">
        <v>389</v>
      </c>
      <c r="CC18">
        <v>4930</v>
      </c>
      <c r="CD18">
        <v>90</v>
      </c>
      <c r="CE18">
        <v>2079245516</v>
      </c>
      <c r="CF18" t="s">
        <v>99</v>
      </c>
      <c r="CG18" t="s">
        <v>100</v>
      </c>
      <c r="CH18" s="1">
        <v>33970</v>
      </c>
      <c r="CI18" t="s">
        <v>100</v>
      </c>
      <c r="CJ18" t="s">
        <v>100</v>
      </c>
      <c r="CK18" t="s">
        <v>100</v>
      </c>
      <c r="CL18" t="s">
        <v>103</v>
      </c>
      <c r="CM18" t="s">
        <v>386</v>
      </c>
      <c r="CN18">
        <v>53</v>
      </c>
      <c r="CO18" s="1">
        <v>44621</v>
      </c>
      <c r="CP18" s="1"/>
      <c r="CV18"/>
    </row>
    <row r="19" spans="1:104" x14ac:dyDescent="0.25">
      <c r="A19" t="s">
        <v>158</v>
      </c>
      <c r="B19" s="18" t="s">
        <v>587</v>
      </c>
      <c r="C19" s="18">
        <v>205132</v>
      </c>
      <c r="D19" t="s">
        <v>445</v>
      </c>
      <c r="E19" t="s">
        <v>447</v>
      </c>
      <c r="F19" t="s">
        <v>178</v>
      </c>
      <c r="G19" t="s">
        <v>601</v>
      </c>
      <c r="H19">
        <v>67.3</v>
      </c>
      <c r="I19" t="s">
        <v>98</v>
      </c>
      <c r="K19" t="s">
        <v>100</v>
      </c>
      <c r="L19" t="s">
        <v>104</v>
      </c>
      <c r="M19">
        <v>5</v>
      </c>
      <c r="N19">
        <v>4</v>
      </c>
      <c r="O19">
        <v>4</v>
      </c>
      <c r="P19">
        <v>5</v>
      </c>
      <c r="Q19">
        <v>4</v>
      </c>
      <c r="R19">
        <v>5</v>
      </c>
      <c r="S19">
        <v>4</v>
      </c>
      <c r="U19" s="8">
        <v>3.8748800000000001</v>
      </c>
      <c r="V19" s="8">
        <v>0.87233000000000005</v>
      </c>
      <c r="W19">
        <v>39</v>
      </c>
      <c r="X19">
        <v>0.67932000000000003</v>
      </c>
      <c r="Y19">
        <v>1.55165</v>
      </c>
      <c r="Z19">
        <v>3.4293</v>
      </c>
      <c r="AA19">
        <v>0.52768000000000004</v>
      </c>
      <c r="AB19">
        <v>0.13408</v>
      </c>
      <c r="AD19">
        <v>2.3232300000000001</v>
      </c>
      <c r="AE19">
        <v>38.9</v>
      </c>
      <c r="AG19">
        <v>0</v>
      </c>
      <c r="AJ19">
        <v>2.1536599999999999</v>
      </c>
      <c r="AK19">
        <v>0.71997999999999995</v>
      </c>
      <c r="AL19">
        <v>0.35328999999999999</v>
      </c>
      <c r="AM19">
        <v>3.2269199999999998</v>
      </c>
      <c r="AN19">
        <v>2.2084199999999998</v>
      </c>
      <c r="AO19">
        <v>0.69403999999999999</v>
      </c>
      <c r="AP19">
        <v>0.92471999999999999</v>
      </c>
      <c r="AQ19">
        <v>3.79128</v>
      </c>
      <c r="AS19">
        <v>0</v>
      </c>
      <c r="AT19">
        <v>0</v>
      </c>
      <c r="AU19">
        <v>0</v>
      </c>
      <c r="AV19">
        <v>0</v>
      </c>
      <c r="AW19" s="4">
        <v>0</v>
      </c>
      <c r="AX19">
        <v>0</v>
      </c>
      <c r="AY19">
        <v>0</v>
      </c>
      <c r="BA19" s="1">
        <v>44399</v>
      </c>
      <c r="BB19">
        <v>4</v>
      </c>
      <c r="BC19">
        <v>4</v>
      </c>
      <c r="BD19">
        <v>0</v>
      </c>
      <c r="BE19">
        <v>16</v>
      </c>
      <c r="BF19">
        <v>1</v>
      </c>
      <c r="BG19">
        <v>0</v>
      </c>
      <c r="BH19">
        <v>16</v>
      </c>
      <c r="BI19" s="1">
        <v>43628</v>
      </c>
      <c r="BJ19">
        <v>4</v>
      </c>
      <c r="BK19">
        <v>4</v>
      </c>
      <c r="BL19">
        <v>0</v>
      </c>
      <c r="BM19">
        <v>8</v>
      </c>
      <c r="BN19">
        <v>1</v>
      </c>
      <c r="BO19">
        <v>0</v>
      </c>
      <c r="BP19">
        <v>8</v>
      </c>
      <c r="BQ19" s="1">
        <v>43271</v>
      </c>
      <c r="BR19">
        <v>3</v>
      </c>
      <c r="BS19">
        <v>3</v>
      </c>
      <c r="BT19">
        <v>0</v>
      </c>
      <c r="BU19">
        <v>16</v>
      </c>
      <c r="BV19">
        <v>1</v>
      </c>
      <c r="BW19">
        <v>0</v>
      </c>
      <c r="BX19">
        <v>16</v>
      </c>
      <c r="BY19">
        <v>13.333</v>
      </c>
      <c r="CA19" t="s">
        <v>448</v>
      </c>
      <c r="CB19" t="s">
        <v>449</v>
      </c>
      <c r="CC19">
        <v>3904</v>
      </c>
      <c r="CD19">
        <v>150</v>
      </c>
      <c r="CE19">
        <v>2074399800</v>
      </c>
      <c r="CF19" t="s">
        <v>99</v>
      </c>
      <c r="CG19" t="s">
        <v>100</v>
      </c>
      <c r="CH19" s="1">
        <v>33970</v>
      </c>
      <c r="CI19" t="s">
        <v>101</v>
      </c>
      <c r="CJ19" t="s">
        <v>100</v>
      </c>
      <c r="CK19" t="s">
        <v>100</v>
      </c>
      <c r="CL19" t="s">
        <v>103</v>
      </c>
      <c r="CM19" t="s">
        <v>446</v>
      </c>
      <c r="CN19">
        <v>81</v>
      </c>
      <c r="CO19" s="1">
        <v>44621</v>
      </c>
      <c r="CP19" s="1"/>
      <c r="CV19"/>
    </row>
    <row r="20" spans="1:104" x14ac:dyDescent="0.25">
      <c r="A20" t="s">
        <v>158</v>
      </c>
      <c r="B20" s="18" t="s">
        <v>587</v>
      </c>
      <c r="C20" s="18">
        <v>205146</v>
      </c>
      <c r="D20" t="s">
        <v>485</v>
      </c>
      <c r="E20" t="s">
        <v>487</v>
      </c>
      <c r="F20" t="s">
        <v>109</v>
      </c>
      <c r="G20" t="s">
        <v>602</v>
      </c>
      <c r="H20">
        <v>24.8</v>
      </c>
      <c r="I20" t="s">
        <v>107</v>
      </c>
      <c r="K20" t="s">
        <v>100</v>
      </c>
      <c r="L20" t="s">
        <v>104</v>
      </c>
      <c r="M20">
        <v>3</v>
      </c>
      <c r="N20">
        <v>4</v>
      </c>
      <c r="O20">
        <v>2</v>
      </c>
      <c r="P20">
        <v>4</v>
      </c>
      <c r="Q20">
        <v>4</v>
      </c>
      <c r="S20">
        <v>4</v>
      </c>
      <c r="U20" s="8">
        <v>4.2992299999999997</v>
      </c>
      <c r="V20" s="8">
        <v>0.69521999999999995</v>
      </c>
      <c r="W20">
        <v>41.7</v>
      </c>
      <c r="X20">
        <v>0.65190999999999999</v>
      </c>
      <c r="Y20">
        <v>1.3471299999999999</v>
      </c>
      <c r="Z20">
        <v>3.9514300000000002</v>
      </c>
      <c r="AA20">
        <v>0.71384999999999998</v>
      </c>
      <c r="AB20">
        <v>0</v>
      </c>
      <c r="AD20">
        <v>2.9521000000000002</v>
      </c>
      <c r="AE20">
        <v>20</v>
      </c>
      <c r="AG20">
        <v>0</v>
      </c>
      <c r="AJ20">
        <v>2.0706699999999998</v>
      </c>
      <c r="AK20">
        <v>0.62860000000000005</v>
      </c>
      <c r="AL20">
        <v>0.26832</v>
      </c>
      <c r="AM20">
        <v>2.96759</v>
      </c>
      <c r="AN20">
        <v>2.9186899999999998</v>
      </c>
      <c r="AO20">
        <v>0.76283999999999996</v>
      </c>
      <c r="AP20">
        <v>0.97033999999999998</v>
      </c>
      <c r="AQ20">
        <v>4.5740699999999999</v>
      </c>
      <c r="AS20">
        <v>4</v>
      </c>
      <c r="AT20">
        <v>0</v>
      </c>
      <c r="AU20">
        <v>0</v>
      </c>
      <c r="AV20">
        <v>1</v>
      </c>
      <c r="AW20" s="4">
        <v>650</v>
      </c>
      <c r="AX20">
        <v>0</v>
      </c>
      <c r="AY20">
        <v>1</v>
      </c>
      <c r="BA20" s="1">
        <v>44426</v>
      </c>
      <c r="BB20">
        <v>4</v>
      </c>
      <c r="BC20">
        <v>4</v>
      </c>
      <c r="BD20">
        <v>0</v>
      </c>
      <c r="BE20">
        <v>24</v>
      </c>
      <c r="BF20">
        <v>1</v>
      </c>
      <c r="BG20">
        <v>0</v>
      </c>
      <c r="BH20">
        <v>24</v>
      </c>
      <c r="BI20" s="1">
        <v>43726</v>
      </c>
      <c r="BJ20">
        <v>14</v>
      </c>
      <c r="BK20">
        <v>14</v>
      </c>
      <c r="BL20">
        <v>0</v>
      </c>
      <c r="BM20">
        <v>56</v>
      </c>
      <c r="BN20">
        <v>1</v>
      </c>
      <c r="BO20">
        <v>0</v>
      </c>
      <c r="BP20">
        <v>56</v>
      </c>
      <c r="BQ20" s="1">
        <v>43354</v>
      </c>
      <c r="BR20">
        <v>10</v>
      </c>
      <c r="BS20">
        <v>8</v>
      </c>
      <c r="BT20">
        <v>2</v>
      </c>
      <c r="BU20">
        <v>48</v>
      </c>
      <c r="BV20">
        <v>1</v>
      </c>
      <c r="BW20">
        <v>0</v>
      </c>
      <c r="BX20">
        <v>48</v>
      </c>
      <c r="BY20">
        <v>38.667000000000002</v>
      </c>
      <c r="CA20" t="s">
        <v>488</v>
      </c>
      <c r="CB20" t="s">
        <v>489</v>
      </c>
      <c r="CC20">
        <v>4631</v>
      </c>
      <c r="CD20">
        <v>140</v>
      </c>
      <c r="CE20">
        <v>2078532531</v>
      </c>
      <c r="CF20" t="s">
        <v>99</v>
      </c>
      <c r="CG20" t="s">
        <v>100</v>
      </c>
      <c r="CH20" s="1">
        <v>34394</v>
      </c>
      <c r="CI20" t="s">
        <v>100</v>
      </c>
      <c r="CJ20" t="s">
        <v>100</v>
      </c>
      <c r="CK20" t="s">
        <v>100</v>
      </c>
      <c r="CL20" t="s">
        <v>103</v>
      </c>
      <c r="CM20" t="s">
        <v>486</v>
      </c>
      <c r="CN20">
        <v>26</v>
      </c>
      <c r="CO20" s="1">
        <v>44621</v>
      </c>
      <c r="CP20" s="1"/>
      <c r="CV20"/>
      <c r="CW20">
        <v>2</v>
      </c>
    </row>
    <row r="21" spans="1:104" x14ac:dyDescent="0.25">
      <c r="A21" t="s">
        <v>158</v>
      </c>
      <c r="B21" s="18" t="s">
        <v>587</v>
      </c>
      <c r="C21" s="18">
        <v>205106</v>
      </c>
      <c r="D21" t="s">
        <v>358</v>
      </c>
      <c r="E21" t="s">
        <v>189</v>
      </c>
      <c r="F21" t="s">
        <v>190</v>
      </c>
      <c r="G21" t="s">
        <v>601</v>
      </c>
      <c r="H21">
        <v>48.3</v>
      </c>
      <c r="I21" t="s">
        <v>98</v>
      </c>
      <c r="K21" t="s">
        <v>100</v>
      </c>
      <c r="L21" t="s">
        <v>104</v>
      </c>
      <c r="M21">
        <v>2</v>
      </c>
      <c r="N21">
        <v>4</v>
      </c>
      <c r="O21">
        <v>1</v>
      </c>
      <c r="P21">
        <v>4</v>
      </c>
      <c r="Q21">
        <v>1</v>
      </c>
      <c r="R21">
        <v>5</v>
      </c>
      <c r="S21">
        <v>4</v>
      </c>
      <c r="U21" s="8">
        <v>4.0722199999999997</v>
      </c>
      <c r="V21" s="8">
        <v>1.01546</v>
      </c>
      <c r="W21">
        <v>59</v>
      </c>
      <c r="X21">
        <v>0.72223000000000004</v>
      </c>
      <c r="Y21">
        <v>1.73769</v>
      </c>
      <c r="Z21">
        <v>3.70072</v>
      </c>
      <c r="AA21">
        <v>0.76256999999999997</v>
      </c>
      <c r="AB21">
        <v>0.13208</v>
      </c>
      <c r="AD21">
        <v>2.33453</v>
      </c>
      <c r="AE21">
        <v>20</v>
      </c>
      <c r="AG21">
        <v>1</v>
      </c>
      <c r="AJ21">
        <v>2.3143699999999998</v>
      </c>
      <c r="AK21">
        <v>0.78641000000000005</v>
      </c>
      <c r="AL21">
        <v>0.38963999999999999</v>
      </c>
      <c r="AM21">
        <v>3.4904199999999999</v>
      </c>
      <c r="AN21">
        <v>2.0650599999999999</v>
      </c>
      <c r="AO21">
        <v>0.67554000000000003</v>
      </c>
      <c r="AP21">
        <v>0.97601000000000004</v>
      </c>
      <c r="AQ21">
        <v>3.68357</v>
      </c>
      <c r="AS21">
        <v>2</v>
      </c>
      <c r="AT21">
        <v>4</v>
      </c>
      <c r="AU21">
        <v>1</v>
      </c>
      <c r="AV21">
        <v>0</v>
      </c>
      <c r="AW21" s="4">
        <v>0</v>
      </c>
      <c r="AX21">
        <v>0</v>
      </c>
      <c r="AY21">
        <v>0</v>
      </c>
      <c r="BA21" s="1">
        <v>44413</v>
      </c>
      <c r="BB21">
        <v>10</v>
      </c>
      <c r="BC21">
        <v>8</v>
      </c>
      <c r="BD21">
        <v>2</v>
      </c>
      <c r="BE21">
        <v>68</v>
      </c>
      <c r="BF21">
        <v>1</v>
      </c>
      <c r="BG21">
        <v>0</v>
      </c>
      <c r="BH21">
        <v>68</v>
      </c>
      <c r="BI21" s="1">
        <v>43704</v>
      </c>
      <c r="BJ21">
        <v>9</v>
      </c>
      <c r="BK21">
        <v>5</v>
      </c>
      <c r="BL21">
        <v>3</v>
      </c>
      <c r="BM21">
        <v>40</v>
      </c>
      <c r="BN21">
        <v>1</v>
      </c>
      <c r="BO21">
        <v>0</v>
      </c>
      <c r="BP21">
        <v>40</v>
      </c>
      <c r="BQ21" s="1">
        <v>43376</v>
      </c>
      <c r="BR21">
        <v>6</v>
      </c>
      <c r="BS21">
        <v>4</v>
      </c>
      <c r="BT21">
        <v>2</v>
      </c>
      <c r="BU21">
        <v>32</v>
      </c>
      <c r="BV21">
        <v>1</v>
      </c>
      <c r="BW21">
        <v>0</v>
      </c>
      <c r="BX21">
        <v>32</v>
      </c>
      <c r="BY21">
        <v>52.667000000000002</v>
      </c>
      <c r="CA21" t="s">
        <v>360</v>
      </c>
      <c r="CB21" t="s">
        <v>361</v>
      </c>
      <c r="CC21">
        <v>4401</v>
      </c>
      <c r="CD21">
        <v>90</v>
      </c>
      <c r="CE21">
        <v>2079476131</v>
      </c>
      <c r="CF21" t="s">
        <v>99</v>
      </c>
      <c r="CG21" t="s">
        <v>100</v>
      </c>
      <c r="CH21" s="1">
        <v>33970</v>
      </c>
      <c r="CI21" t="s">
        <v>100</v>
      </c>
      <c r="CJ21" t="s">
        <v>100</v>
      </c>
      <c r="CK21" t="s">
        <v>100</v>
      </c>
      <c r="CL21" t="s">
        <v>103</v>
      </c>
      <c r="CM21" t="s">
        <v>359</v>
      </c>
      <c r="CN21">
        <v>67</v>
      </c>
      <c r="CO21" s="1">
        <v>44621</v>
      </c>
      <c r="CP21" s="1"/>
      <c r="CV21"/>
    </row>
    <row r="22" spans="1:104" x14ac:dyDescent="0.25">
      <c r="A22" t="s">
        <v>158</v>
      </c>
      <c r="B22" s="18" t="s">
        <v>587</v>
      </c>
      <c r="C22" s="18">
        <v>205131</v>
      </c>
      <c r="D22" t="s">
        <v>442</v>
      </c>
      <c r="E22" t="s">
        <v>129</v>
      </c>
      <c r="F22" t="s">
        <v>97</v>
      </c>
      <c r="G22" t="s">
        <v>601</v>
      </c>
      <c r="H22">
        <v>24.3</v>
      </c>
      <c r="I22" t="s">
        <v>98</v>
      </c>
      <c r="K22" t="s">
        <v>100</v>
      </c>
      <c r="L22" t="s">
        <v>104</v>
      </c>
      <c r="M22">
        <v>4</v>
      </c>
      <c r="N22">
        <v>4</v>
      </c>
      <c r="O22">
        <v>2</v>
      </c>
      <c r="P22">
        <v>5</v>
      </c>
      <c r="Q22">
        <v>5</v>
      </c>
      <c r="S22">
        <v>4</v>
      </c>
      <c r="U22" s="8">
        <v>4.2579500000000001</v>
      </c>
      <c r="V22" s="8">
        <v>0.72111999999999998</v>
      </c>
      <c r="W22">
        <v>43.3</v>
      </c>
      <c r="X22">
        <v>0.63668000000000002</v>
      </c>
      <c r="Y22">
        <v>1.3577900000000001</v>
      </c>
      <c r="Z22">
        <v>3.5824799999999999</v>
      </c>
      <c r="AA22">
        <v>0.59304000000000001</v>
      </c>
      <c r="AB22">
        <v>5.1909999999999998E-2</v>
      </c>
      <c r="AD22">
        <v>2.9001600000000001</v>
      </c>
      <c r="AE22">
        <v>57.1</v>
      </c>
      <c r="AG22">
        <v>1</v>
      </c>
      <c r="AJ22">
        <v>2.4243000000000001</v>
      </c>
      <c r="AK22">
        <v>0.66849000000000003</v>
      </c>
      <c r="AL22">
        <v>0.29594999999999999</v>
      </c>
      <c r="AM22">
        <v>3.3887399999999999</v>
      </c>
      <c r="AN22">
        <v>2.4490699999999999</v>
      </c>
      <c r="AO22">
        <v>0.70057000000000003</v>
      </c>
      <c r="AP22">
        <v>0.91252</v>
      </c>
      <c r="AQ22">
        <v>3.9671500000000002</v>
      </c>
      <c r="AS22">
        <v>0</v>
      </c>
      <c r="AT22">
        <v>0</v>
      </c>
      <c r="AU22">
        <v>1</v>
      </c>
      <c r="AV22">
        <v>0</v>
      </c>
      <c r="AW22" s="4">
        <v>0</v>
      </c>
      <c r="AX22">
        <v>0</v>
      </c>
      <c r="AY22">
        <v>0</v>
      </c>
      <c r="BA22" s="1">
        <v>44412</v>
      </c>
      <c r="BB22">
        <v>4</v>
      </c>
      <c r="BC22">
        <v>4</v>
      </c>
      <c r="BD22">
        <v>0</v>
      </c>
      <c r="BE22">
        <v>32</v>
      </c>
      <c r="BF22">
        <v>2</v>
      </c>
      <c r="BG22">
        <v>16</v>
      </c>
      <c r="BH22">
        <v>48</v>
      </c>
      <c r="BI22" s="1">
        <v>43579</v>
      </c>
      <c r="BJ22">
        <v>1</v>
      </c>
      <c r="BK22">
        <v>0</v>
      </c>
      <c r="BL22">
        <v>0</v>
      </c>
      <c r="BM22">
        <v>8</v>
      </c>
      <c r="BN22">
        <v>0</v>
      </c>
      <c r="BO22">
        <v>0</v>
      </c>
      <c r="BP22">
        <v>8</v>
      </c>
      <c r="BQ22" s="1">
        <v>43278</v>
      </c>
      <c r="BR22">
        <v>8</v>
      </c>
      <c r="BS22">
        <v>8</v>
      </c>
      <c r="BT22">
        <v>0</v>
      </c>
      <c r="BU22">
        <v>20</v>
      </c>
      <c r="BV22">
        <v>2</v>
      </c>
      <c r="BW22">
        <v>10</v>
      </c>
      <c r="BX22">
        <v>30</v>
      </c>
      <c r="BY22">
        <v>31.667000000000002</v>
      </c>
      <c r="CA22" t="s">
        <v>420</v>
      </c>
      <c r="CB22" t="s">
        <v>444</v>
      </c>
      <c r="CC22">
        <v>4938</v>
      </c>
      <c r="CD22">
        <v>30</v>
      </c>
      <c r="CE22">
        <v>2077783386</v>
      </c>
      <c r="CF22" t="s">
        <v>99</v>
      </c>
      <c r="CG22" t="s">
        <v>100</v>
      </c>
      <c r="CH22" s="1">
        <v>34243</v>
      </c>
      <c r="CI22" t="s">
        <v>100</v>
      </c>
      <c r="CJ22" t="s">
        <v>100</v>
      </c>
      <c r="CK22" t="s">
        <v>100</v>
      </c>
      <c r="CL22" t="s">
        <v>103</v>
      </c>
      <c r="CM22" t="s">
        <v>443</v>
      </c>
      <c r="CN22">
        <v>33</v>
      </c>
      <c r="CO22" s="1">
        <v>44621</v>
      </c>
      <c r="CP22" s="1"/>
      <c r="CV22"/>
      <c r="CW22">
        <v>2</v>
      </c>
    </row>
    <row r="23" spans="1:104" x14ac:dyDescent="0.25">
      <c r="A23" t="s">
        <v>158</v>
      </c>
      <c r="B23" s="18" t="s">
        <v>587</v>
      </c>
      <c r="C23" s="18">
        <v>205112</v>
      </c>
      <c r="D23" t="s">
        <v>372</v>
      </c>
      <c r="E23" t="s">
        <v>374</v>
      </c>
      <c r="F23" t="s">
        <v>149</v>
      </c>
      <c r="G23" t="s">
        <v>601</v>
      </c>
      <c r="H23">
        <v>54.7</v>
      </c>
      <c r="I23" t="s">
        <v>98</v>
      </c>
      <c r="K23" t="s">
        <v>100</v>
      </c>
      <c r="L23" t="s">
        <v>104</v>
      </c>
      <c r="M23">
        <v>5</v>
      </c>
      <c r="N23">
        <v>5</v>
      </c>
      <c r="O23">
        <v>3</v>
      </c>
      <c r="P23">
        <v>5</v>
      </c>
      <c r="Q23">
        <v>5</v>
      </c>
      <c r="R23">
        <v>5</v>
      </c>
      <c r="S23">
        <v>5</v>
      </c>
      <c r="U23" s="8">
        <v>4.2319500000000003</v>
      </c>
      <c r="V23" s="8">
        <v>0.81152999999999997</v>
      </c>
      <c r="W23">
        <v>63.6</v>
      </c>
      <c r="X23">
        <v>0.87988999999999995</v>
      </c>
      <c r="Y23">
        <v>1.6914199999999999</v>
      </c>
      <c r="Z23">
        <v>3.6796099999999998</v>
      </c>
      <c r="AA23">
        <v>0.64498999999999995</v>
      </c>
      <c r="AB23">
        <v>4.6149999999999997E-2</v>
      </c>
      <c r="AD23">
        <v>2.54054</v>
      </c>
      <c r="AE23">
        <v>53.3</v>
      </c>
      <c r="AG23">
        <v>0</v>
      </c>
      <c r="AJ23">
        <v>2.0890399999999998</v>
      </c>
      <c r="AK23">
        <v>0.67362999999999995</v>
      </c>
      <c r="AL23">
        <v>0.28116999999999998</v>
      </c>
      <c r="AM23">
        <v>3.0438399999999999</v>
      </c>
      <c r="AN23">
        <v>2.48969</v>
      </c>
      <c r="AO23">
        <v>0.96079999999999999</v>
      </c>
      <c r="AP23">
        <v>1.0809</v>
      </c>
      <c r="AQ23">
        <v>4.3897000000000004</v>
      </c>
      <c r="AS23">
        <v>5</v>
      </c>
      <c r="AT23">
        <v>1</v>
      </c>
      <c r="AU23">
        <v>0</v>
      </c>
      <c r="AV23">
        <v>0</v>
      </c>
      <c r="AW23" s="4">
        <v>0</v>
      </c>
      <c r="AX23">
        <v>0</v>
      </c>
      <c r="AY23">
        <v>0</v>
      </c>
      <c r="BA23" s="1">
        <v>43720</v>
      </c>
      <c r="BB23">
        <v>3</v>
      </c>
      <c r="BC23">
        <v>2</v>
      </c>
      <c r="BD23">
        <v>1</v>
      </c>
      <c r="BE23">
        <v>16</v>
      </c>
      <c r="BF23">
        <v>1</v>
      </c>
      <c r="BG23">
        <v>0</v>
      </c>
      <c r="BH23">
        <v>16</v>
      </c>
      <c r="BI23" s="1">
        <v>43320</v>
      </c>
      <c r="BJ23">
        <v>4</v>
      </c>
      <c r="BK23">
        <v>4</v>
      </c>
      <c r="BL23">
        <v>0</v>
      </c>
      <c r="BM23">
        <v>28</v>
      </c>
      <c r="BN23">
        <v>1</v>
      </c>
      <c r="BO23">
        <v>0</v>
      </c>
      <c r="BP23">
        <v>28</v>
      </c>
      <c r="BQ23" s="1">
        <v>42942</v>
      </c>
      <c r="BR23">
        <v>4</v>
      </c>
      <c r="BS23">
        <v>3</v>
      </c>
      <c r="BT23">
        <v>1</v>
      </c>
      <c r="BU23">
        <v>16</v>
      </c>
      <c r="BV23">
        <v>1</v>
      </c>
      <c r="BW23">
        <v>0</v>
      </c>
      <c r="BX23">
        <v>16</v>
      </c>
      <c r="BY23">
        <v>20</v>
      </c>
      <c r="CA23" t="s">
        <v>375</v>
      </c>
      <c r="CB23" t="s">
        <v>376</v>
      </c>
      <c r="CC23">
        <v>4105</v>
      </c>
      <c r="CD23">
        <v>20</v>
      </c>
      <c r="CE23">
        <v>2077814714</v>
      </c>
      <c r="CF23" t="s">
        <v>99</v>
      </c>
      <c r="CG23" t="s">
        <v>100</v>
      </c>
      <c r="CH23" s="1">
        <v>33970</v>
      </c>
      <c r="CI23" t="s">
        <v>100</v>
      </c>
      <c r="CJ23" t="s">
        <v>101</v>
      </c>
      <c r="CK23" t="s">
        <v>100</v>
      </c>
      <c r="CL23" t="s">
        <v>103</v>
      </c>
      <c r="CM23" t="s">
        <v>373</v>
      </c>
      <c r="CN23">
        <v>65</v>
      </c>
      <c r="CO23" s="1">
        <v>44621</v>
      </c>
      <c r="CP23" s="1"/>
      <c r="CV23"/>
    </row>
    <row r="24" spans="1:104" x14ac:dyDescent="0.25">
      <c r="A24" t="s">
        <v>158</v>
      </c>
      <c r="B24" s="18" t="s">
        <v>587</v>
      </c>
      <c r="C24" s="18">
        <v>205176</v>
      </c>
      <c r="D24" t="s">
        <v>532</v>
      </c>
      <c r="E24" t="s">
        <v>534</v>
      </c>
      <c r="F24" t="s">
        <v>184</v>
      </c>
      <c r="G24" t="s">
        <v>602</v>
      </c>
      <c r="H24">
        <v>44.1</v>
      </c>
      <c r="I24" t="s">
        <v>107</v>
      </c>
      <c r="K24" t="s">
        <v>100</v>
      </c>
      <c r="L24" t="s">
        <v>104</v>
      </c>
      <c r="M24">
        <v>5</v>
      </c>
      <c r="N24">
        <v>5</v>
      </c>
      <c r="O24">
        <v>5</v>
      </c>
      <c r="P24">
        <v>4</v>
      </c>
      <c r="Q24">
        <v>4</v>
      </c>
      <c r="S24">
        <v>5</v>
      </c>
      <c r="U24" s="8">
        <v>4.3731200000000001</v>
      </c>
      <c r="V24" s="8">
        <v>1.14357</v>
      </c>
      <c r="W24">
        <v>27.3</v>
      </c>
      <c r="X24">
        <v>0</v>
      </c>
      <c r="Y24">
        <v>1.14357</v>
      </c>
      <c r="Z24">
        <v>4.0004400000000002</v>
      </c>
      <c r="AA24">
        <v>0.80318000000000001</v>
      </c>
      <c r="AB24">
        <v>0</v>
      </c>
      <c r="AD24">
        <v>3.2295500000000001</v>
      </c>
      <c r="AE24">
        <v>21.4</v>
      </c>
      <c r="AG24">
        <v>0</v>
      </c>
      <c r="AJ24">
        <v>2.2722199999999999</v>
      </c>
      <c r="AK24">
        <v>0.69810000000000005</v>
      </c>
      <c r="AL24">
        <v>0.31494</v>
      </c>
      <c r="AM24">
        <v>3.2852600000000001</v>
      </c>
      <c r="AN24">
        <v>2.90977</v>
      </c>
      <c r="AO24">
        <v>0</v>
      </c>
      <c r="AP24">
        <v>1.3598399999999999</v>
      </c>
      <c r="AQ24">
        <v>4.2027900000000002</v>
      </c>
      <c r="AS24">
        <v>0</v>
      </c>
      <c r="AT24">
        <v>0</v>
      </c>
      <c r="AU24">
        <v>0</v>
      </c>
      <c r="AV24">
        <v>0</v>
      </c>
      <c r="AW24" s="4">
        <v>0</v>
      </c>
      <c r="AX24">
        <v>0</v>
      </c>
      <c r="AY24">
        <v>0</v>
      </c>
      <c r="BA24" s="1">
        <v>44432</v>
      </c>
      <c r="BB24">
        <v>4</v>
      </c>
      <c r="BC24">
        <v>4</v>
      </c>
      <c r="BD24">
        <v>0</v>
      </c>
      <c r="BE24">
        <v>8</v>
      </c>
      <c r="BF24">
        <v>1</v>
      </c>
      <c r="BG24">
        <v>0</v>
      </c>
      <c r="BH24">
        <v>8</v>
      </c>
      <c r="BI24" s="1">
        <v>43755</v>
      </c>
      <c r="BJ24">
        <v>1</v>
      </c>
      <c r="BK24">
        <v>1</v>
      </c>
      <c r="BL24">
        <v>0</v>
      </c>
      <c r="BM24">
        <v>4</v>
      </c>
      <c r="BN24">
        <v>1</v>
      </c>
      <c r="BO24">
        <v>0</v>
      </c>
      <c r="BP24">
        <v>4</v>
      </c>
      <c r="BQ24" s="1">
        <v>43404</v>
      </c>
      <c r="BR24">
        <v>2</v>
      </c>
      <c r="BS24">
        <v>2</v>
      </c>
      <c r="BT24">
        <v>0</v>
      </c>
      <c r="BU24">
        <v>4</v>
      </c>
      <c r="BV24">
        <v>1</v>
      </c>
      <c r="BW24">
        <v>0</v>
      </c>
      <c r="BX24">
        <v>4</v>
      </c>
      <c r="BY24">
        <v>6</v>
      </c>
      <c r="CA24" t="s">
        <v>535</v>
      </c>
      <c r="CB24" t="s">
        <v>536</v>
      </c>
      <c r="CC24">
        <v>4743</v>
      </c>
      <c r="CD24">
        <v>10</v>
      </c>
      <c r="CE24">
        <v>2078343915</v>
      </c>
      <c r="CF24" t="s">
        <v>99</v>
      </c>
      <c r="CG24" t="s">
        <v>101</v>
      </c>
      <c r="CH24" s="1">
        <v>34394</v>
      </c>
      <c r="CI24" t="s">
        <v>100</v>
      </c>
      <c r="CJ24" t="s">
        <v>100</v>
      </c>
      <c r="CK24" t="s">
        <v>100</v>
      </c>
      <c r="CL24" t="s">
        <v>103</v>
      </c>
      <c r="CM24" t="s">
        <v>533</v>
      </c>
      <c r="CN24">
        <v>45</v>
      </c>
      <c r="CO24" s="1">
        <v>44621</v>
      </c>
      <c r="CP24" s="1"/>
      <c r="CV24"/>
      <c r="CW24">
        <v>2</v>
      </c>
    </row>
    <row r="25" spans="1:104" x14ac:dyDescent="0.25">
      <c r="A25" t="s">
        <v>158</v>
      </c>
      <c r="B25" s="18" t="s">
        <v>587</v>
      </c>
      <c r="C25" s="18">
        <v>205080</v>
      </c>
      <c r="D25" t="s">
        <v>291</v>
      </c>
      <c r="E25" t="s">
        <v>293</v>
      </c>
      <c r="F25" t="s">
        <v>184</v>
      </c>
      <c r="G25" t="s">
        <v>601</v>
      </c>
      <c r="H25">
        <v>27.1</v>
      </c>
      <c r="I25" t="s">
        <v>98</v>
      </c>
      <c r="K25" t="s">
        <v>100</v>
      </c>
      <c r="L25" t="s">
        <v>104</v>
      </c>
      <c r="M25">
        <v>1</v>
      </c>
      <c r="N25">
        <v>1</v>
      </c>
      <c r="O25">
        <v>1</v>
      </c>
      <c r="P25">
        <v>3</v>
      </c>
      <c r="Q25">
        <v>3</v>
      </c>
      <c r="S25">
        <v>1</v>
      </c>
      <c r="U25" s="8">
        <v>5.2057399999999996</v>
      </c>
      <c r="V25" s="8">
        <v>0.65198999999999996</v>
      </c>
      <c r="W25">
        <v>74</v>
      </c>
      <c r="X25">
        <v>1.2572300000000001</v>
      </c>
      <c r="Y25">
        <v>1.9092199999999999</v>
      </c>
      <c r="Z25">
        <v>4.5963000000000003</v>
      </c>
      <c r="AA25">
        <v>0.29681000000000002</v>
      </c>
      <c r="AB25">
        <v>8.8299999999999993E-3</v>
      </c>
      <c r="AD25">
        <v>3.2965200000000001</v>
      </c>
      <c r="AE25">
        <v>71.400000000000006</v>
      </c>
      <c r="AG25">
        <v>0</v>
      </c>
      <c r="AJ25">
        <v>2.3679299999999999</v>
      </c>
      <c r="AK25">
        <v>0.73933000000000004</v>
      </c>
      <c r="AL25">
        <v>0.35241</v>
      </c>
      <c r="AM25">
        <v>3.45966</v>
      </c>
      <c r="AN25">
        <v>2.85006</v>
      </c>
      <c r="AO25">
        <v>1.25084</v>
      </c>
      <c r="AP25">
        <v>0.69286000000000003</v>
      </c>
      <c r="AQ25">
        <v>4.7507700000000002</v>
      </c>
      <c r="AS25">
        <v>8</v>
      </c>
      <c r="AT25">
        <v>2</v>
      </c>
      <c r="AU25">
        <v>1</v>
      </c>
      <c r="AV25">
        <v>2</v>
      </c>
      <c r="AW25" s="4">
        <v>5993.14</v>
      </c>
      <c r="AX25">
        <v>0</v>
      </c>
      <c r="AY25">
        <v>2</v>
      </c>
      <c r="BA25" s="1">
        <v>44482</v>
      </c>
      <c r="BB25">
        <v>12</v>
      </c>
      <c r="BC25">
        <v>9</v>
      </c>
      <c r="BD25">
        <v>2</v>
      </c>
      <c r="BE25">
        <v>60</v>
      </c>
      <c r="BF25">
        <v>1</v>
      </c>
      <c r="BG25">
        <v>0</v>
      </c>
      <c r="BH25">
        <v>60</v>
      </c>
      <c r="BI25" s="1">
        <v>43810</v>
      </c>
      <c r="BJ25">
        <v>11</v>
      </c>
      <c r="BK25">
        <v>10</v>
      </c>
      <c r="BL25">
        <v>1</v>
      </c>
      <c r="BM25">
        <v>64</v>
      </c>
      <c r="BN25">
        <v>1</v>
      </c>
      <c r="BO25">
        <v>0</v>
      </c>
      <c r="BP25">
        <v>64</v>
      </c>
      <c r="BQ25" s="1">
        <v>43475</v>
      </c>
      <c r="BR25">
        <v>11</v>
      </c>
      <c r="BS25">
        <v>6</v>
      </c>
      <c r="BT25">
        <v>5</v>
      </c>
      <c r="BU25">
        <v>52</v>
      </c>
      <c r="BV25">
        <v>1</v>
      </c>
      <c r="BW25">
        <v>0</v>
      </c>
      <c r="BX25">
        <v>52</v>
      </c>
      <c r="BY25">
        <v>60</v>
      </c>
      <c r="CA25" t="s">
        <v>294</v>
      </c>
      <c r="CB25" t="s">
        <v>295</v>
      </c>
      <c r="CC25">
        <v>4730</v>
      </c>
      <c r="CD25">
        <v>10</v>
      </c>
      <c r="CE25">
        <v>2075323323</v>
      </c>
      <c r="CF25" t="s">
        <v>99</v>
      </c>
      <c r="CG25" t="s">
        <v>100</v>
      </c>
      <c r="CH25" s="1">
        <v>33970</v>
      </c>
      <c r="CI25" t="s">
        <v>100</v>
      </c>
      <c r="CJ25" t="s">
        <v>100</v>
      </c>
      <c r="CK25" t="s">
        <v>100</v>
      </c>
      <c r="CL25" t="s">
        <v>103</v>
      </c>
      <c r="CM25" t="s">
        <v>292</v>
      </c>
      <c r="CN25">
        <v>45</v>
      </c>
      <c r="CO25" s="1">
        <v>44621</v>
      </c>
      <c r="CP25" s="1"/>
      <c r="CS25">
        <v>12</v>
      </c>
      <c r="CV25"/>
      <c r="CW25">
        <v>2</v>
      </c>
      <c r="CX25">
        <v>12</v>
      </c>
    </row>
    <row r="26" spans="1:104" x14ac:dyDescent="0.25">
      <c r="A26" t="s">
        <v>158</v>
      </c>
      <c r="B26" s="18" t="s">
        <v>587</v>
      </c>
      <c r="C26" s="18">
        <v>205166</v>
      </c>
      <c r="D26" t="s">
        <v>517</v>
      </c>
      <c r="E26" t="s">
        <v>519</v>
      </c>
      <c r="F26" t="s">
        <v>149</v>
      </c>
      <c r="G26" t="s">
        <v>601</v>
      </c>
      <c r="H26">
        <v>58.2</v>
      </c>
      <c r="I26" t="s">
        <v>98</v>
      </c>
      <c r="K26" t="s">
        <v>100</v>
      </c>
      <c r="L26" t="s">
        <v>104</v>
      </c>
      <c r="M26">
        <v>5</v>
      </c>
      <c r="N26">
        <v>4</v>
      </c>
      <c r="O26">
        <v>4</v>
      </c>
      <c r="P26">
        <v>5</v>
      </c>
      <c r="Q26">
        <v>4</v>
      </c>
      <c r="R26">
        <v>5</v>
      </c>
      <c r="S26">
        <v>4</v>
      </c>
      <c r="U26" s="8">
        <v>5.1163600000000002</v>
      </c>
      <c r="V26" s="8">
        <v>0.80766000000000004</v>
      </c>
      <c r="W26">
        <v>43.6</v>
      </c>
      <c r="X26">
        <v>0.58858999999999995</v>
      </c>
      <c r="Y26">
        <v>1.39625</v>
      </c>
      <c r="Z26">
        <v>4.5714199999999998</v>
      </c>
      <c r="AA26">
        <v>0.55359000000000003</v>
      </c>
      <c r="AB26">
        <v>9.0130000000000002E-2</v>
      </c>
      <c r="AD26">
        <v>3.72011</v>
      </c>
      <c r="AE26">
        <v>57.1</v>
      </c>
      <c r="AG26">
        <v>0</v>
      </c>
      <c r="AJ26">
        <v>2.2505299999999999</v>
      </c>
      <c r="AK26">
        <v>0.70992</v>
      </c>
      <c r="AL26">
        <v>0.31818999999999997</v>
      </c>
      <c r="AM26">
        <v>3.2786400000000002</v>
      </c>
      <c r="AN26">
        <v>3.3840499999999998</v>
      </c>
      <c r="AO26">
        <v>0.60985999999999996</v>
      </c>
      <c r="AP26">
        <v>0.95059000000000005</v>
      </c>
      <c r="AQ26">
        <v>4.9270100000000001</v>
      </c>
      <c r="AS26">
        <v>0</v>
      </c>
      <c r="AT26">
        <v>0</v>
      </c>
      <c r="AU26">
        <v>0</v>
      </c>
      <c r="AV26">
        <v>0</v>
      </c>
      <c r="AW26" s="4">
        <v>0</v>
      </c>
      <c r="AX26">
        <v>0</v>
      </c>
      <c r="AY26">
        <v>0</v>
      </c>
      <c r="BA26" s="1">
        <v>43902</v>
      </c>
      <c r="BB26">
        <v>3</v>
      </c>
      <c r="BC26">
        <v>3</v>
      </c>
      <c r="BD26">
        <v>0</v>
      </c>
      <c r="BE26">
        <v>8</v>
      </c>
      <c r="BF26">
        <v>1</v>
      </c>
      <c r="BG26">
        <v>0</v>
      </c>
      <c r="BH26">
        <v>8</v>
      </c>
      <c r="BI26" s="1">
        <v>43565</v>
      </c>
      <c r="BJ26">
        <v>3</v>
      </c>
      <c r="BK26">
        <v>3</v>
      </c>
      <c r="BL26">
        <v>0</v>
      </c>
      <c r="BM26">
        <v>12</v>
      </c>
      <c r="BN26">
        <v>1</v>
      </c>
      <c r="BO26">
        <v>0</v>
      </c>
      <c r="BP26">
        <v>12</v>
      </c>
      <c r="BQ26" s="1">
        <v>43237</v>
      </c>
      <c r="BR26">
        <v>2</v>
      </c>
      <c r="BS26">
        <v>2</v>
      </c>
      <c r="BT26">
        <v>0</v>
      </c>
      <c r="BU26">
        <v>12</v>
      </c>
      <c r="BV26">
        <v>1</v>
      </c>
      <c r="BW26">
        <v>0</v>
      </c>
      <c r="BX26">
        <v>12</v>
      </c>
      <c r="BY26">
        <v>10</v>
      </c>
      <c r="CA26" t="s">
        <v>520</v>
      </c>
      <c r="CB26" t="s">
        <v>521</v>
      </c>
      <c r="CC26">
        <v>4038</v>
      </c>
      <c r="CD26">
        <v>20</v>
      </c>
      <c r="CE26">
        <v>2078395757</v>
      </c>
      <c r="CF26" t="s">
        <v>99</v>
      </c>
      <c r="CG26" t="s">
        <v>100</v>
      </c>
      <c r="CH26" s="1">
        <v>34394</v>
      </c>
      <c r="CI26" t="s">
        <v>100</v>
      </c>
      <c r="CJ26" t="s">
        <v>100</v>
      </c>
      <c r="CK26" t="s">
        <v>100</v>
      </c>
      <c r="CL26" t="s">
        <v>103</v>
      </c>
      <c r="CM26" t="s">
        <v>518</v>
      </c>
      <c r="CN26">
        <v>69</v>
      </c>
      <c r="CO26" s="1">
        <v>44621</v>
      </c>
      <c r="CP26" s="1"/>
      <c r="CV26"/>
    </row>
    <row r="27" spans="1:104" x14ac:dyDescent="0.25">
      <c r="A27" t="s">
        <v>158</v>
      </c>
      <c r="B27" s="18" t="s">
        <v>587</v>
      </c>
      <c r="C27" s="18">
        <v>205158</v>
      </c>
      <c r="D27" t="s">
        <v>505</v>
      </c>
      <c r="E27" t="s">
        <v>507</v>
      </c>
      <c r="F27" t="s">
        <v>121</v>
      </c>
      <c r="G27" t="s">
        <v>602</v>
      </c>
      <c r="H27">
        <v>24.4</v>
      </c>
      <c r="I27" t="s">
        <v>107</v>
      </c>
      <c r="K27" t="s">
        <v>100</v>
      </c>
      <c r="L27" t="s">
        <v>102</v>
      </c>
      <c r="M27">
        <v>3</v>
      </c>
      <c r="N27">
        <v>5</v>
      </c>
      <c r="O27">
        <v>2</v>
      </c>
      <c r="P27">
        <v>4</v>
      </c>
      <c r="Q27">
        <v>4</v>
      </c>
      <c r="R27">
        <v>4</v>
      </c>
      <c r="S27">
        <v>5</v>
      </c>
      <c r="U27" s="8">
        <v>5.7320000000000002</v>
      </c>
      <c r="V27" s="8">
        <v>2.01362</v>
      </c>
      <c r="X27">
        <v>0.17369000000000001</v>
      </c>
      <c r="Y27">
        <v>2.1873</v>
      </c>
      <c r="Z27">
        <v>4.5661300000000002</v>
      </c>
      <c r="AA27">
        <v>1.05338</v>
      </c>
      <c r="AB27">
        <v>0.15339</v>
      </c>
      <c r="AC27">
        <v>6</v>
      </c>
      <c r="AD27">
        <v>3.5446900000000001</v>
      </c>
      <c r="AF27">
        <v>6</v>
      </c>
      <c r="AH27">
        <v>6</v>
      </c>
      <c r="AJ27">
        <v>2.1453899999999999</v>
      </c>
      <c r="AK27">
        <v>0.61694000000000004</v>
      </c>
      <c r="AL27">
        <v>0.27740999999999999</v>
      </c>
      <c r="AM27">
        <v>3.0397400000000001</v>
      </c>
      <c r="AN27">
        <v>3.3825099999999999</v>
      </c>
      <c r="AO27">
        <v>0.20707999999999999</v>
      </c>
      <c r="AP27">
        <v>2.7183700000000002</v>
      </c>
      <c r="AQ27">
        <v>5.9536899999999999</v>
      </c>
      <c r="AS27">
        <v>0</v>
      </c>
      <c r="AT27">
        <v>1</v>
      </c>
      <c r="AU27">
        <v>0</v>
      </c>
      <c r="AV27">
        <v>1</v>
      </c>
      <c r="AW27" s="4">
        <v>11206</v>
      </c>
      <c r="AX27">
        <v>0</v>
      </c>
      <c r="AY27">
        <v>1</v>
      </c>
      <c r="BA27" s="1">
        <v>44120</v>
      </c>
      <c r="BB27">
        <v>3</v>
      </c>
      <c r="BC27">
        <v>3</v>
      </c>
      <c r="BD27">
        <v>0</v>
      </c>
      <c r="BE27">
        <v>4</v>
      </c>
      <c r="BF27">
        <v>1</v>
      </c>
      <c r="BG27">
        <v>0</v>
      </c>
      <c r="BH27">
        <v>4</v>
      </c>
      <c r="BI27" s="1">
        <v>43544</v>
      </c>
      <c r="BJ27">
        <v>3</v>
      </c>
      <c r="BK27">
        <v>2</v>
      </c>
      <c r="BL27">
        <v>1</v>
      </c>
      <c r="BM27">
        <v>133</v>
      </c>
      <c r="BN27">
        <v>1</v>
      </c>
      <c r="BO27">
        <v>0</v>
      </c>
      <c r="BP27">
        <v>133</v>
      </c>
      <c r="BQ27" s="1">
        <v>43166</v>
      </c>
      <c r="BR27">
        <v>2</v>
      </c>
      <c r="BS27">
        <v>2</v>
      </c>
      <c r="BT27">
        <v>0</v>
      </c>
      <c r="BU27">
        <v>4</v>
      </c>
      <c r="BV27">
        <v>1</v>
      </c>
      <c r="BW27">
        <v>0</v>
      </c>
      <c r="BX27">
        <v>4</v>
      </c>
      <c r="BY27">
        <v>47</v>
      </c>
      <c r="CA27" t="s">
        <v>425</v>
      </c>
      <c r="CB27" t="s">
        <v>508</v>
      </c>
      <c r="CC27">
        <v>4538</v>
      </c>
      <c r="CD27">
        <v>70</v>
      </c>
      <c r="CE27">
        <v>2076336996</v>
      </c>
      <c r="CF27" t="s">
        <v>99</v>
      </c>
      <c r="CG27" t="s">
        <v>101</v>
      </c>
      <c r="CH27" s="1">
        <v>34425</v>
      </c>
      <c r="CI27" t="s">
        <v>100</v>
      </c>
      <c r="CJ27" t="s">
        <v>100</v>
      </c>
      <c r="CK27" t="s">
        <v>100</v>
      </c>
      <c r="CL27" t="s">
        <v>103</v>
      </c>
      <c r="CM27" t="s">
        <v>506</v>
      </c>
      <c r="CN27">
        <v>42</v>
      </c>
      <c r="CO27" s="1">
        <v>44621</v>
      </c>
      <c r="CP27" s="1"/>
      <c r="CV27"/>
    </row>
    <row r="28" spans="1:104" x14ac:dyDescent="0.25">
      <c r="A28" t="s">
        <v>158</v>
      </c>
      <c r="B28" s="18" t="s">
        <v>587</v>
      </c>
      <c r="C28" s="18">
        <v>205122</v>
      </c>
      <c r="D28" t="s">
        <v>412</v>
      </c>
      <c r="E28" t="s">
        <v>414</v>
      </c>
      <c r="F28" t="s">
        <v>415</v>
      </c>
      <c r="G28" t="s">
        <v>601</v>
      </c>
      <c r="H28">
        <v>37</v>
      </c>
      <c r="I28" t="s">
        <v>98</v>
      </c>
      <c r="K28" t="s">
        <v>100</v>
      </c>
      <c r="L28" t="s">
        <v>104</v>
      </c>
      <c r="M28">
        <v>2</v>
      </c>
      <c r="N28">
        <v>5</v>
      </c>
      <c r="O28">
        <v>1</v>
      </c>
      <c r="P28">
        <v>4</v>
      </c>
      <c r="Q28">
        <v>4</v>
      </c>
      <c r="R28">
        <v>5</v>
      </c>
      <c r="S28">
        <v>5</v>
      </c>
      <c r="U28" s="8">
        <v>4.7768699999999997</v>
      </c>
      <c r="V28" s="8">
        <v>1.1900999999999999</v>
      </c>
      <c r="W28">
        <v>46.2</v>
      </c>
      <c r="X28">
        <v>0.85951999999999995</v>
      </c>
      <c r="Y28">
        <v>2.04962</v>
      </c>
      <c r="Z28">
        <v>4.2092999999999998</v>
      </c>
      <c r="AA28">
        <v>0.70316000000000001</v>
      </c>
      <c r="AB28">
        <v>6.7330000000000001E-2</v>
      </c>
      <c r="AD28">
        <v>2.7272400000000001</v>
      </c>
      <c r="AE28">
        <v>53.3</v>
      </c>
      <c r="AG28">
        <v>1</v>
      </c>
      <c r="AJ28">
        <v>2.2432300000000001</v>
      </c>
      <c r="AK28">
        <v>0.77581999999999995</v>
      </c>
      <c r="AL28">
        <v>0.36940000000000001</v>
      </c>
      <c r="AM28">
        <v>3.3884500000000002</v>
      </c>
      <c r="AN28">
        <v>2.48895</v>
      </c>
      <c r="AO28">
        <v>0.81491999999999998</v>
      </c>
      <c r="AP28">
        <v>1.20655</v>
      </c>
      <c r="AQ28">
        <v>4.4510100000000001</v>
      </c>
      <c r="AS28">
        <v>1</v>
      </c>
      <c r="AT28">
        <v>3</v>
      </c>
      <c r="AU28">
        <v>1</v>
      </c>
      <c r="AV28">
        <v>0</v>
      </c>
      <c r="AW28" s="4">
        <v>0</v>
      </c>
      <c r="AX28">
        <v>0</v>
      </c>
      <c r="AY28">
        <v>0</v>
      </c>
      <c r="BA28" s="1">
        <v>43887</v>
      </c>
      <c r="BB28">
        <v>8</v>
      </c>
      <c r="BC28">
        <v>7</v>
      </c>
      <c r="BD28">
        <v>1</v>
      </c>
      <c r="BE28">
        <v>44</v>
      </c>
      <c r="BF28">
        <v>2</v>
      </c>
      <c r="BG28">
        <v>22</v>
      </c>
      <c r="BH28">
        <v>66</v>
      </c>
      <c r="BI28" s="1">
        <v>43502</v>
      </c>
      <c r="BJ28">
        <v>3</v>
      </c>
      <c r="BK28">
        <v>2</v>
      </c>
      <c r="BL28">
        <v>0</v>
      </c>
      <c r="BM28">
        <v>20</v>
      </c>
      <c r="BN28">
        <v>1</v>
      </c>
      <c r="BO28">
        <v>0</v>
      </c>
      <c r="BP28">
        <v>20</v>
      </c>
      <c r="BQ28" s="1">
        <v>43187</v>
      </c>
      <c r="BR28">
        <v>10</v>
      </c>
      <c r="BS28">
        <v>7</v>
      </c>
      <c r="BT28">
        <v>3</v>
      </c>
      <c r="BU28">
        <v>48</v>
      </c>
      <c r="BV28">
        <v>1</v>
      </c>
      <c r="BW28">
        <v>0</v>
      </c>
      <c r="BX28">
        <v>48</v>
      </c>
      <c r="BY28">
        <v>47.667000000000002</v>
      </c>
      <c r="CA28" t="s">
        <v>416</v>
      </c>
      <c r="CB28" t="s">
        <v>417</v>
      </c>
      <c r="CC28">
        <v>4915</v>
      </c>
      <c r="CD28">
        <v>130</v>
      </c>
      <c r="CE28">
        <v>2073385307</v>
      </c>
      <c r="CF28" t="s">
        <v>99</v>
      </c>
      <c r="CG28" t="s">
        <v>100</v>
      </c>
      <c r="CH28" s="1">
        <v>33970</v>
      </c>
      <c r="CI28" t="s">
        <v>100</v>
      </c>
      <c r="CJ28" t="s">
        <v>101</v>
      </c>
      <c r="CK28" t="s">
        <v>100</v>
      </c>
      <c r="CL28" t="s">
        <v>103</v>
      </c>
      <c r="CM28" t="s">
        <v>413</v>
      </c>
      <c r="CN28">
        <v>40</v>
      </c>
      <c r="CO28" s="1">
        <v>44621</v>
      </c>
      <c r="CP28" s="1"/>
      <c r="CV28"/>
    </row>
    <row r="29" spans="1:104" x14ac:dyDescent="0.25">
      <c r="A29" t="s">
        <v>158</v>
      </c>
      <c r="B29" s="18" t="s">
        <v>587</v>
      </c>
      <c r="C29" s="18">
        <v>205098</v>
      </c>
      <c r="D29" t="s">
        <v>331</v>
      </c>
      <c r="E29" t="s">
        <v>146</v>
      </c>
      <c r="F29" t="s">
        <v>149</v>
      </c>
      <c r="G29" t="s">
        <v>601</v>
      </c>
      <c r="H29">
        <v>60.3</v>
      </c>
      <c r="I29" t="s">
        <v>98</v>
      </c>
      <c r="K29" t="s">
        <v>100</v>
      </c>
      <c r="L29" t="s">
        <v>111</v>
      </c>
      <c r="M29">
        <v>4</v>
      </c>
      <c r="N29">
        <v>5</v>
      </c>
      <c r="O29">
        <v>3</v>
      </c>
      <c r="P29">
        <v>3</v>
      </c>
      <c r="Q29">
        <v>2</v>
      </c>
      <c r="R29">
        <v>4</v>
      </c>
      <c r="S29">
        <v>5</v>
      </c>
      <c r="U29" s="8">
        <v>4.6973099999999999</v>
      </c>
      <c r="V29" s="8">
        <v>0.95669999999999999</v>
      </c>
      <c r="W29">
        <v>70.099999999999994</v>
      </c>
      <c r="X29">
        <v>0.99143999999999999</v>
      </c>
      <c r="Y29">
        <v>1.94814</v>
      </c>
      <c r="Z29">
        <v>4.0880400000000003</v>
      </c>
      <c r="AA29">
        <v>0.77407999999999999</v>
      </c>
      <c r="AB29">
        <v>2.4570000000000002E-2</v>
      </c>
      <c r="AD29">
        <v>2.7491699999999999</v>
      </c>
      <c r="AE29">
        <v>73.099999999999994</v>
      </c>
      <c r="AG29">
        <v>0</v>
      </c>
      <c r="AJ29">
        <v>2.1371899999999999</v>
      </c>
      <c r="AK29">
        <v>0.63134000000000001</v>
      </c>
      <c r="AL29">
        <v>0.28033999999999998</v>
      </c>
      <c r="AM29">
        <v>3.04887</v>
      </c>
      <c r="AN29">
        <v>2.6334399999999998</v>
      </c>
      <c r="AO29">
        <v>1.15513</v>
      </c>
      <c r="AP29">
        <v>1.2780499999999999</v>
      </c>
      <c r="AQ29">
        <v>4.8643599999999996</v>
      </c>
      <c r="AS29">
        <v>0</v>
      </c>
      <c r="AT29">
        <v>1</v>
      </c>
      <c r="AU29">
        <v>0</v>
      </c>
      <c r="AV29">
        <v>0</v>
      </c>
      <c r="AW29" s="4">
        <v>0</v>
      </c>
      <c r="AX29">
        <v>0</v>
      </c>
      <c r="AY29">
        <v>0</v>
      </c>
      <c r="BA29" s="1">
        <v>43734</v>
      </c>
      <c r="BB29">
        <v>2</v>
      </c>
      <c r="BC29">
        <v>1</v>
      </c>
      <c r="BD29">
        <v>1</v>
      </c>
      <c r="BE29">
        <v>12</v>
      </c>
      <c r="BF29">
        <v>1</v>
      </c>
      <c r="BG29">
        <v>0</v>
      </c>
      <c r="BH29">
        <v>12</v>
      </c>
      <c r="BI29" s="1">
        <v>43327</v>
      </c>
      <c r="BJ29">
        <v>5</v>
      </c>
      <c r="BK29">
        <v>5</v>
      </c>
      <c r="BL29">
        <v>0</v>
      </c>
      <c r="BM29">
        <v>24</v>
      </c>
      <c r="BN29">
        <v>1</v>
      </c>
      <c r="BO29">
        <v>0</v>
      </c>
      <c r="BP29">
        <v>24</v>
      </c>
      <c r="BQ29" s="1">
        <v>42928</v>
      </c>
      <c r="BR29">
        <v>3</v>
      </c>
      <c r="BS29">
        <v>3</v>
      </c>
      <c r="BT29">
        <v>0</v>
      </c>
      <c r="BU29">
        <v>24</v>
      </c>
      <c r="BV29">
        <v>1</v>
      </c>
      <c r="BW29">
        <v>0</v>
      </c>
      <c r="BX29">
        <v>24</v>
      </c>
      <c r="BY29">
        <v>18</v>
      </c>
      <c r="CA29" t="s">
        <v>333</v>
      </c>
      <c r="CB29" t="s">
        <v>334</v>
      </c>
      <c r="CC29">
        <v>4032</v>
      </c>
      <c r="CD29">
        <v>20</v>
      </c>
      <c r="CE29">
        <v>2078654782</v>
      </c>
      <c r="CF29" t="s">
        <v>99</v>
      </c>
      <c r="CG29" t="s">
        <v>100</v>
      </c>
      <c r="CH29" s="1">
        <v>33970</v>
      </c>
      <c r="CI29" t="s">
        <v>100</v>
      </c>
      <c r="CJ29" t="s">
        <v>101</v>
      </c>
      <c r="CK29" t="s">
        <v>100</v>
      </c>
      <c r="CL29" t="s">
        <v>103</v>
      </c>
      <c r="CM29" t="s">
        <v>332</v>
      </c>
      <c r="CN29">
        <v>81</v>
      </c>
      <c r="CO29" s="1">
        <v>44621</v>
      </c>
      <c r="CP29" s="1"/>
      <c r="CV29"/>
    </row>
    <row r="30" spans="1:104" x14ac:dyDescent="0.25">
      <c r="A30" t="s">
        <v>158</v>
      </c>
      <c r="B30" s="18" t="s">
        <v>587</v>
      </c>
      <c r="C30" s="18">
        <v>205133</v>
      </c>
      <c r="D30" t="s">
        <v>450</v>
      </c>
      <c r="E30" t="s">
        <v>452</v>
      </c>
      <c r="F30" t="s">
        <v>211</v>
      </c>
      <c r="G30" t="s">
        <v>601</v>
      </c>
      <c r="H30">
        <v>21.3</v>
      </c>
      <c r="I30" t="s">
        <v>98</v>
      </c>
      <c r="J30" t="s">
        <v>106</v>
      </c>
      <c r="K30" t="s">
        <v>100</v>
      </c>
      <c r="L30" t="s">
        <v>104</v>
      </c>
      <c r="M30">
        <v>2</v>
      </c>
      <c r="N30">
        <v>5</v>
      </c>
      <c r="O30">
        <v>1</v>
      </c>
      <c r="P30">
        <v>4</v>
      </c>
      <c r="Q30">
        <v>4</v>
      </c>
      <c r="S30">
        <v>5</v>
      </c>
      <c r="U30" s="8">
        <v>4.8762100000000004</v>
      </c>
      <c r="V30" s="8">
        <v>1.1211500000000001</v>
      </c>
      <c r="W30">
        <v>78.900000000000006</v>
      </c>
      <c r="X30">
        <v>0.61763000000000001</v>
      </c>
      <c r="Y30">
        <v>1.73878</v>
      </c>
      <c r="Z30">
        <v>4.1514800000000003</v>
      </c>
      <c r="AA30">
        <v>0.73421999999999998</v>
      </c>
      <c r="AB30">
        <v>2.793E-2</v>
      </c>
      <c r="AD30">
        <v>3.1374300000000002</v>
      </c>
      <c r="AE30">
        <v>84.6</v>
      </c>
      <c r="AG30">
        <v>2</v>
      </c>
      <c r="AJ30">
        <v>2.0642299999999998</v>
      </c>
      <c r="AK30">
        <v>0.61634</v>
      </c>
      <c r="AL30">
        <v>0.25829999999999997</v>
      </c>
      <c r="AM30">
        <v>2.9388700000000001</v>
      </c>
      <c r="AN30">
        <v>3.1115900000000001</v>
      </c>
      <c r="AO30">
        <v>0.73709999999999998</v>
      </c>
      <c r="AP30">
        <v>1.6255299999999999</v>
      </c>
      <c r="AQ30">
        <v>5.2386299999999997</v>
      </c>
      <c r="AS30">
        <v>2</v>
      </c>
      <c r="AT30">
        <v>4</v>
      </c>
      <c r="AU30">
        <v>5</v>
      </c>
      <c r="AV30">
        <v>2</v>
      </c>
      <c r="AW30" s="4">
        <v>126760.45</v>
      </c>
      <c r="AX30">
        <v>0</v>
      </c>
      <c r="AY30">
        <v>2</v>
      </c>
      <c r="BA30" s="1">
        <v>44418</v>
      </c>
      <c r="BB30">
        <v>6</v>
      </c>
      <c r="BC30">
        <v>5</v>
      </c>
      <c r="BD30">
        <v>1</v>
      </c>
      <c r="BE30">
        <v>36</v>
      </c>
      <c r="BF30">
        <v>1</v>
      </c>
      <c r="BG30">
        <v>0</v>
      </c>
      <c r="BH30">
        <v>36</v>
      </c>
      <c r="BI30" s="1">
        <v>43656</v>
      </c>
      <c r="BJ30">
        <v>21</v>
      </c>
      <c r="BK30">
        <v>4</v>
      </c>
      <c r="BL30">
        <v>15</v>
      </c>
      <c r="BM30">
        <v>222</v>
      </c>
      <c r="BN30">
        <v>1</v>
      </c>
      <c r="BO30">
        <v>0</v>
      </c>
      <c r="BP30">
        <v>222</v>
      </c>
      <c r="BQ30" s="1">
        <v>43299</v>
      </c>
      <c r="BR30">
        <v>2</v>
      </c>
      <c r="BS30">
        <v>1</v>
      </c>
      <c r="BT30">
        <v>1</v>
      </c>
      <c r="BU30">
        <v>12</v>
      </c>
      <c r="BV30">
        <v>1</v>
      </c>
      <c r="BW30">
        <v>0</v>
      </c>
      <c r="BX30">
        <v>12</v>
      </c>
      <c r="BY30">
        <v>94</v>
      </c>
      <c r="CA30" t="s">
        <v>420</v>
      </c>
      <c r="CB30" t="s">
        <v>453</v>
      </c>
      <c r="CC30">
        <v>4364</v>
      </c>
      <c r="CD30">
        <v>50</v>
      </c>
      <c r="CE30">
        <v>2073779965</v>
      </c>
      <c r="CF30" t="s">
        <v>99</v>
      </c>
      <c r="CG30" t="s">
        <v>100</v>
      </c>
      <c r="CH30" s="1">
        <v>34243</v>
      </c>
      <c r="CI30" t="s">
        <v>100</v>
      </c>
      <c r="CJ30" t="s">
        <v>100</v>
      </c>
      <c r="CK30" t="s">
        <v>100</v>
      </c>
      <c r="CL30" t="s">
        <v>103</v>
      </c>
      <c r="CM30" t="s">
        <v>451</v>
      </c>
      <c r="CN30">
        <v>28</v>
      </c>
      <c r="CO30" s="1">
        <v>44621</v>
      </c>
      <c r="CP30" s="1"/>
      <c r="CV30"/>
      <c r="CW30">
        <v>2</v>
      </c>
    </row>
    <row r="31" spans="1:104" x14ac:dyDescent="0.25">
      <c r="A31" t="s">
        <v>158</v>
      </c>
      <c r="B31" s="18" t="s">
        <v>587</v>
      </c>
      <c r="C31" s="18">
        <v>205004</v>
      </c>
      <c r="D31" t="s">
        <v>161</v>
      </c>
      <c r="E31" t="s">
        <v>163</v>
      </c>
      <c r="F31" t="s">
        <v>164</v>
      </c>
      <c r="G31" t="s">
        <v>601</v>
      </c>
      <c r="H31">
        <v>62</v>
      </c>
      <c r="I31" t="s">
        <v>98</v>
      </c>
      <c r="K31" t="s">
        <v>100</v>
      </c>
      <c r="L31" t="s">
        <v>104</v>
      </c>
      <c r="M31">
        <v>5</v>
      </c>
      <c r="N31">
        <v>5</v>
      </c>
      <c r="O31">
        <v>4</v>
      </c>
      <c r="P31">
        <v>5</v>
      </c>
      <c r="Q31">
        <v>5</v>
      </c>
      <c r="R31">
        <v>5</v>
      </c>
      <c r="S31">
        <v>5</v>
      </c>
      <c r="U31" s="8">
        <v>4.2598200000000004</v>
      </c>
      <c r="V31" s="8">
        <v>0.91186999999999996</v>
      </c>
      <c r="W31">
        <v>65.2</v>
      </c>
      <c r="X31">
        <v>0.58545000000000003</v>
      </c>
      <c r="Y31">
        <v>1.49732</v>
      </c>
      <c r="Z31">
        <v>3.7111800000000001</v>
      </c>
      <c r="AA31">
        <v>0.56272999999999995</v>
      </c>
      <c r="AB31">
        <v>7.0029999999999995E-2</v>
      </c>
      <c r="AD31">
        <v>2.7625099999999998</v>
      </c>
      <c r="AE31">
        <v>41.7</v>
      </c>
      <c r="AG31">
        <v>0</v>
      </c>
      <c r="AJ31">
        <v>2.1966100000000002</v>
      </c>
      <c r="AK31">
        <v>0.63514000000000004</v>
      </c>
      <c r="AL31">
        <v>0.27233000000000002</v>
      </c>
      <c r="AM31">
        <v>3.1040899999999998</v>
      </c>
      <c r="AN31">
        <v>2.57464</v>
      </c>
      <c r="AO31">
        <v>0.67801999999999996</v>
      </c>
      <c r="AP31">
        <v>1.25396</v>
      </c>
      <c r="AQ31">
        <v>4.33284</v>
      </c>
      <c r="AS31">
        <v>7</v>
      </c>
      <c r="AT31">
        <v>1</v>
      </c>
      <c r="AU31">
        <v>1</v>
      </c>
      <c r="AV31">
        <v>0</v>
      </c>
      <c r="AW31" s="4">
        <v>0</v>
      </c>
      <c r="AX31">
        <v>0</v>
      </c>
      <c r="AY31">
        <v>0</v>
      </c>
      <c r="BA31" s="1">
        <v>44559</v>
      </c>
      <c r="BB31">
        <v>2</v>
      </c>
      <c r="BC31">
        <v>2</v>
      </c>
      <c r="BD31">
        <v>0</v>
      </c>
      <c r="BE31">
        <v>8</v>
      </c>
      <c r="BF31">
        <v>1</v>
      </c>
      <c r="BG31">
        <v>0</v>
      </c>
      <c r="BH31">
        <v>8</v>
      </c>
      <c r="BI31" s="1">
        <v>43838</v>
      </c>
      <c r="BJ31">
        <v>4</v>
      </c>
      <c r="BK31">
        <v>0</v>
      </c>
      <c r="BL31">
        <v>4</v>
      </c>
      <c r="BM31">
        <v>24</v>
      </c>
      <c r="BN31">
        <v>0</v>
      </c>
      <c r="BO31">
        <v>0</v>
      </c>
      <c r="BP31">
        <v>24</v>
      </c>
      <c r="BQ31" s="1">
        <v>43496</v>
      </c>
      <c r="BR31">
        <v>4</v>
      </c>
      <c r="BS31">
        <v>3</v>
      </c>
      <c r="BT31">
        <v>1</v>
      </c>
      <c r="BU31">
        <v>20</v>
      </c>
      <c r="BV31">
        <v>1</v>
      </c>
      <c r="BW31">
        <v>0</v>
      </c>
      <c r="BX31">
        <v>20</v>
      </c>
      <c r="BY31">
        <v>15.333</v>
      </c>
      <c r="CA31" t="s">
        <v>165</v>
      </c>
      <c r="CB31" t="s">
        <v>166</v>
      </c>
      <c r="CC31">
        <v>4426</v>
      </c>
      <c r="CD31">
        <v>100</v>
      </c>
      <c r="CE31">
        <v>2075648129</v>
      </c>
      <c r="CF31" t="s">
        <v>99</v>
      </c>
      <c r="CG31" t="s">
        <v>100</v>
      </c>
      <c r="CH31" s="1">
        <v>24473</v>
      </c>
      <c r="CI31" t="s">
        <v>100</v>
      </c>
      <c r="CJ31" t="s">
        <v>100</v>
      </c>
      <c r="CK31" t="s">
        <v>100</v>
      </c>
      <c r="CL31" t="s">
        <v>103</v>
      </c>
      <c r="CM31" t="s">
        <v>162</v>
      </c>
      <c r="CN31">
        <v>93</v>
      </c>
      <c r="CO31" s="1">
        <v>44621</v>
      </c>
      <c r="CP31" s="1"/>
      <c r="CV31"/>
    </row>
    <row r="32" spans="1:104" x14ac:dyDescent="0.25">
      <c r="A32" t="s">
        <v>158</v>
      </c>
      <c r="B32" s="18" t="s">
        <v>587</v>
      </c>
      <c r="C32" s="18">
        <v>205114</v>
      </c>
      <c r="D32" t="s">
        <v>381</v>
      </c>
      <c r="E32" t="s">
        <v>383</v>
      </c>
      <c r="F32" t="s">
        <v>184</v>
      </c>
      <c r="G32" t="s">
        <v>601</v>
      </c>
      <c r="H32">
        <v>39.4</v>
      </c>
      <c r="I32" t="s">
        <v>105</v>
      </c>
      <c r="K32" t="s">
        <v>100</v>
      </c>
      <c r="L32" t="s">
        <v>104</v>
      </c>
      <c r="M32">
        <v>5</v>
      </c>
      <c r="N32">
        <v>4</v>
      </c>
      <c r="O32">
        <v>4</v>
      </c>
      <c r="P32">
        <v>5</v>
      </c>
      <c r="Q32">
        <v>5</v>
      </c>
      <c r="S32">
        <v>5</v>
      </c>
      <c r="U32" s="8">
        <v>3.9499499999999999</v>
      </c>
      <c r="V32" s="8">
        <v>1.18808</v>
      </c>
      <c r="W32">
        <v>53.1</v>
      </c>
      <c r="X32">
        <v>0.28566000000000003</v>
      </c>
      <c r="Y32">
        <v>1.47374</v>
      </c>
      <c r="Z32">
        <v>3.7461600000000002</v>
      </c>
      <c r="AA32">
        <v>0.84160999999999997</v>
      </c>
      <c r="AB32">
        <v>5.2970000000000003E-2</v>
      </c>
      <c r="AD32">
        <v>2.47621</v>
      </c>
      <c r="AE32">
        <v>40</v>
      </c>
      <c r="AG32">
        <v>3</v>
      </c>
      <c r="AJ32">
        <v>2.2310599999999998</v>
      </c>
      <c r="AK32">
        <v>0.73667000000000005</v>
      </c>
      <c r="AL32">
        <v>0.32762999999999998</v>
      </c>
      <c r="AM32">
        <v>3.29535</v>
      </c>
      <c r="AN32">
        <v>2.2721800000000001</v>
      </c>
      <c r="AO32">
        <v>0.28523999999999999</v>
      </c>
      <c r="AP32">
        <v>1.3580700000000001</v>
      </c>
      <c r="AQ32">
        <v>3.7844699999999998</v>
      </c>
      <c r="AS32">
        <v>0</v>
      </c>
      <c r="AT32">
        <v>0</v>
      </c>
      <c r="AU32">
        <v>0</v>
      </c>
      <c r="AV32">
        <v>0</v>
      </c>
      <c r="AW32" s="4">
        <v>0</v>
      </c>
      <c r="AX32">
        <v>0</v>
      </c>
      <c r="AY32">
        <v>0</v>
      </c>
      <c r="BA32" s="1">
        <v>44489</v>
      </c>
      <c r="BB32">
        <v>3</v>
      </c>
      <c r="BC32">
        <v>3</v>
      </c>
      <c r="BD32">
        <v>0</v>
      </c>
      <c r="BE32">
        <v>24</v>
      </c>
      <c r="BF32">
        <v>1</v>
      </c>
      <c r="BG32">
        <v>0</v>
      </c>
      <c r="BH32">
        <v>24</v>
      </c>
      <c r="BI32" s="1">
        <v>43788</v>
      </c>
      <c r="BJ32">
        <v>0</v>
      </c>
      <c r="BK32">
        <v>0</v>
      </c>
      <c r="BL32">
        <v>0</v>
      </c>
      <c r="BM32">
        <v>0</v>
      </c>
      <c r="BN32">
        <v>0</v>
      </c>
      <c r="BO32">
        <v>0</v>
      </c>
      <c r="BP32">
        <v>0</v>
      </c>
      <c r="BQ32" s="1">
        <v>43419</v>
      </c>
      <c r="BR32">
        <v>0</v>
      </c>
      <c r="BS32">
        <v>0</v>
      </c>
      <c r="BT32">
        <v>0</v>
      </c>
      <c r="BU32">
        <v>0</v>
      </c>
      <c r="BV32">
        <v>0</v>
      </c>
      <c r="BW32">
        <v>0</v>
      </c>
      <c r="BX32">
        <v>0</v>
      </c>
      <c r="BY32">
        <v>12</v>
      </c>
      <c r="CA32" t="s">
        <v>381</v>
      </c>
      <c r="CB32" t="s">
        <v>384</v>
      </c>
      <c r="CC32">
        <v>4756</v>
      </c>
      <c r="CD32">
        <v>10</v>
      </c>
      <c r="CE32">
        <v>2077283338</v>
      </c>
      <c r="CF32" t="s">
        <v>99</v>
      </c>
      <c r="CG32" t="s">
        <v>100</v>
      </c>
      <c r="CH32" s="1">
        <v>33970</v>
      </c>
      <c r="CI32" t="s">
        <v>100</v>
      </c>
      <c r="CJ32" t="s">
        <v>100</v>
      </c>
      <c r="CK32" t="s">
        <v>100</v>
      </c>
      <c r="CL32" t="s">
        <v>103</v>
      </c>
      <c r="CM32" t="s">
        <v>382</v>
      </c>
      <c r="CN32">
        <v>51</v>
      </c>
      <c r="CO32" s="1">
        <v>44621</v>
      </c>
      <c r="CP32" s="1"/>
      <c r="CV32"/>
      <c r="CW32">
        <v>2</v>
      </c>
    </row>
    <row r="33" spans="1:104" x14ac:dyDescent="0.25">
      <c r="A33" t="s">
        <v>158</v>
      </c>
      <c r="B33" s="18" t="s">
        <v>587</v>
      </c>
      <c r="C33" s="18">
        <v>205085</v>
      </c>
      <c r="D33" t="s">
        <v>304</v>
      </c>
      <c r="E33" t="s">
        <v>139</v>
      </c>
      <c r="F33" t="s">
        <v>149</v>
      </c>
      <c r="G33" t="s">
        <v>601</v>
      </c>
      <c r="H33">
        <v>58.4</v>
      </c>
      <c r="I33" t="s">
        <v>98</v>
      </c>
      <c r="K33" t="s">
        <v>100</v>
      </c>
      <c r="L33" t="s">
        <v>104</v>
      </c>
      <c r="M33">
        <v>5</v>
      </c>
      <c r="N33">
        <v>5</v>
      </c>
      <c r="O33">
        <v>3</v>
      </c>
      <c r="P33">
        <v>5</v>
      </c>
      <c r="Q33">
        <v>5</v>
      </c>
      <c r="R33">
        <v>4</v>
      </c>
      <c r="S33">
        <v>5</v>
      </c>
      <c r="U33" s="8">
        <v>4.9432499999999999</v>
      </c>
      <c r="V33" s="8">
        <v>1.117</v>
      </c>
      <c r="W33">
        <v>30.3</v>
      </c>
      <c r="X33">
        <v>0.76727999999999996</v>
      </c>
      <c r="Y33">
        <v>1.88428</v>
      </c>
      <c r="Z33">
        <v>4.2760699999999998</v>
      </c>
      <c r="AA33">
        <v>0.62592000000000003</v>
      </c>
      <c r="AB33">
        <v>6.3049999999999995E-2</v>
      </c>
      <c r="AD33">
        <v>3.05897</v>
      </c>
      <c r="AE33">
        <v>0</v>
      </c>
      <c r="AG33">
        <v>0</v>
      </c>
      <c r="AJ33">
        <v>2.2034799999999999</v>
      </c>
      <c r="AK33">
        <v>0.67957000000000001</v>
      </c>
      <c r="AL33">
        <v>0.30152000000000001</v>
      </c>
      <c r="AM33">
        <v>3.1845699999999999</v>
      </c>
      <c r="AN33">
        <v>2.84205</v>
      </c>
      <c r="AO33">
        <v>0.83050999999999997</v>
      </c>
      <c r="AP33">
        <v>1.3873599999999999</v>
      </c>
      <c r="AQ33">
        <v>4.9009099999999997</v>
      </c>
      <c r="AS33">
        <v>0</v>
      </c>
      <c r="AT33">
        <v>2</v>
      </c>
      <c r="AU33">
        <v>0</v>
      </c>
      <c r="AV33">
        <v>0</v>
      </c>
      <c r="AW33" s="4">
        <v>0</v>
      </c>
      <c r="AX33">
        <v>0</v>
      </c>
      <c r="AY33">
        <v>0</v>
      </c>
      <c r="BA33" s="1">
        <v>43762</v>
      </c>
      <c r="BB33">
        <v>3</v>
      </c>
      <c r="BC33">
        <v>3</v>
      </c>
      <c r="BD33">
        <v>0</v>
      </c>
      <c r="BE33">
        <v>4</v>
      </c>
      <c r="BF33">
        <v>1</v>
      </c>
      <c r="BG33">
        <v>0</v>
      </c>
      <c r="BH33">
        <v>4</v>
      </c>
      <c r="BI33" s="1">
        <v>43376</v>
      </c>
      <c r="BJ33">
        <v>6</v>
      </c>
      <c r="BK33">
        <v>5</v>
      </c>
      <c r="BL33">
        <v>1</v>
      </c>
      <c r="BM33">
        <v>32</v>
      </c>
      <c r="BN33">
        <v>1</v>
      </c>
      <c r="BO33">
        <v>0</v>
      </c>
      <c r="BP33">
        <v>32</v>
      </c>
      <c r="BQ33" s="1">
        <v>42999</v>
      </c>
      <c r="BR33">
        <v>4</v>
      </c>
      <c r="BS33">
        <v>4</v>
      </c>
      <c r="BT33">
        <v>0</v>
      </c>
      <c r="BU33">
        <v>16</v>
      </c>
      <c r="BV33">
        <v>1</v>
      </c>
      <c r="BW33">
        <v>0</v>
      </c>
      <c r="BX33">
        <v>16</v>
      </c>
      <c r="BY33">
        <v>15.333</v>
      </c>
      <c r="CA33" t="s">
        <v>306</v>
      </c>
      <c r="CB33" t="s">
        <v>307</v>
      </c>
      <c r="CC33">
        <v>4011</v>
      </c>
      <c r="CD33">
        <v>20</v>
      </c>
      <c r="CE33">
        <v>2077257495</v>
      </c>
      <c r="CF33" t="s">
        <v>99</v>
      </c>
      <c r="CG33" t="s">
        <v>100</v>
      </c>
      <c r="CH33" s="1">
        <v>33970</v>
      </c>
      <c r="CI33" t="s">
        <v>100</v>
      </c>
      <c r="CJ33" t="s">
        <v>101</v>
      </c>
      <c r="CK33" t="s">
        <v>100</v>
      </c>
      <c r="CL33" t="s">
        <v>103</v>
      </c>
      <c r="CM33" t="s">
        <v>305</v>
      </c>
      <c r="CN33">
        <v>65</v>
      </c>
      <c r="CO33" s="1">
        <v>44621</v>
      </c>
      <c r="CP33" s="1"/>
      <c r="CV33"/>
    </row>
    <row r="34" spans="1:104" x14ac:dyDescent="0.25">
      <c r="A34" t="s">
        <v>158</v>
      </c>
      <c r="B34" s="18" t="s">
        <v>587</v>
      </c>
      <c r="C34" s="18">
        <v>205075</v>
      </c>
      <c r="D34" t="s">
        <v>265</v>
      </c>
      <c r="E34" t="s">
        <v>267</v>
      </c>
      <c r="F34" t="s">
        <v>137</v>
      </c>
      <c r="G34" t="s">
        <v>602</v>
      </c>
      <c r="H34">
        <v>24.4</v>
      </c>
      <c r="I34" t="s">
        <v>107</v>
      </c>
      <c r="K34" t="s">
        <v>100</v>
      </c>
      <c r="L34" t="s">
        <v>111</v>
      </c>
      <c r="M34">
        <v>3</v>
      </c>
      <c r="N34">
        <v>5</v>
      </c>
      <c r="O34">
        <v>2</v>
      </c>
      <c r="P34">
        <v>3</v>
      </c>
      <c r="Q34">
        <v>3</v>
      </c>
      <c r="R34">
        <v>3</v>
      </c>
      <c r="S34">
        <v>5</v>
      </c>
      <c r="U34" s="8">
        <v>5.4628100000000002</v>
      </c>
      <c r="V34" s="8">
        <v>1.6211100000000001</v>
      </c>
      <c r="W34">
        <v>80.400000000000006</v>
      </c>
      <c r="X34">
        <v>0.37391999999999997</v>
      </c>
      <c r="Y34">
        <v>1.99502</v>
      </c>
      <c r="Z34">
        <v>4.9170199999999999</v>
      </c>
      <c r="AA34">
        <v>1.1417200000000001</v>
      </c>
      <c r="AB34">
        <v>4.4310000000000002E-2</v>
      </c>
      <c r="AD34">
        <v>3.4677899999999999</v>
      </c>
      <c r="AE34">
        <v>71.400000000000006</v>
      </c>
      <c r="AG34">
        <v>3</v>
      </c>
      <c r="AJ34">
        <v>2.1575799999999998</v>
      </c>
      <c r="AK34">
        <v>0.62289000000000005</v>
      </c>
      <c r="AL34">
        <v>0.28378999999999999</v>
      </c>
      <c r="AM34">
        <v>3.06426</v>
      </c>
      <c r="AN34">
        <v>3.2904200000000001</v>
      </c>
      <c r="AO34">
        <v>0.44156000000000001</v>
      </c>
      <c r="AP34">
        <v>2.1392699999999998</v>
      </c>
      <c r="AQ34">
        <v>5.6286800000000001</v>
      </c>
      <c r="AS34">
        <v>0</v>
      </c>
      <c r="AT34">
        <v>0</v>
      </c>
      <c r="AU34">
        <v>0</v>
      </c>
      <c r="AV34">
        <v>0</v>
      </c>
      <c r="AW34" s="4">
        <v>0</v>
      </c>
      <c r="AX34">
        <v>0</v>
      </c>
      <c r="AY34">
        <v>0</v>
      </c>
      <c r="BA34" s="1">
        <v>44391</v>
      </c>
      <c r="BB34">
        <v>5</v>
      </c>
      <c r="BC34">
        <v>5</v>
      </c>
      <c r="BD34">
        <v>0</v>
      </c>
      <c r="BE34">
        <v>24</v>
      </c>
      <c r="BF34">
        <v>1</v>
      </c>
      <c r="BG34">
        <v>0</v>
      </c>
      <c r="BH34">
        <v>24</v>
      </c>
      <c r="BI34" s="1">
        <v>43720</v>
      </c>
      <c r="BJ34">
        <v>11</v>
      </c>
      <c r="BK34">
        <v>11</v>
      </c>
      <c r="BL34">
        <v>0</v>
      </c>
      <c r="BM34">
        <v>36</v>
      </c>
      <c r="BN34">
        <v>1</v>
      </c>
      <c r="BO34">
        <v>0</v>
      </c>
      <c r="BP34">
        <v>36</v>
      </c>
      <c r="BQ34" s="1">
        <v>43335</v>
      </c>
      <c r="BR34">
        <v>10</v>
      </c>
      <c r="BS34">
        <v>10</v>
      </c>
      <c r="BT34">
        <v>0</v>
      </c>
      <c r="BU34">
        <v>56</v>
      </c>
      <c r="BV34">
        <v>1</v>
      </c>
      <c r="BW34">
        <v>0</v>
      </c>
      <c r="BX34">
        <v>56</v>
      </c>
      <c r="BY34">
        <v>33.332999999999998</v>
      </c>
      <c r="CA34" t="s">
        <v>268</v>
      </c>
      <c r="CB34" t="s">
        <v>269</v>
      </c>
      <c r="CC34">
        <v>4627</v>
      </c>
      <c r="CD34">
        <v>40</v>
      </c>
      <c r="CE34">
        <v>2073482351</v>
      </c>
      <c r="CF34" t="s">
        <v>99</v>
      </c>
      <c r="CG34" t="s">
        <v>100</v>
      </c>
      <c r="CH34" s="1">
        <v>33549</v>
      </c>
      <c r="CI34" t="s">
        <v>100</v>
      </c>
      <c r="CJ34" t="s">
        <v>100</v>
      </c>
      <c r="CK34" t="s">
        <v>100</v>
      </c>
      <c r="CL34" t="s">
        <v>103</v>
      </c>
      <c r="CM34" t="s">
        <v>266</v>
      </c>
      <c r="CN34">
        <v>38</v>
      </c>
      <c r="CO34" s="1">
        <v>44621</v>
      </c>
      <c r="CP34" s="1"/>
      <c r="CV34"/>
    </row>
    <row r="35" spans="1:104" x14ac:dyDescent="0.25">
      <c r="A35" t="s">
        <v>158</v>
      </c>
      <c r="B35" s="18" t="s">
        <v>587</v>
      </c>
      <c r="C35" s="18">
        <v>205149</v>
      </c>
      <c r="D35" t="s">
        <v>490</v>
      </c>
      <c r="E35" t="s">
        <v>492</v>
      </c>
      <c r="F35" t="s">
        <v>190</v>
      </c>
      <c r="G35" t="s">
        <v>602</v>
      </c>
      <c r="H35">
        <v>26.4</v>
      </c>
      <c r="I35" t="s">
        <v>107</v>
      </c>
      <c r="K35" t="s">
        <v>100</v>
      </c>
      <c r="L35" t="s">
        <v>111</v>
      </c>
      <c r="M35">
        <v>2</v>
      </c>
      <c r="N35">
        <v>5</v>
      </c>
      <c r="O35">
        <v>1</v>
      </c>
      <c r="P35">
        <v>5</v>
      </c>
      <c r="Q35">
        <v>5</v>
      </c>
      <c r="S35">
        <v>5</v>
      </c>
      <c r="U35" s="8">
        <v>4.1931599999999998</v>
      </c>
      <c r="V35" s="8">
        <v>0.94430999999999998</v>
      </c>
      <c r="W35">
        <v>44.7</v>
      </c>
      <c r="X35">
        <v>0.56601999999999997</v>
      </c>
      <c r="Y35">
        <v>1.51033</v>
      </c>
      <c r="Z35">
        <v>3.82199</v>
      </c>
      <c r="AA35">
        <v>0.52729000000000004</v>
      </c>
      <c r="AB35">
        <v>5.4399999999999997E-2</v>
      </c>
      <c r="AD35">
        <v>2.68283</v>
      </c>
      <c r="AE35">
        <v>14.3</v>
      </c>
      <c r="AG35">
        <v>0</v>
      </c>
      <c r="AJ35">
        <v>2.1004100000000001</v>
      </c>
      <c r="AK35">
        <v>0.65647</v>
      </c>
      <c r="AL35">
        <v>0.31596000000000002</v>
      </c>
      <c r="AM35">
        <v>3.0728499999999999</v>
      </c>
      <c r="AN35">
        <v>2.6149</v>
      </c>
      <c r="AO35">
        <v>0.63422000000000001</v>
      </c>
      <c r="AP35">
        <v>1.1192800000000001</v>
      </c>
      <c r="AQ35">
        <v>4.3084100000000003</v>
      </c>
      <c r="AS35">
        <v>0</v>
      </c>
      <c r="AT35">
        <v>0</v>
      </c>
      <c r="AU35">
        <v>7</v>
      </c>
      <c r="AV35">
        <v>2</v>
      </c>
      <c r="AW35" s="4">
        <v>51601.64</v>
      </c>
      <c r="AX35">
        <v>1</v>
      </c>
      <c r="AY35">
        <v>3</v>
      </c>
      <c r="BA35" s="1">
        <v>44461</v>
      </c>
      <c r="BB35">
        <v>8</v>
      </c>
      <c r="BC35">
        <v>8</v>
      </c>
      <c r="BD35">
        <v>0</v>
      </c>
      <c r="BE35">
        <v>52</v>
      </c>
      <c r="BF35">
        <v>1</v>
      </c>
      <c r="BG35">
        <v>0</v>
      </c>
      <c r="BH35">
        <v>52</v>
      </c>
      <c r="BI35" s="1">
        <v>43775</v>
      </c>
      <c r="BJ35">
        <v>6</v>
      </c>
      <c r="BK35">
        <v>2</v>
      </c>
      <c r="BL35">
        <v>0</v>
      </c>
      <c r="BM35">
        <v>162</v>
      </c>
      <c r="BN35">
        <v>1</v>
      </c>
      <c r="BO35">
        <v>0</v>
      </c>
      <c r="BP35">
        <v>162</v>
      </c>
      <c r="BQ35" s="1">
        <v>43446</v>
      </c>
      <c r="BR35">
        <v>2</v>
      </c>
      <c r="BS35">
        <v>2</v>
      </c>
      <c r="BT35">
        <v>0</v>
      </c>
      <c r="BU35">
        <v>8</v>
      </c>
      <c r="BV35">
        <v>1</v>
      </c>
      <c r="BW35">
        <v>0</v>
      </c>
      <c r="BX35">
        <v>8</v>
      </c>
      <c r="BY35">
        <v>81.332999999999998</v>
      </c>
      <c r="CA35" t="s">
        <v>493</v>
      </c>
      <c r="CB35" t="s">
        <v>494</v>
      </c>
      <c r="CC35">
        <v>4462</v>
      </c>
      <c r="CD35">
        <v>90</v>
      </c>
      <c r="CE35">
        <v>2077234711</v>
      </c>
      <c r="CF35" t="s">
        <v>99</v>
      </c>
      <c r="CG35" t="s">
        <v>100</v>
      </c>
      <c r="CH35" s="1">
        <v>34516</v>
      </c>
      <c r="CI35" t="s">
        <v>100</v>
      </c>
      <c r="CJ35" t="s">
        <v>100</v>
      </c>
      <c r="CK35" t="s">
        <v>100</v>
      </c>
      <c r="CL35" t="s">
        <v>103</v>
      </c>
      <c r="CM35" t="s">
        <v>491</v>
      </c>
      <c r="CN35">
        <v>36</v>
      </c>
      <c r="CO35" s="1">
        <v>44621</v>
      </c>
      <c r="CP35" s="1"/>
      <c r="CV35"/>
      <c r="CW35">
        <v>2</v>
      </c>
    </row>
    <row r="36" spans="1:104" x14ac:dyDescent="0.25">
      <c r="A36" t="s">
        <v>158</v>
      </c>
      <c r="B36" s="18" t="s">
        <v>587</v>
      </c>
      <c r="C36" s="18">
        <v>205095</v>
      </c>
      <c r="D36" t="s">
        <v>322</v>
      </c>
      <c r="E36" t="s">
        <v>235</v>
      </c>
      <c r="F36" t="s">
        <v>178</v>
      </c>
      <c r="G36" t="s">
        <v>601</v>
      </c>
      <c r="H36">
        <v>57.7</v>
      </c>
      <c r="I36" t="s">
        <v>98</v>
      </c>
      <c r="K36" t="s">
        <v>100</v>
      </c>
      <c r="L36" t="s">
        <v>104</v>
      </c>
      <c r="M36">
        <v>3</v>
      </c>
      <c r="N36">
        <v>3</v>
      </c>
      <c r="O36">
        <v>2</v>
      </c>
      <c r="P36">
        <v>5</v>
      </c>
      <c r="Q36">
        <v>5</v>
      </c>
      <c r="R36">
        <v>5</v>
      </c>
      <c r="S36">
        <v>4</v>
      </c>
      <c r="U36" s="8">
        <v>3.4498500000000001</v>
      </c>
      <c r="V36" s="8">
        <v>0.92513000000000001</v>
      </c>
      <c r="W36">
        <v>61.1</v>
      </c>
      <c r="X36">
        <v>0.57284999999999997</v>
      </c>
      <c r="Y36">
        <v>1.4979800000000001</v>
      </c>
      <c r="Z36">
        <v>3.0934599999999999</v>
      </c>
      <c r="AA36">
        <v>0.59596000000000005</v>
      </c>
      <c r="AB36">
        <v>8.0430000000000001E-2</v>
      </c>
      <c r="AD36">
        <v>1.95187</v>
      </c>
      <c r="AE36">
        <v>42.9</v>
      </c>
      <c r="AG36">
        <v>0</v>
      </c>
      <c r="AJ36">
        <v>2.0434899999999998</v>
      </c>
      <c r="AK36">
        <v>0.71872000000000003</v>
      </c>
      <c r="AL36">
        <v>0.34381</v>
      </c>
      <c r="AM36">
        <v>3.1060099999999999</v>
      </c>
      <c r="AN36">
        <v>1.9554499999999999</v>
      </c>
      <c r="AO36">
        <v>0.58628000000000002</v>
      </c>
      <c r="AP36">
        <v>1.00773</v>
      </c>
      <c r="AQ36">
        <v>3.5068100000000002</v>
      </c>
      <c r="AS36">
        <v>3</v>
      </c>
      <c r="AT36">
        <v>3</v>
      </c>
      <c r="AU36">
        <v>3</v>
      </c>
      <c r="AV36">
        <v>2</v>
      </c>
      <c r="AW36" s="4">
        <v>9883.25</v>
      </c>
      <c r="AX36">
        <v>0</v>
      </c>
      <c r="AY36">
        <v>2</v>
      </c>
      <c r="BA36" s="1">
        <v>44518</v>
      </c>
      <c r="BB36">
        <v>6</v>
      </c>
      <c r="BC36">
        <v>5</v>
      </c>
      <c r="BD36">
        <v>0</v>
      </c>
      <c r="BE36">
        <v>32</v>
      </c>
      <c r="BF36">
        <v>1</v>
      </c>
      <c r="BG36">
        <v>0</v>
      </c>
      <c r="BH36">
        <v>32</v>
      </c>
      <c r="BI36" s="1">
        <v>43685</v>
      </c>
      <c r="BJ36">
        <v>8</v>
      </c>
      <c r="BK36">
        <v>6</v>
      </c>
      <c r="BL36">
        <v>0</v>
      </c>
      <c r="BM36">
        <v>40</v>
      </c>
      <c r="BN36">
        <v>1</v>
      </c>
      <c r="BO36">
        <v>0</v>
      </c>
      <c r="BP36">
        <v>40</v>
      </c>
      <c r="BQ36" s="1">
        <v>43363</v>
      </c>
      <c r="BR36">
        <v>16</v>
      </c>
      <c r="BS36">
        <v>12</v>
      </c>
      <c r="BT36">
        <v>4</v>
      </c>
      <c r="BU36">
        <v>96</v>
      </c>
      <c r="BV36">
        <v>1</v>
      </c>
      <c r="BW36">
        <v>0</v>
      </c>
      <c r="BX36">
        <v>96</v>
      </c>
      <c r="BY36">
        <v>45.332999999999998</v>
      </c>
      <c r="CA36" t="s">
        <v>324</v>
      </c>
      <c r="CB36" t="s">
        <v>325</v>
      </c>
      <c r="CC36">
        <v>4043</v>
      </c>
      <c r="CD36">
        <v>150</v>
      </c>
      <c r="CE36">
        <v>2079857141</v>
      </c>
      <c r="CF36" t="s">
        <v>99</v>
      </c>
      <c r="CG36" t="s">
        <v>100</v>
      </c>
      <c r="CH36" s="1">
        <v>33970</v>
      </c>
      <c r="CI36" t="s">
        <v>100</v>
      </c>
      <c r="CJ36" t="s">
        <v>100</v>
      </c>
      <c r="CK36" t="s">
        <v>100</v>
      </c>
      <c r="CL36" t="s">
        <v>103</v>
      </c>
      <c r="CM36" t="s">
        <v>323</v>
      </c>
      <c r="CN36">
        <v>78</v>
      </c>
      <c r="CO36" s="1">
        <v>44621</v>
      </c>
      <c r="CP36" s="1"/>
      <c r="CV36"/>
    </row>
    <row r="37" spans="1:104" x14ac:dyDescent="0.25">
      <c r="A37" t="s">
        <v>158</v>
      </c>
      <c r="B37" s="18" t="s">
        <v>587</v>
      </c>
      <c r="C37" s="18">
        <v>205124</v>
      </c>
      <c r="D37" t="s">
        <v>422</v>
      </c>
      <c r="E37" t="s">
        <v>424</v>
      </c>
      <c r="F37" t="s">
        <v>145</v>
      </c>
      <c r="G37" t="s">
        <v>602</v>
      </c>
      <c r="H37">
        <v>55.2</v>
      </c>
      <c r="I37" t="s">
        <v>107</v>
      </c>
      <c r="K37" t="s">
        <v>100</v>
      </c>
      <c r="L37" t="s">
        <v>104</v>
      </c>
      <c r="M37">
        <v>2</v>
      </c>
      <c r="N37">
        <v>4</v>
      </c>
      <c r="O37">
        <v>1</v>
      </c>
      <c r="P37">
        <v>4</v>
      </c>
      <c r="Q37">
        <v>3</v>
      </c>
      <c r="R37">
        <v>5</v>
      </c>
      <c r="S37">
        <v>4</v>
      </c>
      <c r="U37" s="8">
        <v>4.0839600000000003</v>
      </c>
      <c r="V37" s="8">
        <v>0.66049999999999998</v>
      </c>
      <c r="W37">
        <v>97.4</v>
      </c>
      <c r="X37">
        <v>0.58655999999999997</v>
      </c>
      <c r="Y37">
        <v>1.2470600000000001</v>
      </c>
      <c r="Z37">
        <v>3.7624599999999999</v>
      </c>
      <c r="AA37">
        <v>0.49874000000000002</v>
      </c>
      <c r="AB37">
        <v>0.10272000000000001</v>
      </c>
      <c r="AD37">
        <v>2.8369</v>
      </c>
      <c r="AE37">
        <v>100</v>
      </c>
      <c r="AH37">
        <v>6</v>
      </c>
      <c r="AJ37">
        <v>2.3475000000000001</v>
      </c>
      <c r="AK37">
        <v>0.63161999999999996</v>
      </c>
      <c r="AL37">
        <v>0.29189999999999999</v>
      </c>
      <c r="AM37">
        <v>3.27102</v>
      </c>
      <c r="AN37">
        <v>2.47403</v>
      </c>
      <c r="AO37">
        <v>0.68310000000000004</v>
      </c>
      <c r="AP37">
        <v>0.84740000000000004</v>
      </c>
      <c r="AQ37">
        <v>3.94197</v>
      </c>
      <c r="AS37">
        <v>0</v>
      </c>
      <c r="AT37">
        <v>6</v>
      </c>
      <c r="AU37">
        <v>0</v>
      </c>
      <c r="AV37">
        <v>5</v>
      </c>
      <c r="AW37" s="4">
        <v>6500</v>
      </c>
      <c r="AX37">
        <v>0</v>
      </c>
      <c r="AY37">
        <v>5</v>
      </c>
      <c r="BA37" s="1">
        <v>44566</v>
      </c>
      <c r="BB37">
        <v>11</v>
      </c>
      <c r="BC37">
        <v>5</v>
      </c>
      <c r="BD37">
        <v>6</v>
      </c>
      <c r="BE37">
        <v>72</v>
      </c>
      <c r="BF37">
        <v>1</v>
      </c>
      <c r="BG37">
        <v>0</v>
      </c>
      <c r="BH37">
        <v>72</v>
      </c>
      <c r="BI37" s="1">
        <v>43692</v>
      </c>
      <c r="BJ37">
        <v>7</v>
      </c>
      <c r="BK37">
        <v>7</v>
      </c>
      <c r="BL37">
        <v>0</v>
      </c>
      <c r="BM37">
        <v>36</v>
      </c>
      <c r="BN37">
        <v>1</v>
      </c>
      <c r="BO37">
        <v>0</v>
      </c>
      <c r="BP37">
        <v>36</v>
      </c>
      <c r="BQ37" s="1">
        <v>43306</v>
      </c>
      <c r="BR37">
        <v>5</v>
      </c>
      <c r="BS37">
        <v>5</v>
      </c>
      <c r="BT37">
        <v>0</v>
      </c>
      <c r="BU37">
        <v>28</v>
      </c>
      <c r="BV37">
        <v>1</v>
      </c>
      <c r="BW37">
        <v>0</v>
      </c>
      <c r="BX37">
        <v>28</v>
      </c>
      <c r="BY37">
        <v>52.667000000000002</v>
      </c>
      <c r="CA37" t="s">
        <v>425</v>
      </c>
      <c r="CB37" t="s">
        <v>426</v>
      </c>
      <c r="CC37">
        <v>4841</v>
      </c>
      <c r="CD37">
        <v>60</v>
      </c>
      <c r="CE37">
        <v>2073016810</v>
      </c>
      <c r="CF37" t="s">
        <v>99</v>
      </c>
      <c r="CG37" t="s">
        <v>100</v>
      </c>
      <c r="CH37" s="1">
        <v>33970</v>
      </c>
      <c r="CI37" t="s">
        <v>100</v>
      </c>
      <c r="CJ37" t="s">
        <v>100</v>
      </c>
      <c r="CK37" t="s">
        <v>100</v>
      </c>
      <c r="CL37" t="s">
        <v>103</v>
      </c>
      <c r="CM37" t="s">
        <v>423</v>
      </c>
      <c r="CN37">
        <v>84</v>
      </c>
      <c r="CO37" s="1">
        <v>44621</v>
      </c>
      <c r="CP37" s="1"/>
      <c r="CV37"/>
    </row>
    <row r="38" spans="1:104" x14ac:dyDescent="0.25">
      <c r="A38" t="s">
        <v>158</v>
      </c>
      <c r="B38" s="18" t="s">
        <v>587</v>
      </c>
      <c r="C38" s="18">
        <v>205138</v>
      </c>
      <c r="D38" t="s">
        <v>465</v>
      </c>
      <c r="E38" t="s">
        <v>319</v>
      </c>
      <c r="F38" t="s">
        <v>211</v>
      </c>
      <c r="G38" t="s">
        <v>602</v>
      </c>
      <c r="H38">
        <v>82.1</v>
      </c>
      <c r="I38" t="s">
        <v>107</v>
      </c>
      <c r="K38" t="s">
        <v>100</v>
      </c>
      <c r="L38" t="s">
        <v>104</v>
      </c>
      <c r="M38">
        <v>5</v>
      </c>
      <c r="N38">
        <v>4</v>
      </c>
      <c r="O38">
        <v>4</v>
      </c>
      <c r="P38">
        <v>5</v>
      </c>
      <c r="Q38">
        <v>5</v>
      </c>
      <c r="R38">
        <v>5</v>
      </c>
      <c r="S38">
        <v>4</v>
      </c>
      <c r="U38" s="8">
        <v>4.0011599999999996</v>
      </c>
      <c r="V38" s="8">
        <v>0.87841999999999998</v>
      </c>
      <c r="W38">
        <v>54.7</v>
      </c>
      <c r="X38">
        <v>0.44409999999999999</v>
      </c>
      <c r="Y38">
        <v>1.32253</v>
      </c>
      <c r="Z38">
        <v>3.5440499999999999</v>
      </c>
      <c r="AA38">
        <v>0.78427999999999998</v>
      </c>
      <c r="AB38">
        <v>3.4439999999999998E-2</v>
      </c>
      <c r="AD38">
        <v>2.6786300000000001</v>
      </c>
      <c r="AE38">
        <v>42.1</v>
      </c>
      <c r="AH38">
        <v>6</v>
      </c>
      <c r="AJ38">
        <v>2.1142799999999999</v>
      </c>
      <c r="AK38">
        <v>0.68391000000000002</v>
      </c>
      <c r="AL38">
        <v>0.31575999999999999</v>
      </c>
      <c r="AM38">
        <v>3.11395</v>
      </c>
      <c r="AN38">
        <v>2.59368</v>
      </c>
      <c r="AO38">
        <v>0.47765000000000002</v>
      </c>
      <c r="AP38">
        <v>1.04183</v>
      </c>
      <c r="AQ38">
        <v>4.0568499999999998</v>
      </c>
      <c r="AS38">
        <v>0</v>
      </c>
      <c r="AT38">
        <v>0</v>
      </c>
      <c r="AU38">
        <v>0</v>
      </c>
      <c r="AV38">
        <v>1</v>
      </c>
      <c r="AW38" s="4">
        <v>655.08000000000004</v>
      </c>
      <c r="AX38">
        <v>0</v>
      </c>
      <c r="AY38">
        <v>1</v>
      </c>
      <c r="BA38" s="1">
        <v>44532</v>
      </c>
      <c r="BB38">
        <v>5</v>
      </c>
      <c r="BC38">
        <v>5</v>
      </c>
      <c r="BD38">
        <v>0</v>
      </c>
      <c r="BE38">
        <v>16</v>
      </c>
      <c r="BF38">
        <v>1</v>
      </c>
      <c r="BG38">
        <v>0</v>
      </c>
      <c r="BH38">
        <v>16</v>
      </c>
      <c r="BI38" s="1">
        <v>43811</v>
      </c>
      <c r="BJ38">
        <v>4</v>
      </c>
      <c r="BK38">
        <v>4</v>
      </c>
      <c r="BL38">
        <v>0</v>
      </c>
      <c r="BM38">
        <v>20</v>
      </c>
      <c r="BN38">
        <v>1</v>
      </c>
      <c r="BO38">
        <v>0</v>
      </c>
      <c r="BP38">
        <v>20</v>
      </c>
      <c r="BQ38" s="1">
        <v>43454</v>
      </c>
      <c r="BR38">
        <v>0</v>
      </c>
      <c r="BS38">
        <v>0</v>
      </c>
      <c r="BT38">
        <v>0</v>
      </c>
      <c r="BU38">
        <v>0</v>
      </c>
      <c r="BV38">
        <v>0</v>
      </c>
      <c r="BW38">
        <v>0</v>
      </c>
      <c r="BX38">
        <v>0</v>
      </c>
      <c r="BY38">
        <v>14.667</v>
      </c>
      <c r="CA38" t="s">
        <v>467</v>
      </c>
      <c r="CB38" t="s">
        <v>468</v>
      </c>
      <c r="CC38">
        <v>4901</v>
      </c>
      <c r="CD38">
        <v>50</v>
      </c>
      <c r="CE38">
        <v>2078735125</v>
      </c>
      <c r="CF38" t="s">
        <v>99</v>
      </c>
      <c r="CG38" t="s">
        <v>100</v>
      </c>
      <c r="CH38" s="1">
        <v>33970</v>
      </c>
      <c r="CI38" t="s">
        <v>100</v>
      </c>
      <c r="CJ38" t="s">
        <v>100</v>
      </c>
      <c r="CK38" t="s">
        <v>100</v>
      </c>
      <c r="CL38" t="s">
        <v>103</v>
      </c>
      <c r="CM38" t="s">
        <v>466</v>
      </c>
      <c r="CN38">
        <v>105</v>
      </c>
      <c r="CO38" s="1">
        <v>44621</v>
      </c>
      <c r="CP38" s="1"/>
      <c r="CV38"/>
    </row>
    <row r="39" spans="1:104" x14ac:dyDescent="0.25">
      <c r="A39" t="s">
        <v>158</v>
      </c>
      <c r="B39" s="18" t="s">
        <v>587</v>
      </c>
      <c r="C39" s="18">
        <v>205137</v>
      </c>
      <c r="D39" t="s">
        <v>461</v>
      </c>
      <c r="E39" t="s">
        <v>130</v>
      </c>
      <c r="F39" t="s">
        <v>149</v>
      </c>
      <c r="G39" t="s">
        <v>601</v>
      </c>
      <c r="H39">
        <v>40.9</v>
      </c>
      <c r="I39" t="s">
        <v>98</v>
      </c>
      <c r="K39" t="s">
        <v>100</v>
      </c>
      <c r="L39" t="s">
        <v>102</v>
      </c>
      <c r="M39">
        <v>1</v>
      </c>
      <c r="N39">
        <v>1</v>
      </c>
      <c r="O39">
        <v>1</v>
      </c>
      <c r="P39">
        <v>4</v>
      </c>
      <c r="Q39">
        <v>4</v>
      </c>
      <c r="S39">
        <v>1</v>
      </c>
      <c r="AC39">
        <v>6</v>
      </c>
      <c r="AF39">
        <v>6</v>
      </c>
      <c r="AH39">
        <v>6</v>
      </c>
      <c r="AS39">
        <v>3</v>
      </c>
      <c r="AT39">
        <v>0</v>
      </c>
      <c r="AU39">
        <v>0</v>
      </c>
      <c r="AV39">
        <v>3</v>
      </c>
      <c r="AW39" s="4">
        <v>14385.14</v>
      </c>
      <c r="AX39">
        <v>0</v>
      </c>
      <c r="AY39">
        <v>3</v>
      </c>
      <c r="BA39" s="1">
        <v>43769</v>
      </c>
      <c r="BB39">
        <v>9</v>
      </c>
      <c r="BC39">
        <v>9</v>
      </c>
      <c r="BD39">
        <v>0</v>
      </c>
      <c r="BE39">
        <v>153</v>
      </c>
      <c r="BF39">
        <v>1</v>
      </c>
      <c r="BG39">
        <v>0</v>
      </c>
      <c r="BH39">
        <v>153</v>
      </c>
      <c r="BI39" s="1">
        <v>43355</v>
      </c>
      <c r="BJ39">
        <v>4</v>
      </c>
      <c r="BK39">
        <v>3</v>
      </c>
      <c r="BL39">
        <v>1</v>
      </c>
      <c r="BM39">
        <v>20</v>
      </c>
      <c r="BN39">
        <v>1</v>
      </c>
      <c r="BO39">
        <v>0</v>
      </c>
      <c r="BP39">
        <v>20</v>
      </c>
      <c r="BQ39" s="1">
        <v>43006</v>
      </c>
      <c r="BR39">
        <v>1</v>
      </c>
      <c r="BS39">
        <v>1</v>
      </c>
      <c r="BT39">
        <v>0</v>
      </c>
      <c r="BU39">
        <v>8</v>
      </c>
      <c r="BV39">
        <v>1</v>
      </c>
      <c r="BW39">
        <v>0</v>
      </c>
      <c r="BX39">
        <v>8</v>
      </c>
      <c r="BY39">
        <v>84.5</v>
      </c>
      <c r="CA39" t="s">
        <v>463</v>
      </c>
      <c r="CB39" t="s">
        <v>464</v>
      </c>
      <c r="CC39">
        <v>4062</v>
      </c>
      <c r="CD39">
        <v>20</v>
      </c>
      <c r="CE39">
        <v>2078922261</v>
      </c>
      <c r="CF39" t="s">
        <v>99</v>
      </c>
      <c r="CG39" t="s">
        <v>100</v>
      </c>
      <c r="CH39" s="1">
        <v>33970</v>
      </c>
      <c r="CI39" t="s">
        <v>100</v>
      </c>
      <c r="CJ39" t="s">
        <v>101</v>
      </c>
      <c r="CK39" t="s">
        <v>100</v>
      </c>
      <c r="CL39" t="s">
        <v>103</v>
      </c>
      <c r="CM39" t="s">
        <v>462</v>
      </c>
      <c r="CN39">
        <v>60</v>
      </c>
      <c r="CO39" s="1">
        <v>44621</v>
      </c>
      <c r="CP39" s="1"/>
      <c r="CS39">
        <v>12</v>
      </c>
      <c r="CV39"/>
      <c r="CW39">
        <v>2</v>
      </c>
      <c r="CX39">
        <v>12</v>
      </c>
      <c r="CY39">
        <v>6</v>
      </c>
      <c r="CZ39">
        <v>6</v>
      </c>
    </row>
    <row r="40" spans="1:104" x14ac:dyDescent="0.25">
      <c r="A40" t="s">
        <v>158</v>
      </c>
      <c r="B40" s="18" t="s">
        <v>587</v>
      </c>
      <c r="C40" s="18">
        <v>205083</v>
      </c>
      <c r="D40" t="s">
        <v>300</v>
      </c>
      <c r="E40" t="s">
        <v>293</v>
      </c>
      <c r="F40" t="s">
        <v>184</v>
      </c>
      <c r="G40" t="s">
        <v>601</v>
      </c>
      <c r="H40">
        <v>86.4</v>
      </c>
      <c r="I40" t="s">
        <v>98</v>
      </c>
      <c r="K40" t="s">
        <v>100</v>
      </c>
      <c r="L40" t="s">
        <v>104</v>
      </c>
      <c r="M40">
        <v>4</v>
      </c>
      <c r="N40">
        <v>4</v>
      </c>
      <c r="O40">
        <v>3</v>
      </c>
      <c r="P40">
        <v>2</v>
      </c>
      <c r="Q40">
        <v>1</v>
      </c>
      <c r="R40">
        <v>3</v>
      </c>
      <c r="S40">
        <v>4</v>
      </c>
      <c r="U40" s="8">
        <v>4.0874899999999998</v>
      </c>
      <c r="V40" s="8">
        <v>0.63939000000000001</v>
      </c>
      <c r="W40">
        <v>38.299999999999997</v>
      </c>
      <c r="X40">
        <v>0.50397999999999998</v>
      </c>
      <c r="Y40">
        <v>1.1433599999999999</v>
      </c>
      <c r="Z40">
        <v>3.64222</v>
      </c>
      <c r="AA40">
        <v>0.43248999999999999</v>
      </c>
      <c r="AB40">
        <v>0.12114</v>
      </c>
      <c r="AD40">
        <v>2.9441299999999999</v>
      </c>
      <c r="AE40">
        <v>21.4</v>
      </c>
      <c r="AG40">
        <v>1</v>
      </c>
      <c r="AJ40">
        <v>2.2435800000000001</v>
      </c>
      <c r="AK40">
        <v>0.69472999999999996</v>
      </c>
      <c r="AL40">
        <v>0.30636000000000002</v>
      </c>
      <c r="AM40">
        <v>3.2446700000000002</v>
      </c>
      <c r="AN40">
        <v>2.6864699999999999</v>
      </c>
      <c r="AO40">
        <v>0.53359999999999996</v>
      </c>
      <c r="AP40">
        <v>0.78159999999999996</v>
      </c>
      <c r="AQ40">
        <v>3.97743</v>
      </c>
      <c r="AS40">
        <v>0</v>
      </c>
      <c r="AT40">
        <v>0</v>
      </c>
      <c r="AU40">
        <v>0</v>
      </c>
      <c r="AV40">
        <v>1</v>
      </c>
      <c r="AW40" s="4">
        <v>650</v>
      </c>
      <c r="AX40">
        <v>0</v>
      </c>
      <c r="AY40">
        <v>1</v>
      </c>
      <c r="BA40" s="1">
        <v>44497</v>
      </c>
      <c r="BB40">
        <v>6</v>
      </c>
      <c r="BC40">
        <v>6</v>
      </c>
      <c r="BD40">
        <v>0</v>
      </c>
      <c r="BE40">
        <v>36</v>
      </c>
      <c r="BF40">
        <v>1</v>
      </c>
      <c r="BG40">
        <v>0</v>
      </c>
      <c r="BH40">
        <v>36</v>
      </c>
      <c r="BI40" s="1">
        <v>43761</v>
      </c>
      <c r="BJ40">
        <v>4</v>
      </c>
      <c r="BK40">
        <v>4</v>
      </c>
      <c r="BL40">
        <v>0</v>
      </c>
      <c r="BM40">
        <v>16</v>
      </c>
      <c r="BN40">
        <v>1</v>
      </c>
      <c r="BO40">
        <v>0</v>
      </c>
      <c r="BP40">
        <v>16</v>
      </c>
      <c r="BQ40" s="1">
        <v>43411</v>
      </c>
      <c r="BR40">
        <v>3</v>
      </c>
      <c r="BS40">
        <v>3</v>
      </c>
      <c r="BT40">
        <v>0</v>
      </c>
      <c r="BU40">
        <v>12</v>
      </c>
      <c r="BV40">
        <v>1</v>
      </c>
      <c r="BW40">
        <v>0</v>
      </c>
      <c r="BX40">
        <v>12</v>
      </c>
      <c r="BY40">
        <v>25.332999999999998</v>
      </c>
      <c r="CA40" t="s">
        <v>302</v>
      </c>
      <c r="CB40" t="s">
        <v>303</v>
      </c>
      <c r="CC40">
        <v>4730</v>
      </c>
      <c r="CD40">
        <v>10</v>
      </c>
      <c r="CE40">
        <v>2075326593</v>
      </c>
      <c r="CF40" t="s">
        <v>99</v>
      </c>
      <c r="CG40" t="s">
        <v>100</v>
      </c>
      <c r="CH40" s="1">
        <v>33970</v>
      </c>
      <c r="CI40" t="s">
        <v>100</v>
      </c>
      <c r="CJ40" t="s">
        <v>100</v>
      </c>
      <c r="CK40" t="s">
        <v>100</v>
      </c>
      <c r="CL40" t="s">
        <v>103</v>
      </c>
      <c r="CM40" t="s">
        <v>301</v>
      </c>
      <c r="CN40">
        <v>99</v>
      </c>
      <c r="CO40" s="1">
        <v>44621</v>
      </c>
      <c r="CP40" s="1"/>
      <c r="CV40"/>
    </row>
    <row r="41" spans="1:104" x14ac:dyDescent="0.25">
      <c r="A41" t="s">
        <v>158</v>
      </c>
      <c r="B41" s="18" t="s">
        <v>587</v>
      </c>
      <c r="C41" s="18">
        <v>205126</v>
      </c>
      <c r="D41" t="s">
        <v>427</v>
      </c>
      <c r="E41" t="s">
        <v>136</v>
      </c>
      <c r="F41" t="s">
        <v>211</v>
      </c>
      <c r="G41" t="s">
        <v>602</v>
      </c>
      <c r="H41">
        <v>76.900000000000006</v>
      </c>
      <c r="I41" t="s">
        <v>107</v>
      </c>
      <c r="K41" t="s">
        <v>100</v>
      </c>
      <c r="L41" t="s">
        <v>102</v>
      </c>
      <c r="M41">
        <v>5</v>
      </c>
      <c r="N41">
        <v>5</v>
      </c>
      <c r="O41">
        <v>4</v>
      </c>
      <c r="P41">
        <v>4</v>
      </c>
      <c r="Q41">
        <v>4</v>
      </c>
      <c r="R41">
        <v>3</v>
      </c>
      <c r="S41">
        <v>5</v>
      </c>
      <c r="U41" s="8">
        <v>5.3544299999999998</v>
      </c>
      <c r="V41" s="8">
        <v>1.70591</v>
      </c>
      <c r="W41">
        <v>44.9</v>
      </c>
      <c r="X41">
        <v>0.13961000000000001</v>
      </c>
      <c r="Y41">
        <v>1.84552</v>
      </c>
      <c r="Z41">
        <v>4.3968400000000001</v>
      </c>
      <c r="AA41">
        <v>1.0819700000000001</v>
      </c>
      <c r="AB41">
        <v>6.8909999999999999E-2</v>
      </c>
      <c r="AD41">
        <v>3.5089100000000002</v>
      </c>
      <c r="AE41">
        <v>40</v>
      </c>
      <c r="AG41">
        <v>0</v>
      </c>
      <c r="AJ41">
        <v>2.3273600000000001</v>
      </c>
      <c r="AK41">
        <v>0.65400000000000003</v>
      </c>
      <c r="AL41">
        <v>0.30530000000000002</v>
      </c>
      <c r="AM41">
        <v>3.2866599999999999</v>
      </c>
      <c r="AN41">
        <v>3.0865499999999999</v>
      </c>
      <c r="AO41">
        <v>0.15703</v>
      </c>
      <c r="AP41">
        <v>2.0926100000000001</v>
      </c>
      <c r="AQ41">
        <v>5.1436799999999998</v>
      </c>
      <c r="AS41">
        <v>2</v>
      </c>
      <c r="AT41">
        <v>2</v>
      </c>
      <c r="AU41">
        <v>1</v>
      </c>
      <c r="AV41">
        <v>1</v>
      </c>
      <c r="AW41" s="4">
        <v>650</v>
      </c>
      <c r="AX41">
        <v>0</v>
      </c>
      <c r="AY41">
        <v>1</v>
      </c>
      <c r="BA41" s="1">
        <v>44280</v>
      </c>
      <c r="BB41">
        <v>0</v>
      </c>
      <c r="BC41">
        <v>0</v>
      </c>
      <c r="BD41">
        <v>0</v>
      </c>
      <c r="BE41">
        <v>0</v>
      </c>
      <c r="BF41">
        <v>0</v>
      </c>
      <c r="BG41">
        <v>0</v>
      </c>
      <c r="BH41">
        <v>0</v>
      </c>
      <c r="BI41" s="1">
        <v>43559</v>
      </c>
      <c r="BJ41">
        <v>2</v>
      </c>
      <c r="BK41">
        <v>1</v>
      </c>
      <c r="BL41">
        <v>1</v>
      </c>
      <c r="BM41">
        <v>8</v>
      </c>
      <c r="BN41">
        <v>1</v>
      </c>
      <c r="BO41">
        <v>0</v>
      </c>
      <c r="BP41">
        <v>8</v>
      </c>
      <c r="BQ41" s="1">
        <v>43160</v>
      </c>
      <c r="BR41">
        <v>9</v>
      </c>
      <c r="BS41">
        <v>8</v>
      </c>
      <c r="BT41">
        <v>1</v>
      </c>
      <c r="BU41">
        <v>28</v>
      </c>
      <c r="BV41">
        <v>2</v>
      </c>
      <c r="BW41">
        <v>14</v>
      </c>
      <c r="BX41">
        <v>42</v>
      </c>
      <c r="BY41">
        <v>9.6669999999999998</v>
      </c>
      <c r="CA41" t="s">
        <v>429</v>
      </c>
      <c r="CB41" t="s">
        <v>430</v>
      </c>
      <c r="CC41">
        <v>4330</v>
      </c>
      <c r="CD41">
        <v>50</v>
      </c>
      <c r="CE41">
        <v>2076222454</v>
      </c>
      <c r="CF41" t="s">
        <v>99</v>
      </c>
      <c r="CG41" t="s">
        <v>100</v>
      </c>
      <c r="CH41" s="1">
        <v>33970</v>
      </c>
      <c r="CI41" t="s">
        <v>100</v>
      </c>
      <c r="CJ41" t="s">
        <v>100</v>
      </c>
      <c r="CK41" t="s">
        <v>100</v>
      </c>
      <c r="CL41" t="s">
        <v>103</v>
      </c>
      <c r="CM41" t="s">
        <v>428</v>
      </c>
      <c r="CN41">
        <v>120</v>
      </c>
      <c r="CO41" s="1">
        <v>44621</v>
      </c>
      <c r="CP41" s="1"/>
      <c r="CV41"/>
    </row>
    <row r="42" spans="1:104" x14ac:dyDescent="0.25">
      <c r="A42" t="s">
        <v>158</v>
      </c>
      <c r="B42" s="18" t="s">
        <v>587</v>
      </c>
      <c r="C42" s="18">
        <v>205185</v>
      </c>
      <c r="D42" t="s">
        <v>544</v>
      </c>
      <c r="E42" t="s">
        <v>189</v>
      </c>
      <c r="F42" t="s">
        <v>190</v>
      </c>
      <c r="G42" t="s">
        <v>602</v>
      </c>
      <c r="H42">
        <v>95.3</v>
      </c>
      <c r="I42" t="s">
        <v>107</v>
      </c>
      <c r="K42" t="s">
        <v>100</v>
      </c>
      <c r="L42" t="s">
        <v>104</v>
      </c>
      <c r="M42">
        <v>5</v>
      </c>
      <c r="N42">
        <v>5</v>
      </c>
      <c r="O42">
        <v>4</v>
      </c>
      <c r="P42">
        <v>5</v>
      </c>
      <c r="Q42">
        <v>4</v>
      </c>
      <c r="R42">
        <v>5</v>
      </c>
      <c r="S42">
        <v>5</v>
      </c>
      <c r="U42" s="8">
        <v>5.1295200000000003</v>
      </c>
      <c r="V42" s="8">
        <v>1.6298600000000001</v>
      </c>
      <c r="W42">
        <v>45.6</v>
      </c>
      <c r="X42">
        <v>0.20152999999999999</v>
      </c>
      <c r="Y42">
        <v>1.8313900000000001</v>
      </c>
      <c r="Z42">
        <v>4.13063</v>
      </c>
      <c r="AA42">
        <v>1.1579200000000001</v>
      </c>
      <c r="AB42">
        <v>0.10358000000000001</v>
      </c>
      <c r="AD42">
        <v>3.29813</v>
      </c>
      <c r="AE42">
        <v>38.9</v>
      </c>
      <c r="AG42">
        <v>0</v>
      </c>
      <c r="AJ42">
        <v>2.0773799999999998</v>
      </c>
      <c r="AK42">
        <v>0.66395000000000004</v>
      </c>
      <c r="AL42">
        <v>0.28614000000000001</v>
      </c>
      <c r="AM42">
        <v>3.02746</v>
      </c>
      <c r="AN42">
        <v>3.2502599999999999</v>
      </c>
      <c r="AO42">
        <v>0.22327</v>
      </c>
      <c r="AP42">
        <v>2.1332100000000001</v>
      </c>
      <c r="AQ42">
        <v>5.3494999999999999</v>
      </c>
      <c r="AS42">
        <v>0</v>
      </c>
      <c r="AT42">
        <v>0</v>
      </c>
      <c r="AU42">
        <v>0</v>
      </c>
      <c r="AV42">
        <v>0</v>
      </c>
      <c r="AW42" s="4">
        <v>0</v>
      </c>
      <c r="AX42">
        <v>0</v>
      </c>
      <c r="AY42">
        <v>0</v>
      </c>
      <c r="BA42" s="1">
        <v>44139</v>
      </c>
      <c r="BB42">
        <v>4</v>
      </c>
      <c r="BC42">
        <v>4</v>
      </c>
      <c r="BD42">
        <v>0</v>
      </c>
      <c r="BE42">
        <v>20</v>
      </c>
      <c r="BF42">
        <v>1</v>
      </c>
      <c r="BG42">
        <v>0</v>
      </c>
      <c r="BH42">
        <v>20</v>
      </c>
      <c r="BI42" s="1">
        <v>43580</v>
      </c>
      <c r="BJ42">
        <v>3</v>
      </c>
      <c r="BK42">
        <v>3</v>
      </c>
      <c r="BL42">
        <v>0</v>
      </c>
      <c r="BM42">
        <v>8</v>
      </c>
      <c r="BN42">
        <v>1</v>
      </c>
      <c r="BO42">
        <v>0</v>
      </c>
      <c r="BP42">
        <v>8</v>
      </c>
      <c r="BQ42" s="1">
        <v>43244</v>
      </c>
      <c r="BR42">
        <v>2</v>
      </c>
      <c r="BS42">
        <v>2</v>
      </c>
      <c r="BT42">
        <v>0</v>
      </c>
      <c r="BU42">
        <v>12</v>
      </c>
      <c r="BV42">
        <v>1</v>
      </c>
      <c r="BW42">
        <v>0</v>
      </c>
      <c r="BX42">
        <v>12</v>
      </c>
      <c r="BY42">
        <v>14.667</v>
      </c>
      <c r="CA42" t="s">
        <v>429</v>
      </c>
      <c r="CB42" t="s">
        <v>546</v>
      </c>
      <c r="CC42">
        <v>4401</v>
      </c>
      <c r="CD42">
        <v>90</v>
      </c>
      <c r="CE42">
        <v>2079422333</v>
      </c>
      <c r="CF42" t="s">
        <v>99</v>
      </c>
      <c r="CG42" t="s">
        <v>100</v>
      </c>
      <c r="CH42" s="1">
        <v>34974</v>
      </c>
      <c r="CI42" t="s">
        <v>100</v>
      </c>
      <c r="CJ42" t="s">
        <v>100</v>
      </c>
      <c r="CK42" t="s">
        <v>100</v>
      </c>
      <c r="CL42" t="s">
        <v>103</v>
      </c>
      <c r="CM42" t="s">
        <v>545</v>
      </c>
      <c r="CN42">
        <v>120</v>
      </c>
      <c r="CO42" s="1">
        <v>44621</v>
      </c>
      <c r="CP42" s="1"/>
      <c r="CV42"/>
    </row>
    <row r="43" spans="1:104" x14ac:dyDescent="0.25">
      <c r="A43" t="s">
        <v>158</v>
      </c>
      <c r="B43" s="18" t="s">
        <v>587</v>
      </c>
      <c r="C43" s="18">
        <v>205151</v>
      </c>
      <c r="D43" t="s">
        <v>495</v>
      </c>
      <c r="E43" t="s">
        <v>396</v>
      </c>
      <c r="F43" t="s">
        <v>184</v>
      </c>
      <c r="G43" t="s">
        <v>602</v>
      </c>
      <c r="H43">
        <v>32</v>
      </c>
      <c r="I43" t="s">
        <v>110</v>
      </c>
      <c r="K43" t="s">
        <v>100</v>
      </c>
      <c r="L43" t="s">
        <v>102</v>
      </c>
      <c r="M43">
        <v>5</v>
      </c>
      <c r="N43">
        <v>5</v>
      </c>
      <c r="O43">
        <v>5</v>
      </c>
      <c r="P43">
        <v>5</v>
      </c>
      <c r="Q43">
        <v>5</v>
      </c>
      <c r="S43">
        <v>5</v>
      </c>
      <c r="U43" s="8">
        <v>6.0972499999999998</v>
      </c>
      <c r="V43" s="8">
        <v>1.8521300000000001</v>
      </c>
      <c r="W43">
        <v>47.5</v>
      </c>
      <c r="X43">
        <v>0.16878000000000001</v>
      </c>
      <c r="Y43">
        <v>2.0209100000000002</v>
      </c>
      <c r="Z43">
        <v>4.9101800000000004</v>
      </c>
      <c r="AA43">
        <v>0.99333000000000005</v>
      </c>
      <c r="AB43">
        <v>2.6270000000000002E-2</v>
      </c>
      <c r="AD43">
        <v>4.0763400000000001</v>
      </c>
      <c r="AE43">
        <v>25</v>
      </c>
      <c r="AG43">
        <v>0</v>
      </c>
      <c r="AJ43">
        <v>2.2045599999999999</v>
      </c>
      <c r="AK43">
        <v>0.65222000000000002</v>
      </c>
      <c r="AL43">
        <v>0.27311000000000002</v>
      </c>
      <c r="AM43">
        <v>3.1298900000000001</v>
      </c>
      <c r="AN43">
        <v>3.7854199999999998</v>
      </c>
      <c r="AO43">
        <v>0.19034999999999999</v>
      </c>
      <c r="AP43">
        <v>2.5397799999999999</v>
      </c>
      <c r="AQ43">
        <v>6.1506400000000001</v>
      </c>
      <c r="AS43">
        <v>0</v>
      </c>
      <c r="AT43">
        <v>2</v>
      </c>
      <c r="AU43">
        <v>0</v>
      </c>
      <c r="AV43">
        <v>0</v>
      </c>
      <c r="AW43" s="4">
        <v>0</v>
      </c>
      <c r="AX43">
        <v>0</v>
      </c>
      <c r="AY43">
        <v>0</v>
      </c>
      <c r="BA43" s="1">
        <v>44404</v>
      </c>
      <c r="BB43">
        <v>2</v>
      </c>
      <c r="BC43">
        <v>0</v>
      </c>
      <c r="BD43">
        <v>2</v>
      </c>
      <c r="BE43">
        <v>8</v>
      </c>
      <c r="BF43">
        <v>0</v>
      </c>
      <c r="BG43">
        <v>0</v>
      </c>
      <c r="BH43">
        <v>8</v>
      </c>
      <c r="BI43" s="1">
        <v>43684</v>
      </c>
      <c r="BJ43">
        <v>3</v>
      </c>
      <c r="BK43">
        <v>3</v>
      </c>
      <c r="BL43">
        <v>0</v>
      </c>
      <c r="BM43">
        <v>12</v>
      </c>
      <c r="BN43">
        <v>1</v>
      </c>
      <c r="BO43">
        <v>0</v>
      </c>
      <c r="BP43">
        <v>12</v>
      </c>
      <c r="BQ43" s="1">
        <v>43362</v>
      </c>
      <c r="BR43">
        <v>0</v>
      </c>
      <c r="BS43">
        <v>0</v>
      </c>
      <c r="BT43">
        <v>0</v>
      </c>
      <c r="BU43">
        <v>0</v>
      </c>
      <c r="BV43">
        <v>0</v>
      </c>
      <c r="BW43">
        <v>0</v>
      </c>
      <c r="BX43">
        <v>0</v>
      </c>
      <c r="BY43">
        <v>8</v>
      </c>
      <c r="CA43" t="s">
        <v>429</v>
      </c>
      <c r="CB43" t="s">
        <v>497</v>
      </c>
      <c r="CC43">
        <v>4736</v>
      </c>
      <c r="CD43">
        <v>10</v>
      </c>
      <c r="CE43">
        <v>2074986074</v>
      </c>
      <c r="CF43" t="s">
        <v>99</v>
      </c>
      <c r="CG43" t="s">
        <v>100</v>
      </c>
      <c r="CH43" s="1">
        <v>34516</v>
      </c>
      <c r="CI43" t="s">
        <v>100</v>
      </c>
      <c r="CJ43" t="s">
        <v>100</v>
      </c>
      <c r="CK43" t="s">
        <v>100</v>
      </c>
      <c r="CL43" t="s">
        <v>103</v>
      </c>
      <c r="CM43" t="s">
        <v>496</v>
      </c>
      <c r="CN43">
        <v>40</v>
      </c>
      <c r="CO43" s="1">
        <v>44621</v>
      </c>
      <c r="CP43" s="1"/>
      <c r="CV43"/>
      <c r="CW43">
        <v>2</v>
      </c>
    </row>
    <row r="44" spans="1:104" x14ac:dyDescent="0.25">
      <c r="A44" t="s">
        <v>158</v>
      </c>
      <c r="B44" s="18" t="s">
        <v>587</v>
      </c>
      <c r="C44" s="18">
        <v>205127</v>
      </c>
      <c r="D44" t="s">
        <v>431</v>
      </c>
      <c r="E44" t="s">
        <v>254</v>
      </c>
      <c r="F44" t="s">
        <v>149</v>
      </c>
      <c r="G44" t="s">
        <v>602</v>
      </c>
      <c r="H44">
        <v>89</v>
      </c>
      <c r="I44" t="s">
        <v>110</v>
      </c>
      <c r="K44" t="s">
        <v>100</v>
      </c>
      <c r="L44" t="s">
        <v>102</v>
      </c>
      <c r="M44">
        <v>5</v>
      </c>
      <c r="N44">
        <v>5</v>
      </c>
      <c r="O44">
        <v>5</v>
      </c>
      <c r="P44">
        <v>5</v>
      </c>
      <c r="Q44">
        <v>5</v>
      </c>
      <c r="R44">
        <v>5</v>
      </c>
      <c r="S44">
        <v>5</v>
      </c>
      <c r="U44" s="8">
        <v>4.1325200000000004</v>
      </c>
      <c r="V44" s="8">
        <v>1.1186499999999999</v>
      </c>
      <c r="W44">
        <v>53.6</v>
      </c>
      <c r="X44">
        <v>0.54547999999999996</v>
      </c>
      <c r="Y44">
        <v>1.6641300000000001</v>
      </c>
      <c r="Z44">
        <v>3.6610999999999998</v>
      </c>
      <c r="AA44">
        <v>0.60096000000000005</v>
      </c>
      <c r="AB44">
        <v>0.15783</v>
      </c>
      <c r="AD44">
        <v>2.4683899999999999</v>
      </c>
      <c r="AE44">
        <v>42.9</v>
      </c>
      <c r="AG44">
        <v>0</v>
      </c>
      <c r="AJ44">
        <v>2.1371600000000002</v>
      </c>
      <c r="AK44">
        <v>0.67018999999999995</v>
      </c>
      <c r="AL44">
        <v>0.31546000000000002</v>
      </c>
      <c r="AM44">
        <v>3.1227999999999998</v>
      </c>
      <c r="AN44">
        <v>2.3645200000000002</v>
      </c>
      <c r="AO44">
        <v>0.59869000000000006</v>
      </c>
      <c r="AP44">
        <v>1.3280400000000001</v>
      </c>
      <c r="AQ44">
        <v>4.1781699999999997</v>
      </c>
      <c r="AS44">
        <v>0</v>
      </c>
      <c r="AT44">
        <v>0</v>
      </c>
      <c r="AU44">
        <v>0</v>
      </c>
      <c r="AV44">
        <v>0</v>
      </c>
      <c r="AW44" s="4">
        <v>0</v>
      </c>
      <c r="AX44">
        <v>0</v>
      </c>
      <c r="AY44">
        <v>0</v>
      </c>
      <c r="BA44" s="1">
        <v>44538</v>
      </c>
      <c r="BB44">
        <v>0</v>
      </c>
      <c r="BC44">
        <v>0</v>
      </c>
      <c r="BD44">
        <v>0</v>
      </c>
      <c r="BE44">
        <v>0</v>
      </c>
      <c r="BF44">
        <v>0</v>
      </c>
      <c r="BG44">
        <v>0</v>
      </c>
      <c r="BH44">
        <v>0</v>
      </c>
      <c r="BI44" s="1">
        <v>43664</v>
      </c>
      <c r="BJ44">
        <v>0</v>
      </c>
      <c r="BK44">
        <v>0</v>
      </c>
      <c r="BL44">
        <v>0</v>
      </c>
      <c r="BM44">
        <v>0</v>
      </c>
      <c r="BN44">
        <v>0</v>
      </c>
      <c r="BO44">
        <v>0</v>
      </c>
      <c r="BP44">
        <v>0</v>
      </c>
      <c r="BQ44" s="1">
        <v>43300</v>
      </c>
      <c r="BR44">
        <v>10</v>
      </c>
      <c r="BS44">
        <v>10</v>
      </c>
      <c r="BT44">
        <v>0</v>
      </c>
      <c r="BU44">
        <v>36</v>
      </c>
      <c r="BV44">
        <v>1</v>
      </c>
      <c r="BW44">
        <v>0</v>
      </c>
      <c r="BX44">
        <v>36</v>
      </c>
      <c r="BY44">
        <v>6</v>
      </c>
      <c r="CA44" t="s">
        <v>429</v>
      </c>
      <c r="CB44" t="s">
        <v>433</v>
      </c>
      <c r="CC44">
        <v>4074</v>
      </c>
      <c r="CD44">
        <v>20</v>
      </c>
      <c r="CE44">
        <v>2078837184</v>
      </c>
      <c r="CF44" t="s">
        <v>99</v>
      </c>
      <c r="CG44" t="s">
        <v>100</v>
      </c>
      <c r="CH44" s="1">
        <v>33970</v>
      </c>
      <c r="CI44" t="s">
        <v>100</v>
      </c>
      <c r="CJ44" t="s">
        <v>100</v>
      </c>
      <c r="CK44" t="s">
        <v>100</v>
      </c>
      <c r="CL44" t="s">
        <v>103</v>
      </c>
      <c r="CM44" t="s">
        <v>432</v>
      </c>
      <c r="CN44">
        <v>120</v>
      </c>
      <c r="CO44" s="1">
        <v>44621</v>
      </c>
      <c r="CP44" s="1"/>
      <c r="CV44"/>
    </row>
    <row r="45" spans="1:104" x14ac:dyDescent="0.25">
      <c r="A45" t="s">
        <v>158</v>
      </c>
      <c r="B45" s="18" t="s">
        <v>587</v>
      </c>
      <c r="C45" s="18">
        <v>205184</v>
      </c>
      <c r="D45" t="s">
        <v>541</v>
      </c>
      <c r="E45" t="s">
        <v>272</v>
      </c>
      <c r="F45" t="s">
        <v>273</v>
      </c>
      <c r="G45" t="s">
        <v>602</v>
      </c>
      <c r="H45">
        <v>50.9</v>
      </c>
      <c r="I45" t="s">
        <v>110</v>
      </c>
      <c r="K45" t="s">
        <v>100</v>
      </c>
      <c r="L45" t="s">
        <v>104</v>
      </c>
      <c r="M45">
        <v>5</v>
      </c>
      <c r="N45">
        <v>5</v>
      </c>
      <c r="O45">
        <v>5</v>
      </c>
      <c r="P45">
        <v>5</v>
      </c>
      <c r="Q45">
        <v>5</v>
      </c>
      <c r="S45">
        <v>5</v>
      </c>
      <c r="U45" s="8">
        <v>5.0598099999999997</v>
      </c>
      <c r="V45" s="8">
        <v>1.6440300000000001</v>
      </c>
      <c r="W45">
        <v>45.3</v>
      </c>
      <c r="X45">
        <v>0.50766</v>
      </c>
      <c r="Y45">
        <v>2.1516999999999999</v>
      </c>
      <c r="Z45">
        <v>4.2124699999999997</v>
      </c>
      <c r="AA45">
        <v>0.99417999999999995</v>
      </c>
      <c r="AB45">
        <v>0.13872000000000001</v>
      </c>
      <c r="AD45">
        <v>2.9081199999999998</v>
      </c>
      <c r="AE45">
        <v>22.2</v>
      </c>
      <c r="AG45">
        <v>0</v>
      </c>
      <c r="AJ45">
        <v>2.2010399999999999</v>
      </c>
      <c r="AK45">
        <v>0.78</v>
      </c>
      <c r="AL45">
        <v>0.38020999999999999</v>
      </c>
      <c r="AM45">
        <v>3.3612500000000001</v>
      </c>
      <c r="AN45">
        <v>2.7048899999999998</v>
      </c>
      <c r="AO45">
        <v>0.47874</v>
      </c>
      <c r="AP45">
        <v>1.61938</v>
      </c>
      <c r="AQ45">
        <v>4.7527999999999997</v>
      </c>
      <c r="AS45">
        <v>0</v>
      </c>
      <c r="AT45">
        <v>0</v>
      </c>
      <c r="AU45">
        <v>0</v>
      </c>
      <c r="AV45">
        <v>0</v>
      </c>
      <c r="AW45" s="4">
        <v>0</v>
      </c>
      <c r="AX45">
        <v>0</v>
      </c>
      <c r="AY45">
        <v>0</v>
      </c>
      <c r="BA45" s="1">
        <v>44489</v>
      </c>
      <c r="BB45">
        <v>2</v>
      </c>
      <c r="BC45">
        <v>2</v>
      </c>
      <c r="BD45">
        <v>0</v>
      </c>
      <c r="BE45">
        <v>12</v>
      </c>
      <c r="BF45">
        <v>1</v>
      </c>
      <c r="BG45">
        <v>0</v>
      </c>
      <c r="BH45">
        <v>12</v>
      </c>
      <c r="BI45" s="1">
        <v>43720</v>
      </c>
      <c r="BJ45">
        <v>2</v>
      </c>
      <c r="BK45">
        <v>2</v>
      </c>
      <c r="BL45">
        <v>0</v>
      </c>
      <c r="BM45">
        <v>4</v>
      </c>
      <c r="BN45">
        <v>1</v>
      </c>
      <c r="BO45">
        <v>0</v>
      </c>
      <c r="BP45">
        <v>4</v>
      </c>
      <c r="BQ45" s="1">
        <v>43342</v>
      </c>
      <c r="BR45">
        <v>3</v>
      </c>
      <c r="BS45">
        <v>3</v>
      </c>
      <c r="BT45">
        <v>0</v>
      </c>
      <c r="BU45">
        <v>12</v>
      </c>
      <c r="BV45">
        <v>1</v>
      </c>
      <c r="BW45">
        <v>0</v>
      </c>
      <c r="BX45">
        <v>12</v>
      </c>
      <c r="BY45">
        <v>9.3330000000000002</v>
      </c>
      <c r="CA45" t="s">
        <v>429</v>
      </c>
      <c r="CB45" t="s">
        <v>543</v>
      </c>
      <c r="CC45">
        <v>4281</v>
      </c>
      <c r="CD45">
        <v>80</v>
      </c>
      <c r="CE45">
        <v>2077436300</v>
      </c>
      <c r="CF45" t="s">
        <v>99</v>
      </c>
      <c r="CG45" t="s">
        <v>100</v>
      </c>
      <c r="CH45" s="1">
        <v>34906</v>
      </c>
      <c r="CI45" t="s">
        <v>100</v>
      </c>
      <c r="CJ45" t="s">
        <v>100</v>
      </c>
      <c r="CK45" t="s">
        <v>100</v>
      </c>
      <c r="CL45" t="s">
        <v>103</v>
      </c>
      <c r="CM45" t="s">
        <v>542</v>
      </c>
      <c r="CN45">
        <v>62</v>
      </c>
      <c r="CO45" s="1">
        <v>44621</v>
      </c>
      <c r="CP45" s="1"/>
      <c r="CV45"/>
      <c r="CW45">
        <v>2</v>
      </c>
    </row>
    <row r="46" spans="1:104" x14ac:dyDescent="0.25">
      <c r="A46" t="s">
        <v>158</v>
      </c>
      <c r="B46" s="18" t="s">
        <v>587</v>
      </c>
      <c r="C46" s="18">
        <v>205139</v>
      </c>
      <c r="D46" t="s">
        <v>469</v>
      </c>
      <c r="E46" t="s">
        <v>136</v>
      </c>
      <c r="F46" t="s">
        <v>211</v>
      </c>
      <c r="G46" t="s">
        <v>602</v>
      </c>
      <c r="H46">
        <v>116.6</v>
      </c>
      <c r="I46" t="s">
        <v>107</v>
      </c>
      <c r="K46" t="s">
        <v>100</v>
      </c>
      <c r="L46" t="s">
        <v>111</v>
      </c>
      <c r="M46">
        <v>4</v>
      </c>
      <c r="N46">
        <v>4</v>
      </c>
      <c r="O46">
        <v>4</v>
      </c>
      <c r="P46">
        <v>4</v>
      </c>
      <c r="Q46">
        <v>4</v>
      </c>
      <c r="R46">
        <v>4</v>
      </c>
      <c r="S46">
        <v>5</v>
      </c>
      <c r="U46" s="8">
        <v>3.76065</v>
      </c>
      <c r="V46" s="8">
        <v>0.90107000000000004</v>
      </c>
      <c r="X46">
        <v>0.17505000000000001</v>
      </c>
      <c r="Y46">
        <v>1.07612</v>
      </c>
      <c r="Z46">
        <v>3.4329999999999998</v>
      </c>
      <c r="AA46">
        <v>0.77615999999999996</v>
      </c>
      <c r="AB46">
        <v>3.2070000000000001E-2</v>
      </c>
      <c r="AC46">
        <v>6</v>
      </c>
      <c r="AD46">
        <v>2.6845300000000001</v>
      </c>
      <c r="AF46">
        <v>6</v>
      </c>
      <c r="AH46">
        <v>6</v>
      </c>
      <c r="AJ46">
        <v>2.2711299999999999</v>
      </c>
      <c r="AK46">
        <v>0.60990999999999995</v>
      </c>
      <c r="AL46">
        <v>0.29003000000000001</v>
      </c>
      <c r="AM46">
        <v>3.1710699999999998</v>
      </c>
      <c r="AN46">
        <v>2.41987</v>
      </c>
      <c r="AO46">
        <v>0.21112</v>
      </c>
      <c r="AP46">
        <v>1.1635200000000001</v>
      </c>
      <c r="AQ46">
        <v>3.7443200000000001</v>
      </c>
      <c r="AS46">
        <v>0</v>
      </c>
      <c r="AT46">
        <v>2</v>
      </c>
      <c r="AU46">
        <v>0</v>
      </c>
      <c r="AV46">
        <v>3</v>
      </c>
      <c r="AW46" s="4">
        <v>8976.5</v>
      </c>
      <c r="AX46">
        <v>0</v>
      </c>
      <c r="AY46">
        <v>3</v>
      </c>
      <c r="BA46" s="1">
        <v>43881</v>
      </c>
      <c r="BB46">
        <v>0</v>
      </c>
      <c r="BC46">
        <v>0</v>
      </c>
      <c r="BD46">
        <v>0</v>
      </c>
      <c r="BE46">
        <v>0</v>
      </c>
      <c r="BF46">
        <v>0</v>
      </c>
      <c r="BG46">
        <v>0</v>
      </c>
      <c r="BH46">
        <v>0</v>
      </c>
      <c r="BI46" s="1">
        <v>43482</v>
      </c>
      <c r="BJ46">
        <v>3</v>
      </c>
      <c r="BK46">
        <v>2</v>
      </c>
      <c r="BL46">
        <v>1</v>
      </c>
      <c r="BM46">
        <v>24</v>
      </c>
      <c r="BN46">
        <v>1</v>
      </c>
      <c r="BO46">
        <v>0</v>
      </c>
      <c r="BP46">
        <v>24</v>
      </c>
      <c r="BQ46" s="1">
        <v>43027</v>
      </c>
      <c r="BR46">
        <v>1</v>
      </c>
      <c r="BS46">
        <v>1</v>
      </c>
      <c r="BT46">
        <v>0</v>
      </c>
      <c r="BU46">
        <v>8</v>
      </c>
      <c r="BV46">
        <v>1</v>
      </c>
      <c r="BW46">
        <v>0</v>
      </c>
      <c r="BX46">
        <v>8</v>
      </c>
      <c r="BY46">
        <v>9.3330000000000002</v>
      </c>
      <c r="CA46" t="s">
        <v>212</v>
      </c>
      <c r="CB46" t="s">
        <v>471</v>
      </c>
      <c r="CC46">
        <v>4330</v>
      </c>
      <c r="CD46">
        <v>50</v>
      </c>
      <c r="CE46">
        <v>2076262600</v>
      </c>
      <c r="CF46" t="s">
        <v>99</v>
      </c>
      <c r="CG46" t="s">
        <v>100</v>
      </c>
      <c r="CH46" s="1">
        <v>33970</v>
      </c>
      <c r="CI46" t="s">
        <v>100</v>
      </c>
      <c r="CJ46" t="s">
        <v>101</v>
      </c>
      <c r="CK46" t="s">
        <v>100</v>
      </c>
      <c r="CL46" t="s">
        <v>103</v>
      </c>
      <c r="CM46" t="s">
        <v>470</v>
      </c>
      <c r="CN46">
        <v>125</v>
      </c>
      <c r="CO46" s="1">
        <v>44621</v>
      </c>
      <c r="CP46" s="1"/>
      <c r="CV46"/>
    </row>
    <row r="47" spans="1:104" x14ac:dyDescent="0.25">
      <c r="A47" t="s">
        <v>158</v>
      </c>
      <c r="B47" s="18" t="s">
        <v>587</v>
      </c>
      <c r="C47" s="18">
        <v>205054</v>
      </c>
      <c r="D47" t="s">
        <v>209</v>
      </c>
      <c r="E47" t="s">
        <v>136</v>
      </c>
      <c r="F47" t="s">
        <v>211</v>
      </c>
      <c r="G47" t="s">
        <v>602</v>
      </c>
      <c r="H47">
        <v>50.7</v>
      </c>
      <c r="I47" t="s">
        <v>107</v>
      </c>
      <c r="K47" t="s">
        <v>100</v>
      </c>
      <c r="L47" t="s">
        <v>104</v>
      </c>
      <c r="M47">
        <v>3</v>
      </c>
      <c r="N47">
        <v>5</v>
      </c>
      <c r="O47">
        <v>2</v>
      </c>
      <c r="P47">
        <v>4</v>
      </c>
      <c r="Q47">
        <v>4</v>
      </c>
      <c r="R47">
        <v>4</v>
      </c>
      <c r="S47">
        <v>5</v>
      </c>
      <c r="U47" s="8">
        <v>4.66052</v>
      </c>
      <c r="V47" s="8">
        <v>1.26661</v>
      </c>
      <c r="X47">
        <v>0.49775000000000003</v>
      </c>
      <c r="Y47">
        <v>1.7643599999999999</v>
      </c>
      <c r="Z47">
        <v>4.2142600000000003</v>
      </c>
      <c r="AA47">
        <v>1.02338</v>
      </c>
      <c r="AB47">
        <v>2.282E-2</v>
      </c>
      <c r="AC47">
        <v>6</v>
      </c>
      <c r="AD47">
        <v>2.8961600000000001</v>
      </c>
      <c r="AF47">
        <v>6</v>
      </c>
      <c r="AH47">
        <v>6</v>
      </c>
      <c r="AJ47">
        <v>2.1475300000000002</v>
      </c>
      <c r="AK47">
        <v>0.71389000000000002</v>
      </c>
      <c r="AL47">
        <v>0.32083</v>
      </c>
      <c r="AM47">
        <v>3.1822400000000002</v>
      </c>
      <c r="AN47">
        <v>2.7608999999999999</v>
      </c>
      <c r="AO47">
        <v>0.51287000000000005</v>
      </c>
      <c r="AP47">
        <v>1.4785299999999999</v>
      </c>
      <c r="AQ47">
        <v>4.6239999999999997</v>
      </c>
      <c r="AS47">
        <v>2</v>
      </c>
      <c r="AT47">
        <v>4</v>
      </c>
      <c r="AU47">
        <v>0</v>
      </c>
      <c r="AV47">
        <v>1</v>
      </c>
      <c r="AW47" s="4">
        <v>650</v>
      </c>
      <c r="AX47">
        <v>0</v>
      </c>
      <c r="AY47">
        <v>1</v>
      </c>
      <c r="BA47" s="1">
        <v>44475</v>
      </c>
      <c r="BB47">
        <v>0</v>
      </c>
      <c r="BC47">
        <v>0</v>
      </c>
      <c r="BD47">
        <v>0</v>
      </c>
      <c r="BE47">
        <v>0</v>
      </c>
      <c r="BF47">
        <v>0</v>
      </c>
      <c r="BG47">
        <v>0</v>
      </c>
      <c r="BH47">
        <v>0</v>
      </c>
      <c r="BI47" s="1">
        <v>43707</v>
      </c>
      <c r="BJ47">
        <v>11</v>
      </c>
      <c r="BK47">
        <v>9</v>
      </c>
      <c r="BL47">
        <v>7</v>
      </c>
      <c r="BM47">
        <v>60</v>
      </c>
      <c r="BN47">
        <v>2</v>
      </c>
      <c r="BO47">
        <v>30</v>
      </c>
      <c r="BP47">
        <v>90</v>
      </c>
      <c r="BQ47" s="1">
        <v>43314</v>
      </c>
      <c r="BR47">
        <v>7</v>
      </c>
      <c r="BS47">
        <v>5</v>
      </c>
      <c r="BT47">
        <v>2</v>
      </c>
      <c r="BU47">
        <v>36</v>
      </c>
      <c r="BV47">
        <v>1</v>
      </c>
      <c r="BW47">
        <v>0</v>
      </c>
      <c r="BX47">
        <v>36</v>
      </c>
      <c r="BY47">
        <v>36</v>
      </c>
      <c r="CA47" t="s">
        <v>212</v>
      </c>
      <c r="CB47" t="s">
        <v>213</v>
      </c>
      <c r="CC47">
        <v>4330</v>
      </c>
      <c r="CD47">
        <v>50</v>
      </c>
      <c r="CE47">
        <v>2076217100</v>
      </c>
      <c r="CF47" t="s">
        <v>99</v>
      </c>
      <c r="CG47" t="s">
        <v>100</v>
      </c>
      <c r="CH47" s="1">
        <v>30553</v>
      </c>
      <c r="CI47" t="s">
        <v>100</v>
      </c>
      <c r="CJ47" t="s">
        <v>100</v>
      </c>
      <c r="CK47" t="s">
        <v>100</v>
      </c>
      <c r="CL47" t="s">
        <v>103</v>
      </c>
      <c r="CM47" t="s">
        <v>210</v>
      </c>
      <c r="CN47">
        <v>77</v>
      </c>
      <c r="CO47" s="1">
        <v>44621</v>
      </c>
      <c r="CP47" s="1"/>
      <c r="CV47"/>
    </row>
    <row r="48" spans="1:104" x14ac:dyDescent="0.25">
      <c r="A48" t="s">
        <v>158</v>
      </c>
      <c r="B48" s="18" t="s">
        <v>587</v>
      </c>
      <c r="C48" s="18">
        <v>205128</v>
      </c>
      <c r="D48" t="s">
        <v>434</v>
      </c>
      <c r="E48" t="s">
        <v>114</v>
      </c>
      <c r="F48" t="s">
        <v>217</v>
      </c>
      <c r="G48" t="s">
        <v>601</v>
      </c>
      <c r="H48">
        <v>35.799999999999997</v>
      </c>
      <c r="I48" t="s">
        <v>98</v>
      </c>
      <c r="J48" t="s">
        <v>106</v>
      </c>
      <c r="K48" t="s">
        <v>100</v>
      </c>
      <c r="L48" t="s">
        <v>104</v>
      </c>
      <c r="M48">
        <v>2</v>
      </c>
      <c r="N48">
        <v>4</v>
      </c>
      <c r="O48">
        <v>1</v>
      </c>
      <c r="P48">
        <v>2</v>
      </c>
      <c r="Q48">
        <v>2</v>
      </c>
      <c r="S48">
        <v>4</v>
      </c>
      <c r="U48" s="8">
        <v>3.7389199999999998</v>
      </c>
      <c r="V48" s="8">
        <v>0.57411000000000001</v>
      </c>
      <c r="W48">
        <v>55.8</v>
      </c>
      <c r="X48">
        <v>0.51841000000000004</v>
      </c>
      <c r="Y48">
        <v>1.0925199999999999</v>
      </c>
      <c r="Z48">
        <v>3.3651399999999998</v>
      </c>
      <c r="AA48">
        <v>0.41663</v>
      </c>
      <c r="AB48">
        <v>5.5000000000000003E-4</v>
      </c>
      <c r="AD48">
        <v>2.6463999999999999</v>
      </c>
      <c r="AE48">
        <v>28.6</v>
      </c>
      <c r="AG48">
        <v>2</v>
      </c>
      <c r="AJ48">
        <v>2.1449600000000002</v>
      </c>
      <c r="AK48">
        <v>0.65530999999999995</v>
      </c>
      <c r="AL48">
        <v>0.26819999999999999</v>
      </c>
      <c r="AM48">
        <v>3.0684800000000001</v>
      </c>
      <c r="AN48">
        <v>2.5258099999999999</v>
      </c>
      <c r="AO48">
        <v>0.58189999999999997</v>
      </c>
      <c r="AP48">
        <v>0.80164000000000002</v>
      </c>
      <c r="AQ48">
        <v>3.84714</v>
      </c>
      <c r="AS48">
        <v>0</v>
      </c>
      <c r="AT48">
        <v>1</v>
      </c>
      <c r="AU48">
        <v>1</v>
      </c>
      <c r="AV48">
        <v>2</v>
      </c>
      <c r="AW48" s="4">
        <v>115393.2</v>
      </c>
      <c r="AX48">
        <v>0</v>
      </c>
      <c r="AY48">
        <v>2</v>
      </c>
      <c r="BA48" s="1">
        <v>43845</v>
      </c>
      <c r="BB48">
        <v>10</v>
      </c>
      <c r="BC48">
        <v>10</v>
      </c>
      <c r="BD48">
        <v>0</v>
      </c>
      <c r="BE48">
        <v>32</v>
      </c>
      <c r="BF48">
        <v>1</v>
      </c>
      <c r="BG48">
        <v>0</v>
      </c>
      <c r="BH48">
        <v>32</v>
      </c>
      <c r="BI48" s="1">
        <v>43496</v>
      </c>
      <c r="BJ48">
        <v>12</v>
      </c>
      <c r="BK48">
        <v>10</v>
      </c>
      <c r="BL48">
        <v>1</v>
      </c>
      <c r="BM48">
        <v>198</v>
      </c>
      <c r="BN48">
        <v>1</v>
      </c>
      <c r="BO48">
        <v>0</v>
      </c>
      <c r="BP48">
        <v>198</v>
      </c>
      <c r="BQ48" s="1">
        <v>43076</v>
      </c>
      <c r="BR48">
        <v>3</v>
      </c>
      <c r="BS48">
        <v>3</v>
      </c>
      <c r="BT48">
        <v>0</v>
      </c>
      <c r="BU48">
        <v>16</v>
      </c>
      <c r="BV48">
        <v>1</v>
      </c>
      <c r="BW48">
        <v>0</v>
      </c>
      <c r="BX48">
        <v>16</v>
      </c>
      <c r="BY48">
        <v>84.667000000000002</v>
      </c>
      <c r="CA48" t="s">
        <v>420</v>
      </c>
      <c r="CB48" t="s">
        <v>436</v>
      </c>
      <c r="CC48">
        <v>4950</v>
      </c>
      <c r="CD48">
        <v>120</v>
      </c>
      <c r="CE48">
        <v>2076968225</v>
      </c>
      <c r="CF48" t="s">
        <v>99</v>
      </c>
      <c r="CG48" t="s">
        <v>100</v>
      </c>
      <c r="CH48" s="1">
        <v>34243</v>
      </c>
      <c r="CI48" t="s">
        <v>100</v>
      </c>
      <c r="CJ48" t="s">
        <v>101</v>
      </c>
      <c r="CK48" t="s">
        <v>100</v>
      </c>
      <c r="CL48" t="s">
        <v>103</v>
      </c>
      <c r="CM48" t="s">
        <v>435</v>
      </c>
      <c r="CN48">
        <v>58</v>
      </c>
      <c r="CO48" s="1">
        <v>44621</v>
      </c>
      <c r="CP48" s="1"/>
      <c r="CV48"/>
      <c r="CW48">
        <v>2</v>
      </c>
    </row>
    <row r="49" spans="1:101" x14ac:dyDescent="0.25">
      <c r="A49" t="s">
        <v>158</v>
      </c>
      <c r="B49" s="18" t="s">
        <v>587</v>
      </c>
      <c r="C49" s="18">
        <v>205076</v>
      </c>
      <c r="D49" t="s">
        <v>270</v>
      </c>
      <c r="E49" t="s">
        <v>272</v>
      </c>
      <c r="F49" t="s">
        <v>273</v>
      </c>
      <c r="G49" t="s">
        <v>601</v>
      </c>
      <c r="H49">
        <v>46.8</v>
      </c>
      <c r="I49" t="s">
        <v>98</v>
      </c>
      <c r="K49" t="s">
        <v>100</v>
      </c>
      <c r="L49" t="s">
        <v>104</v>
      </c>
      <c r="M49">
        <v>3</v>
      </c>
      <c r="N49">
        <v>3</v>
      </c>
      <c r="O49">
        <v>3</v>
      </c>
      <c r="P49">
        <v>3</v>
      </c>
      <c r="Q49">
        <v>2</v>
      </c>
      <c r="R49">
        <v>5</v>
      </c>
      <c r="S49">
        <v>3</v>
      </c>
      <c r="U49" s="8">
        <v>4.5901899999999998</v>
      </c>
      <c r="V49" s="8">
        <v>0.65751999999999999</v>
      </c>
      <c r="W49">
        <v>47.1</v>
      </c>
      <c r="X49">
        <v>0.73116999999999999</v>
      </c>
      <c r="Y49">
        <v>1.3887</v>
      </c>
      <c r="Z49">
        <v>4.0686799999999996</v>
      </c>
      <c r="AA49">
        <v>0.40773999999999999</v>
      </c>
      <c r="AB49">
        <v>9.6159999999999995E-2</v>
      </c>
      <c r="AD49">
        <v>3.2014900000000002</v>
      </c>
      <c r="AE49">
        <v>50</v>
      </c>
      <c r="AG49">
        <v>0</v>
      </c>
      <c r="AJ49">
        <v>2.2551399999999999</v>
      </c>
      <c r="AK49">
        <v>0.70118999999999998</v>
      </c>
      <c r="AL49">
        <v>0.37214000000000003</v>
      </c>
      <c r="AM49">
        <v>3.3284699999999998</v>
      </c>
      <c r="AN49">
        <v>2.9063300000000001</v>
      </c>
      <c r="AO49">
        <v>0.76702000000000004</v>
      </c>
      <c r="AP49">
        <v>0.66169</v>
      </c>
      <c r="AQ49">
        <v>4.3541299999999996</v>
      </c>
      <c r="AS49">
        <v>0</v>
      </c>
      <c r="AT49">
        <v>1</v>
      </c>
      <c r="AU49">
        <v>1</v>
      </c>
      <c r="AV49">
        <v>1</v>
      </c>
      <c r="AW49" s="4">
        <v>3250</v>
      </c>
      <c r="AX49">
        <v>0</v>
      </c>
      <c r="AY49">
        <v>1</v>
      </c>
      <c r="BA49" s="1">
        <v>43874</v>
      </c>
      <c r="BB49">
        <v>8</v>
      </c>
      <c r="BC49">
        <v>8</v>
      </c>
      <c r="BD49">
        <v>0</v>
      </c>
      <c r="BE49">
        <v>24</v>
      </c>
      <c r="BF49">
        <v>1</v>
      </c>
      <c r="BG49">
        <v>0</v>
      </c>
      <c r="BH49">
        <v>24</v>
      </c>
      <c r="BI49" s="1">
        <v>43524</v>
      </c>
      <c r="BJ49">
        <v>4</v>
      </c>
      <c r="BK49">
        <v>3</v>
      </c>
      <c r="BL49">
        <v>0</v>
      </c>
      <c r="BM49">
        <v>24</v>
      </c>
      <c r="BN49">
        <v>1</v>
      </c>
      <c r="BO49">
        <v>0</v>
      </c>
      <c r="BP49">
        <v>24</v>
      </c>
      <c r="BQ49" s="1">
        <v>43112</v>
      </c>
      <c r="BR49">
        <v>1</v>
      </c>
      <c r="BS49">
        <v>0</v>
      </c>
      <c r="BT49">
        <v>1</v>
      </c>
      <c r="BU49">
        <v>4</v>
      </c>
      <c r="BV49">
        <v>0</v>
      </c>
      <c r="BW49">
        <v>0</v>
      </c>
      <c r="BX49">
        <v>4</v>
      </c>
      <c r="BY49">
        <v>20.667000000000002</v>
      </c>
      <c r="CA49" t="s">
        <v>274</v>
      </c>
      <c r="CB49" t="s">
        <v>275</v>
      </c>
      <c r="CC49">
        <v>4281</v>
      </c>
      <c r="CD49">
        <v>80</v>
      </c>
      <c r="CE49">
        <v>2077437086</v>
      </c>
      <c r="CF49" t="s">
        <v>99</v>
      </c>
      <c r="CG49" t="s">
        <v>100</v>
      </c>
      <c r="CH49" s="1">
        <v>33695</v>
      </c>
      <c r="CI49" t="s">
        <v>100</v>
      </c>
      <c r="CJ49" t="s">
        <v>101</v>
      </c>
      <c r="CK49" t="s">
        <v>100</v>
      </c>
      <c r="CL49" t="s">
        <v>103</v>
      </c>
      <c r="CM49" t="s">
        <v>271</v>
      </c>
      <c r="CN49">
        <v>76</v>
      </c>
      <c r="CO49" s="1">
        <v>44621</v>
      </c>
      <c r="CP49" s="1"/>
      <c r="CV49"/>
    </row>
    <row r="50" spans="1:101" x14ac:dyDescent="0.25">
      <c r="A50" t="s">
        <v>158</v>
      </c>
      <c r="B50" s="18" t="s">
        <v>587</v>
      </c>
      <c r="C50" s="18">
        <v>205109</v>
      </c>
      <c r="D50" t="s">
        <v>367</v>
      </c>
      <c r="E50" t="s">
        <v>369</v>
      </c>
      <c r="F50" t="s">
        <v>109</v>
      </c>
      <c r="G50" t="s">
        <v>601</v>
      </c>
      <c r="H50">
        <v>35</v>
      </c>
      <c r="I50" t="s">
        <v>98</v>
      </c>
      <c r="K50" t="s">
        <v>100</v>
      </c>
      <c r="L50" t="s">
        <v>104</v>
      </c>
      <c r="M50">
        <v>3</v>
      </c>
      <c r="N50">
        <v>3</v>
      </c>
      <c r="O50">
        <v>3</v>
      </c>
      <c r="P50">
        <v>4</v>
      </c>
      <c r="Q50">
        <v>2</v>
      </c>
      <c r="R50">
        <v>5</v>
      </c>
      <c r="S50">
        <v>4</v>
      </c>
      <c r="U50" s="8">
        <v>3.5465900000000001</v>
      </c>
      <c r="V50" s="8">
        <v>0.64268999999999998</v>
      </c>
      <c r="W50">
        <v>64.3</v>
      </c>
      <c r="X50">
        <v>0.74833000000000005</v>
      </c>
      <c r="Y50">
        <v>1.3910199999999999</v>
      </c>
      <c r="Z50">
        <v>3.2052299999999998</v>
      </c>
      <c r="AA50">
        <v>0.47521999999999998</v>
      </c>
      <c r="AB50">
        <v>0.12920999999999999</v>
      </c>
      <c r="AD50">
        <v>2.1555800000000001</v>
      </c>
      <c r="AE50">
        <v>75</v>
      </c>
      <c r="AG50">
        <v>0</v>
      </c>
      <c r="AJ50">
        <v>2.3089</v>
      </c>
      <c r="AK50">
        <v>0.64575000000000005</v>
      </c>
      <c r="AL50">
        <v>0.27284999999999998</v>
      </c>
      <c r="AM50">
        <v>3.2275</v>
      </c>
      <c r="AN50">
        <v>1.9112800000000001</v>
      </c>
      <c r="AO50">
        <v>0.85241999999999996</v>
      </c>
      <c r="AP50">
        <v>0.88212000000000002</v>
      </c>
      <c r="AQ50">
        <v>3.4694500000000001</v>
      </c>
      <c r="AS50">
        <v>0</v>
      </c>
      <c r="AT50">
        <v>3</v>
      </c>
      <c r="AU50">
        <v>0</v>
      </c>
      <c r="AV50">
        <v>0</v>
      </c>
      <c r="AW50" s="4">
        <v>0</v>
      </c>
      <c r="AX50">
        <v>0</v>
      </c>
      <c r="AY50">
        <v>0</v>
      </c>
      <c r="BA50" s="1">
        <v>43859</v>
      </c>
      <c r="BB50">
        <v>4</v>
      </c>
      <c r="BC50">
        <v>4</v>
      </c>
      <c r="BD50">
        <v>0</v>
      </c>
      <c r="BE50">
        <v>20</v>
      </c>
      <c r="BF50">
        <v>1</v>
      </c>
      <c r="BG50">
        <v>0</v>
      </c>
      <c r="BH50">
        <v>20</v>
      </c>
      <c r="BI50" s="1">
        <v>43453</v>
      </c>
      <c r="BJ50">
        <v>7</v>
      </c>
      <c r="BK50">
        <v>4</v>
      </c>
      <c r="BL50">
        <v>3</v>
      </c>
      <c r="BM50">
        <v>44</v>
      </c>
      <c r="BN50">
        <v>1</v>
      </c>
      <c r="BO50">
        <v>0</v>
      </c>
      <c r="BP50">
        <v>44</v>
      </c>
      <c r="BQ50" s="1">
        <v>43110</v>
      </c>
      <c r="BR50">
        <v>0</v>
      </c>
      <c r="BS50">
        <v>0</v>
      </c>
      <c r="BT50">
        <v>0</v>
      </c>
      <c r="BU50">
        <v>0</v>
      </c>
      <c r="BV50">
        <v>0</v>
      </c>
      <c r="BW50">
        <v>0</v>
      </c>
      <c r="BX50">
        <v>0</v>
      </c>
      <c r="BY50">
        <v>24.667000000000002</v>
      </c>
      <c r="CA50" t="s">
        <v>370</v>
      </c>
      <c r="CB50" t="s">
        <v>371</v>
      </c>
      <c r="CC50">
        <v>4654</v>
      </c>
      <c r="CD50">
        <v>140</v>
      </c>
      <c r="CE50">
        <v>2072553387</v>
      </c>
      <c r="CF50" t="s">
        <v>99</v>
      </c>
      <c r="CG50" t="s">
        <v>100</v>
      </c>
      <c r="CH50" s="1">
        <v>33970</v>
      </c>
      <c r="CI50" t="s">
        <v>100</v>
      </c>
      <c r="CJ50" t="s">
        <v>101</v>
      </c>
      <c r="CK50" t="s">
        <v>100</v>
      </c>
      <c r="CL50" t="s">
        <v>103</v>
      </c>
      <c r="CM50" t="s">
        <v>368</v>
      </c>
      <c r="CN50">
        <v>64</v>
      </c>
      <c r="CO50" s="1">
        <v>44621</v>
      </c>
      <c r="CP50" s="1"/>
      <c r="CV50"/>
    </row>
    <row r="51" spans="1:101" x14ac:dyDescent="0.25">
      <c r="A51" t="s">
        <v>158</v>
      </c>
      <c r="B51" s="18" t="s">
        <v>587</v>
      </c>
      <c r="C51" s="18">
        <v>205072</v>
      </c>
      <c r="D51" t="s">
        <v>257</v>
      </c>
      <c r="E51" t="s">
        <v>143</v>
      </c>
      <c r="F51" t="s">
        <v>169</v>
      </c>
      <c r="G51" t="s">
        <v>601</v>
      </c>
      <c r="H51">
        <v>101.7</v>
      </c>
      <c r="I51" t="s">
        <v>98</v>
      </c>
      <c r="J51" t="s">
        <v>106</v>
      </c>
      <c r="K51" t="s">
        <v>100</v>
      </c>
      <c r="L51" t="s">
        <v>104</v>
      </c>
      <c r="M51">
        <v>2</v>
      </c>
      <c r="N51">
        <v>4</v>
      </c>
      <c r="O51">
        <v>1</v>
      </c>
      <c r="P51">
        <v>5</v>
      </c>
      <c r="Q51">
        <v>5</v>
      </c>
      <c r="R51">
        <v>5</v>
      </c>
      <c r="S51">
        <v>4</v>
      </c>
      <c r="U51" s="8">
        <v>4.3195399999999999</v>
      </c>
      <c r="V51" s="8">
        <v>0.80828999999999995</v>
      </c>
      <c r="W51">
        <v>65.599999999999994</v>
      </c>
      <c r="X51">
        <v>0.70811000000000002</v>
      </c>
      <c r="Y51">
        <v>1.51641</v>
      </c>
      <c r="Z51">
        <v>3.9531499999999999</v>
      </c>
      <c r="AA51">
        <v>0.48222999999999999</v>
      </c>
      <c r="AB51">
        <v>0.10199999999999999</v>
      </c>
      <c r="AD51">
        <v>2.8031299999999999</v>
      </c>
      <c r="AE51">
        <v>83.3</v>
      </c>
      <c r="AG51">
        <v>1</v>
      </c>
      <c r="AJ51">
        <v>2.1698599999999999</v>
      </c>
      <c r="AK51">
        <v>0.72696000000000005</v>
      </c>
      <c r="AL51">
        <v>0.35804000000000002</v>
      </c>
      <c r="AM51">
        <v>3.2548599999999999</v>
      </c>
      <c r="AN51">
        <v>2.6447099999999999</v>
      </c>
      <c r="AO51">
        <v>0.71650000000000003</v>
      </c>
      <c r="AP51">
        <v>0.84545999999999999</v>
      </c>
      <c r="AQ51">
        <v>4.1900700000000004</v>
      </c>
      <c r="AS51">
        <v>9</v>
      </c>
      <c r="AT51">
        <v>30</v>
      </c>
      <c r="AU51">
        <v>2</v>
      </c>
      <c r="AV51">
        <v>1</v>
      </c>
      <c r="AW51" s="4">
        <v>9750</v>
      </c>
      <c r="AX51">
        <v>0</v>
      </c>
      <c r="AY51">
        <v>1</v>
      </c>
      <c r="BA51" s="1">
        <v>44504</v>
      </c>
      <c r="BB51">
        <v>10</v>
      </c>
      <c r="BC51">
        <v>9</v>
      </c>
      <c r="BD51">
        <v>1</v>
      </c>
      <c r="BE51">
        <v>56</v>
      </c>
      <c r="BF51">
        <v>1</v>
      </c>
      <c r="BG51">
        <v>0</v>
      </c>
      <c r="BH51">
        <v>56</v>
      </c>
      <c r="BI51" s="1">
        <v>44315</v>
      </c>
      <c r="BJ51">
        <v>11</v>
      </c>
      <c r="BK51">
        <v>6</v>
      </c>
      <c r="BL51">
        <v>6</v>
      </c>
      <c r="BM51">
        <v>68</v>
      </c>
      <c r="BN51">
        <v>1</v>
      </c>
      <c r="BO51">
        <v>0</v>
      </c>
      <c r="BP51">
        <v>68</v>
      </c>
      <c r="BQ51" s="1">
        <v>43790</v>
      </c>
      <c r="BR51">
        <v>48</v>
      </c>
      <c r="BS51">
        <v>10</v>
      </c>
      <c r="BT51">
        <v>41</v>
      </c>
      <c r="BU51">
        <v>312</v>
      </c>
      <c r="BV51">
        <v>1</v>
      </c>
      <c r="BW51">
        <v>0</v>
      </c>
      <c r="BX51">
        <v>312</v>
      </c>
      <c r="BY51">
        <v>102.667</v>
      </c>
      <c r="CA51" t="s">
        <v>259</v>
      </c>
      <c r="CB51" t="s">
        <v>260</v>
      </c>
      <c r="CC51">
        <v>4240</v>
      </c>
      <c r="CD51">
        <v>0</v>
      </c>
      <c r="CE51">
        <v>2077840108</v>
      </c>
      <c r="CF51" t="s">
        <v>99</v>
      </c>
      <c r="CG51" t="s">
        <v>100</v>
      </c>
      <c r="CH51" s="1">
        <v>33515</v>
      </c>
      <c r="CI51" t="s">
        <v>100</v>
      </c>
      <c r="CJ51" t="s">
        <v>100</v>
      </c>
      <c r="CK51" t="s">
        <v>100</v>
      </c>
      <c r="CL51" t="s">
        <v>103</v>
      </c>
      <c r="CM51" t="s">
        <v>258</v>
      </c>
      <c r="CN51">
        <v>108</v>
      </c>
      <c r="CO51" s="1">
        <v>44621</v>
      </c>
      <c r="CP51" s="1"/>
      <c r="CV51"/>
    </row>
    <row r="52" spans="1:101" x14ac:dyDescent="0.25">
      <c r="A52" t="s">
        <v>158</v>
      </c>
      <c r="B52" s="18" t="s">
        <v>587</v>
      </c>
      <c r="C52" s="18">
        <v>205129</v>
      </c>
      <c r="D52" t="s">
        <v>437</v>
      </c>
      <c r="E52" t="s">
        <v>439</v>
      </c>
      <c r="F52" t="s">
        <v>184</v>
      </c>
      <c r="G52" t="s">
        <v>602</v>
      </c>
      <c r="H52">
        <v>35.5</v>
      </c>
      <c r="I52" t="s">
        <v>107</v>
      </c>
      <c r="K52" t="s">
        <v>100</v>
      </c>
      <c r="L52" t="s">
        <v>104</v>
      </c>
      <c r="M52">
        <v>4</v>
      </c>
      <c r="N52">
        <v>4</v>
      </c>
      <c r="O52">
        <v>3</v>
      </c>
      <c r="P52">
        <v>4</v>
      </c>
      <c r="Q52">
        <v>4</v>
      </c>
      <c r="S52">
        <v>5</v>
      </c>
      <c r="U52" s="8">
        <v>3.7986</v>
      </c>
      <c r="V52" s="8">
        <v>0.92581000000000002</v>
      </c>
      <c r="X52">
        <v>0.30789</v>
      </c>
      <c r="Y52">
        <v>1.2337</v>
      </c>
      <c r="Z52">
        <v>3.1550400000000001</v>
      </c>
      <c r="AA52">
        <v>0.56381999999999999</v>
      </c>
      <c r="AB52">
        <v>0</v>
      </c>
      <c r="AC52">
        <v>6</v>
      </c>
      <c r="AD52">
        <v>2.5648900000000001</v>
      </c>
      <c r="AF52">
        <v>6</v>
      </c>
      <c r="AH52">
        <v>6</v>
      </c>
      <c r="AJ52">
        <v>2.3888400000000001</v>
      </c>
      <c r="AK52">
        <v>0.63331999999999999</v>
      </c>
      <c r="AL52">
        <v>0.26373000000000002</v>
      </c>
      <c r="AM52">
        <v>3.2858900000000002</v>
      </c>
      <c r="AN52">
        <v>2.1981099999999998</v>
      </c>
      <c r="AO52">
        <v>0.35759999999999997</v>
      </c>
      <c r="AP52">
        <v>1.31467</v>
      </c>
      <c r="AQ52">
        <v>3.64995</v>
      </c>
      <c r="AS52">
        <v>0</v>
      </c>
      <c r="AT52">
        <v>0</v>
      </c>
      <c r="AU52">
        <v>0</v>
      </c>
      <c r="AV52">
        <v>2</v>
      </c>
      <c r="AW52" s="4">
        <v>3900</v>
      </c>
      <c r="AX52">
        <v>0</v>
      </c>
      <c r="AY52">
        <v>2</v>
      </c>
      <c r="BA52" s="1">
        <v>44308</v>
      </c>
      <c r="BB52">
        <v>5</v>
      </c>
      <c r="BC52">
        <v>5</v>
      </c>
      <c r="BD52">
        <v>0</v>
      </c>
      <c r="BE52">
        <v>44</v>
      </c>
      <c r="BF52">
        <v>1</v>
      </c>
      <c r="BG52">
        <v>0</v>
      </c>
      <c r="BH52">
        <v>44</v>
      </c>
      <c r="BI52" s="1">
        <v>43901</v>
      </c>
      <c r="BJ52">
        <v>3</v>
      </c>
      <c r="BK52">
        <v>3</v>
      </c>
      <c r="BL52">
        <v>0</v>
      </c>
      <c r="BM52">
        <v>12</v>
      </c>
      <c r="BN52">
        <v>1</v>
      </c>
      <c r="BO52">
        <v>0</v>
      </c>
      <c r="BP52">
        <v>12</v>
      </c>
      <c r="BQ52" s="1">
        <v>43573</v>
      </c>
      <c r="BR52">
        <v>2</v>
      </c>
      <c r="BS52">
        <v>2</v>
      </c>
      <c r="BT52">
        <v>0</v>
      </c>
      <c r="BU52">
        <v>0</v>
      </c>
      <c r="BV52">
        <v>0</v>
      </c>
      <c r="BW52">
        <v>0</v>
      </c>
      <c r="BX52">
        <v>0</v>
      </c>
      <c r="BY52">
        <v>26</v>
      </c>
      <c r="CA52" t="s">
        <v>440</v>
      </c>
      <c r="CB52" t="s">
        <v>441</v>
      </c>
      <c r="CC52">
        <v>4739</v>
      </c>
      <c r="CD52">
        <v>10</v>
      </c>
      <c r="CE52">
        <v>2074445152</v>
      </c>
      <c r="CF52" t="s">
        <v>99</v>
      </c>
      <c r="CG52" t="s">
        <v>100</v>
      </c>
      <c r="CH52" s="1">
        <v>33970</v>
      </c>
      <c r="CI52" t="s">
        <v>100</v>
      </c>
      <c r="CJ52" t="s">
        <v>100</v>
      </c>
      <c r="CK52" t="s">
        <v>100</v>
      </c>
      <c r="CL52" t="s">
        <v>103</v>
      </c>
      <c r="CM52" t="s">
        <v>438</v>
      </c>
      <c r="CN52">
        <v>40</v>
      </c>
      <c r="CO52" s="1">
        <v>44621</v>
      </c>
      <c r="CP52" s="1"/>
      <c r="CV52"/>
      <c r="CW52">
        <v>2</v>
      </c>
    </row>
    <row r="53" spans="1:101" x14ac:dyDescent="0.25">
      <c r="A53" t="s">
        <v>158</v>
      </c>
      <c r="B53" s="18" t="s">
        <v>587</v>
      </c>
      <c r="C53" s="18">
        <v>205163</v>
      </c>
      <c r="D53" t="s">
        <v>513</v>
      </c>
      <c r="E53" t="s">
        <v>139</v>
      </c>
      <c r="F53" t="s">
        <v>149</v>
      </c>
      <c r="G53" t="s">
        <v>602</v>
      </c>
      <c r="H53">
        <v>34.9</v>
      </c>
      <c r="I53" t="s">
        <v>107</v>
      </c>
      <c r="K53" t="s">
        <v>100</v>
      </c>
      <c r="L53" t="s">
        <v>104</v>
      </c>
      <c r="M53">
        <v>5</v>
      </c>
      <c r="N53">
        <v>5</v>
      </c>
      <c r="O53">
        <v>3</v>
      </c>
      <c r="P53">
        <v>5</v>
      </c>
      <c r="Q53">
        <v>3</v>
      </c>
      <c r="R53">
        <v>5</v>
      </c>
      <c r="S53">
        <v>5</v>
      </c>
      <c r="U53" s="8">
        <v>5.3760199999999996</v>
      </c>
      <c r="V53" s="8">
        <v>2.11185</v>
      </c>
      <c r="W53">
        <v>68.8</v>
      </c>
      <c r="X53">
        <v>0.18715000000000001</v>
      </c>
      <c r="Y53">
        <v>2.2989999999999999</v>
      </c>
      <c r="Z53">
        <v>4.8111199999999998</v>
      </c>
      <c r="AA53">
        <v>1.64659</v>
      </c>
      <c r="AB53">
        <v>0.34659000000000001</v>
      </c>
      <c r="AD53">
        <v>3.0770200000000001</v>
      </c>
      <c r="AE53">
        <v>66.7</v>
      </c>
      <c r="AG53">
        <v>1</v>
      </c>
      <c r="AJ53">
        <v>2.1160999999999999</v>
      </c>
      <c r="AK53">
        <v>0.78671999999999997</v>
      </c>
      <c r="AL53">
        <v>0.34861999999999999</v>
      </c>
      <c r="AM53">
        <v>3.2514500000000002</v>
      </c>
      <c r="AN53">
        <v>2.9768699999999999</v>
      </c>
      <c r="AO53">
        <v>0.17498</v>
      </c>
      <c r="AP53">
        <v>2.2686299999999999</v>
      </c>
      <c r="AQ53">
        <v>5.2203499999999998</v>
      </c>
      <c r="AS53">
        <v>0</v>
      </c>
      <c r="AT53">
        <v>0</v>
      </c>
      <c r="AU53">
        <v>0</v>
      </c>
      <c r="AV53">
        <v>1</v>
      </c>
      <c r="AW53" s="4">
        <v>650</v>
      </c>
      <c r="AX53">
        <v>0</v>
      </c>
      <c r="AY53">
        <v>1</v>
      </c>
      <c r="BA53" s="1">
        <v>44413</v>
      </c>
      <c r="BB53">
        <v>6</v>
      </c>
      <c r="BC53">
        <v>6</v>
      </c>
      <c r="BD53">
        <v>0</v>
      </c>
      <c r="BE53">
        <v>32</v>
      </c>
      <c r="BF53">
        <v>1</v>
      </c>
      <c r="BG53">
        <v>0</v>
      </c>
      <c r="BH53">
        <v>32</v>
      </c>
      <c r="BI53" s="1">
        <v>43636</v>
      </c>
      <c r="BJ53">
        <v>6</v>
      </c>
      <c r="BK53">
        <v>6</v>
      </c>
      <c r="BL53">
        <v>0</v>
      </c>
      <c r="BM53">
        <v>40</v>
      </c>
      <c r="BN53">
        <v>1</v>
      </c>
      <c r="BO53">
        <v>0</v>
      </c>
      <c r="BP53">
        <v>40</v>
      </c>
      <c r="BQ53" s="1">
        <v>43231</v>
      </c>
      <c r="BR53">
        <v>2</v>
      </c>
      <c r="BS53">
        <v>2</v>
      </c>
      <c r="BT53">
        <v>0</v>
      </c>
      <c r="BU53">
        <v>8</v>
      </c>
      <c r="BV53">
        <v>1</v>
      </c>
      <c r="BW53">
        <v>0</v>
      </c>
      <c r="BX53">
        <v>8</v>
      </c>
      <c r="BY53">
        <v>30.667000000000002</v>
      </c>
      <c r="CA53" t="s">
        <v>515</v>
      </c>
      <c r="CB53" t="s">
        <v>516</v>
      </c>
      <c r="CC53">
        <v>4011</v>
      </c>
      <c r="CD53">
        <v>20</v>
      </c>
      <c r="CE53">
        <v>2073733600</v>
      </c>
      <c r="CF53" t="s">
        <v>99</v>
      </c>
      <c r="CG53" t="s">
        <v>100</v>
      </c>
      <c r="CH53" s="1">
        <v>27038</v>
      </c>
      <c r="CI53" t="s">
        <v>100</v>
      </c>
      <c r="CJ53" t="s">
        <v>100</v>
      </c>
      <c r="CK53" t="s">
        <v>100</v>
      </c>
      <c r="CL53" t="s">
        <v>103</v>
      </c>
      <c r="CM53" t="s">
        <v>514</v>
      </c>
      <c r="CN53">
        <v>42</v>
      </c>
      <c r="CO53" s="1">
        <v>44621</v>
      </c>
      <c r="CP53" s="1"/>
      <c r="CV53"/>
    </row>
    <row r="54" spans="1:101" x14ac:dyDescent="0.25">
      <c r="A54" t="s">
        <v>158</v>
      </c>
      <c r="B54" s="18" t="s">
        <v>587</v>
      </c>
      <c r="C54" s="18">
        <v>205006</v>
      </c>
      <c r="D54" t="s">
        <v>167</v>
      </c>
      <c r="E54" t="s">
        <v>143</v>
      </c>
      <c r="F54" t="s">
        <v>169</v>
      </c>
      <c r="G54" t="s">
        <v>601</v>
      </c>
      <c r="H54">
        <v>34</v>
      </c>
      <c r="I54" t="s">
        <v>98</v>
      </c>
      <c r="K54" t="s">
        <v>100</v>
      </c>
      <c r="L54" t="s">
        <v>104</v>
      </c>
      <c r="M54">
        <v>4</v>
      </c>
      <c r="N54">
        <v>4</v>
      </c>
      <c r="O54">
        <v>4</v>
      </c>
      <c r="P54">
        <v>2</v>
      </c>
      <c r="Q54">
        <v>2</v>
      </c>
      <c r="S54">
        <v>4</v>
      </c>
      <c r="U54" s="8">
        <v>4.0260999999999996</v>
      </c>
      <c r="V54" s="8">
        <v>0.88487000000000005</v>
      </c>
      <c r="W54">
        <v>57.1</v>
      </c>
      <c r="X54">
        <v>0.62734999999999996</v>
      </c>
      <c r="Y54">
        <v>1.5122199999999999</v>
      </c>
      <c r="Z54">
        <v>3.4098000000000002</v>
      </c>
      <c r="AA54">
        <v>0.76556999999999997</v>
      </c>
      <c r="AB54">
        <v>9.1319999999999998E-2</v>
      </c>
      <c r="AD54">
        <v>2.5138799999999999</v>
      </c>
      <c r="AE54">
        <v>58.3</v>
      </c>
      <c r="AG54">
        <v>1</v>
      </c>
      <c r="AJ54">
        <v>2.20228</v>
      </c>
      <c r="AK54">
        <v>0.7087</v>
      </c>
      <c r="AL54">
        <v>0.37329000000000001</v>
      </c>
      <c r="AM54">
        <v>3.2842699999999998</v>
      </c>
      <c r="AN54">
        <v>2.3368899999999999</v>
      </c>
      <c r="AO54">
        <v>0.65112999999999999</v>
      </c>
      <c r="AP54">
        <v>0.88775000000000004</v>
      </c>
      <c r="AQ54">
        <v>3.8704499999999999</v>
      </c>
      <c r="AS54">
        <v>0</v>
      </c>
      <c r="AT54">
        <v>0</v>
      </c>
      <c r="AU54">
        <v>0</v>
      </c>
      <c r="AV54">
        <v>0</v>
      </c>
      <c r="AW54" s="4">
        <v>0</v>
      </c>
      <c r="AX54">
        <v>0</v>
      </c>
      <c r="AY54">
        <v>0</v>
      </c>
      <c r="BA54" s="1">
        <v>43817</v>
      </c>
      <c r="BB54">
        <v>6</v>
      </c>
      <c r="BC54">
        <v>6</v>
      </c>
      <c r="BD54">
        <v>0</v>
      </c>
      <c r="BE54">
        <v>12</v>
      </c>
      <c r="BF54">
        <v>1</v>
      </c>
      <c r="BG54">
        <v>0</v>
      </c>
      <c r="BH54">
        <v>12</v>
      </c>
      <c r="BI54" s="1">
        <v>43510</v>
      </c>
      <c r="BJ54">
        <v>0</v>
      </c>
      <c r="BK54">
        <v>0</v>
      </c>
      <c r="BL54">
        <v>0</v>
      </c>
      <c r="BM54">
        <v>0</v>
      </c>
      <c r="BN54">
        <v>0</v>
      </c>
      <c r="BO54">
        <v>0</v>
      </c>
      <c r="BP54">
        <v>0</v>
      </c>
      <c r="BQ54" s="1">
        <v>43175</v>
      </c>
      <c r="BR54">
        <v>4</v>
      </c>
      <c r="BS54">
        <v>4</v>
      </c>
      <c r="BT54">
        <v>0</v>
      </c>
      <c r="BU54">
        <v>20</v>
      </c>
      <c r="BV54">
        <v>1</v>
      </c>
      <c r="BW54">
        <v>0</v>
      </c>
      <c r="BX54">
        <v>20</v>
      </c>
      <c r="BY54">
        <v>9.3330000000000002</v>
      </c>
      <c r="CA54" t="s">
        <v>170</v>
      </c>
      <c r="CB54" t="s">
        <v>171</v>
      </c>
      <c r="CC54">
        <v>4240</v>
      </c>
      <c r="CD54">
        <v>0</v>
      </c>
      <c r="CE54">
        <v>2077832039</v>
      </c>
      <c r="CF54" t="s">
        <v>99</v>
      </c>
      <c r="CG54" t="s">
        <v>100</v>
      </c>
      <c r="CH54" s="1">
        <v>26130</v>
      </c>
      <c r="CI54" t="s">
        <v>100</v>
      </c>
      <c r="CJ54" t="s">
        <v>101</v>
      </c>
      <c r="CK54" t="s">
        <v>100</v>
      </c>
      <c r="CL54" t="s">
        <v>103</v>
      </c>
      <c r="CM54" t="s">
        <v>168</v>
      </c>
      <c r="CN54">
        <v>37</v>
      </c>
      <c r="CO54" s="1">
        <v>44621</v>
      </c>
      <c r="CP54" s="1"/>
      <c r="CV54"/>
      <c r="CW54">
        <v>2</v>
      </c>
    </row>
    <row r="55" spans="1:101" x14ac:dyDescent="0.25">
      <c r="A55" t="s">
        <v>158</v>
      </c>
      <c r="B55" s="18" t="s">
        <v>587</v>
      </c>
      <c r="C55" s="18">
        <v>205118</v>
      </c>
      <c r="D55" t="s">
        <v>398</v>
      </c>
      <c r="E55" t="s">
        <v>400</v>
      </c>
      <c r="F55" t="s">
        <v>109</v>
      </c>
      <c r="G55" t="s">
        <v>601</v>
      </c>
      <c r="H55">
        <v>23.1</v>
      </c>
      <c r="I55" t="s">
        <v>105</v>
      </c>
      <c r="K55" t="s">
        <v>100</v>
      </c>
      <c r="L55" t="s">
        <v>104</v>
      </c>
      <c r="M55">
        <v>5</v>
      </c>
      <c r="N55">
        <v>5</v>
      </c>
      <c r="O55">
        <v>3</v>
      </c>
      <c r="P55">
        <v>5</v>
      </c>
      <c r="Q55">
        <v>5</v>
      </c>
      <c r="S55">
        <v>5</v>
      </c>
      <c r="U55" s="8">
        <v>4.3982000000000001</v>
      </c>
      <c r="V55" s="8">
        <v>1.4286799999999999</v>
      </c>
      <c r="W55">
        <v>60.5</v>
      </c>
      <c r="X55">
        <v>0.23573</v>
      </c>
      <c r="Y55">
        <v>1.6644099999999999</v>
      </c>
      <c r="Z55">
        <v>3.9191400000000001</v>
      </c>
      <c r="AA55">
        <v>1.1630499999999999</v>
      </c>
      <c r="AB55">
        <v>6.3800000000000003E-3</v>
      </c>
      <c r="AD55">
        <v>2.7337899999999999</v>
      </c>
      <c r="AE55">
        <v>36.4</v>
      </c>
      <c r="AG55">
        <v>2</v>
      </c>
      <c r="AJ55">
        <v>2.3194400000000002</v>
      </c>
      <c r="AK55">
        <v>0.60868999999999995</v>
      </c>
      <c r="AL55">
        <v>0.29485</v>
      </c>
      <c r="AM55">
        <v>3.2229800000000002</v>
      </c>
      <c r="AN55">
        <v>2.4129499999999999</v>
      </c>
      <c r="AO55">
        <v>0.28487000000000001</v>
      </c>
      <c r="AP55">
        <v>1.8146500000000001</v>
      </c>
      <c r="AQ55">
        <v>4.3085699999999996</v>
      </c>
      <c r="AS55">
        <v>0</v>
      </c>
      <c r="AT55">
        <v>0</v>
      </c>
      <c r="AU55">
        <v>1</v>
      </c>
      <c r="AV55">
        <v>0</v>
      </c>
      <c r="AW55" s="4">
        <v>0</v>
      </c>
      <c r="AX55">
        <v>0</v>
      </c>
      <c r="AY55">
        <v>0</v>
      </c>
      <c r="BA55" s="1">
        <v>44286</v>
      </c>
      <c r="BB55">
        <v>3</v>
      </c>
      <c r="BC55">
        <v>3</v>
      </c>
      <c r="BD55">
        <v>0</v>
      </c>
      <c r="BE55">
        <v>20</v>
      </c>
      <c r="BF55">
        <v>2</v>
      </c>
      <c r="BG55">
        <v>10</v>
      </c>
      <c r="BH55">
        <v>30</v>
      </c>
      <c r="BI55" s="1">
        <v>43600</v>
      </c>
      <c r="BJ55">
        <v>1</v>
      </c>
      <c r="BK55">
        <v>0</v>
      </c>
      <c r="BL55">
        <v>0</v>
      </c>
      <c r="BM55">
        <v>8</v>
      </c>
      <c r="BN55">
        <v>0</v>
      </c>
      <c r="BO55">
        <v>0</v>
      </c>
      <c r="BP55">
        <v>8</v>
      </c>
      <c r="BQ55" s="1">
        <v>43292</v>
      </c>
      <c r="BR55">
        <v>3</v>
      </c>
      <c r="BS55">
        <v>3</v>
      </c>
      <c r="BT55">
        <v>0</v>
      </c>
      <c r="BU55">
        <v>20</v>
      </c>
      <c r="BV55">
        <v>1</v>
      </c>
      <c r="BW55">
        <v>0</v>
      </c>
      <c r="BX55">
        <v>20</v>
      </c>
      <c r="BY55">
        <v>21</v>
      </c>
      <c r="CA55" t="s">
        <v>401</v>
      </c>
      <c r="CB55" t="s">
        <v>402</v>
      </c>
      <c r="CC55">
        <v>4658</v>
      </c>
      <c r="CD55">
        <v>140</v>
      </c>
      <c r="CE55">
        <v>2075462371</v>
      </c>
      <c r="CF55" t="s">
        <v>99</v>
      </c>
      <c r="CG55" t="s">
        <v>100</v>
      </c>
      <c r="CH55" s="1">
        <v>33970</v>
      </c>
      <c r="CI55" t="s">
        <v>100</v>
      </c>
      <c r="CJ55" t="s">
        <v>100</v>
      </c>
      <c r="CK55" t="s">
        <v>100</v>
      </c>
      <c r="CL55" t="s">
        <v>103</v>
      </c>
      <c r="CM55" t="s">
        <v>399</v>
      </c>
      <c r="CN55">
        <v>35</v>
      </c>
      <c r="CO55" s="1">
        <v>44621</v>
      </c>
      <c r="CP55" s="1"/>
      <c r="CV55"/>
      <c r="CW55">
        <v>2</v>
      </c>
    </row>
    <row r="56" spans="1:101" x14ac:dyDescent="0.25">
      <c r="A56" t="s">
        <v>158</v>
      </c>
      <c r="B56" s="18" t="s">
        <v>587</v>
      </c>
      <c r="C56" s="18">
        <v>205097</v>
      </c>
      <c r="D56" t="s">
        <v>326</v>
      </c>
      <c r="E56" t="s">
        <v>328</v>
      </c>
      <c r="F56" t="s">
        <v>273</v>
      </c>
      <c r="G56" t="s">
        <v>601</v>
      </c>
      <c r="H56">
        <v>36.5</v>
      </c>
      <c r="I56" t="s">
        <v>98</v>
      </c>
      <c r="K56" t="s">
        <v>100</v>
      </c>
      <c r="L56" t="s">
        <v>104</v>
      </c>
      <c r="M56">
        <v>4</v>
      </c>
      <c r="N56">
        <v>5</v>
      </c>
      <c r="O56">
        <v>2</v>
      </c>
      <c r="P56">
        <v>5</v>
      </c>
      <c r="Q56">
        <v>5</v>
      </c>
      <c r="R56">
        <v>4</v>
      </c>
      <c r="S56">
        <v>5</v>
      </c>
      <c r="U56" s="8">
        <v>4.3450699999999998</v>
      </c>
      <c r="V56" s="8">
        <v>1.5865100000000001</v>
      </c>
      <c r="W56">
        <v>38</v>
      </c>
      <c r="X56">
        <v>0</v>
      </c>
      <c r="Y56">
        <v>1.5865100000000001</v>
      </c>
      <c r="Z56">
        <v>3.8718400000000002</v>
      </c>
      <c r="AA56">
        <v>1.16605</v>
      </c>
      <c r="AB56">
        <v>4.8849999999999998E-2</v>
      </c>
      <c r="AD56">
        <v>2.7585600000000001</v>
      </c>
      <c r="AE56">
        <v>29.4</v>
      </c>
      <c r="AG56">
        <v>1</v>
      </c>
      <c r="AJ56">
        <v>2.2752500000000002</v>
      </c>
      <c r="AK56">
        <v>0.73668999999999996</v>
      </c>
      <c r="AL56">
        <v>0.36523</v>
      </c>
      <c r="AM56">
        <v>3.37717</v>
      </c>
      <c r="AN56">
        <v>2.4821</v>
      </c>
      <c r="AO56">
        <v>0</v>
      </c>
      <c r="AP56">
        <v>1.62679</v>
      </c>
      <c r="AQ56">
        <v>4.0621799999999997</v>
      </c>
      <c r="AS56">
        <v>0</v>
      </c>
      <c r="AT56">
        <v>1</v>
      </c>
      <c r="AU56">
        <v>3</v>
      </c>
      <c r="AV56">
        <v>0</v>
      </c>
      <c r="AW56" s="4">
        <v>0</v>
      </c>
      <c r="AX56">
        <v>0</v>
      </c>
      <c r="AY56">
        <v>0</v>
      </c>
      <c r="BA56" s="1">
        <v>44357</v>
      </c>
      <c r="BB56">
        <v>6</v>
      </c>
      <c r="BC56">
        <v>3</v>
      </c>
      <c r="BD56">
        <v>3</v>
      </c>
      <c r="BE56">
        <v>72</v>
      </c>
      <c r="BF56">
        <v>1</v>
      </c>
      <c r="BG56">
        <v>0</v>
      </c>
      <c r="BH56">
        <v>72</v>
      </c>
      <c r="BI56" s="1">
        <v>43600</v>
      </c>
      <c r="BJ56">
        <v>1</v>
      </c>
      <c r="BK56">
        <v>1</v>
      </c>
      <c r="BL56">
        <v>0</v>
      </c>
      <c r="BM56">
        <v>8</v>
      </c>
      <c r="BN56">
        <v>1</v>
      </c>
      <c r="BO56">
        <v>0</v>
      </c>
      <c r="BP56">
        <v>8</v>
      </c>
      <c r="BQ56" s="1">
        <v>43194</v>
      </c>
      <c r="BR56">
        <v>4</v>
      </c>
      <c r="BS56">
        <v>4</v>
      </c>
      <c r="BT56">
        <v>0</v>
      </c>
      <c r="BU56">
        <v>20</v>
      </c>
      <c r="BV56">
        <v>1</v>
      </c>
      <c r="BW56">
        <v>0</v>
      </c>
      <c r="BX56">
        <v>20</v>
      </c>
      <c r="BY56">
        <v>42</v>
      </c>
      <c r="CA56" t="s">
        <v>329</v>
      </c>
      <c r="CB56" t="s">
        <v>330</v>
      </c>
      <c r="CC56">
        <v>4268</v>
      </c>
      <c r="CD56">
        <v>80</v>
      </c>
      <c r="CE56">
        <v>2077437075</v>
      </c>
      <c r="CF56" t="s">
        <v>99</v>
      </c>
      <c r="CG56" t="s">
        <v>100</v>
      </c>
      <c r="CH56" s="1">
        <v>33970</v>
      </c>
      <c r="CI56" t="s">
        <v>100</v>
      </c>
      <c r="CJ56" t="s">
        <v>100</v>
      </c>
      <c r="CK56" t="s">
        <v>100</v>
      </c>
      <c r="CL56" t="s">
        <v>103</v>
      </c>
      <c r="CM56" t="s">
        <v>327</v>
      </c>
      <c r="CN56">
        <v>42</v>
      </c>
      <c r="CO56" s="1">
        <v>44621</v>
      </c>
      <c r="CP56" s="1"/>
      <c r="CV56"/>
    </row>
    <row r="57" spans="1:101" x14ac:dyDescent="0.25">
      <c r="A57" t="s">
        <v>158</v>
      </c>
      <c r="B57" s="18" t="s">
        <v>587</v>
      </c>
      <c r="C57" s="18">
        <v>205091</v>
      </c>
      <c r="D57" t="s">
        <v>317</v>
      </c>
      <c r="E57" t="s">
        <v>319</v>
      </c>
      <c r="F57" t="s">
        <v>211</v>
      </c>
      <c r="G57" t="s">
        <v>601</v>
      </c>
      <c r="H57">
        <v>81.099999999999994</v>
      </c>
      <c r="I57" t="s">
        <v>98</v>
      </c>
      <c r="K57" t="s">
        <v>100</v>
      </c>
      <c r="L57" t="s">
        <v>104</v>
      </c>
      <c r="M57">
        <v>2</v>
      </c>
      <c r="N57">
        <v>4</v>
      </c>
      <c r="O57">
        <v>1</v>
      </c>
      <c r="P57">
        <v>3</v>
      </c>
      <c r="Q57">
        <v>4</v>
      </c>
      <c r="R57">
        <v>2</v>
      </c>
      <c r="S57">
        <v>5</v>
      </c>
      <c r="U57" s="8">
        <v>3.73197</v>
      </c>
      <c r="V57" s="8">
        <v>0.95918000000000003</v>
      </c>
      <c r="W57">
        <v>58.5</v>
      </c>
      <c r="X57">
        <v>0.47750999999999999</v>
      </c>
      <c r="Y57">
        <v>1.43669</v>
      </c>
      <c r="Z57">
        <v>3.2879200000000002</v>
      </c>
      <c r="AA57">
        <v>0.56220999999999999</v>
      </c>
      <c r="AB57">
        <v>4.9189999999999998E-2</v>
      </c>
      <c r="AD57">
        <v>2.2952699999999999</v>
      </c>
      <c r="AE57">
        <v>63</v>
      </c>
      <c r="AG57">
        <v>1</v>
      </c>
      <c r="AJ57">
        <v>2.1404299999999998</v>
      </c>
      <c r="AK57">
        <v>0.69840999999999998</v>
      </c>
      <c r="AL57">
        <v>0.32128000000000001</v>
      </c>
      <c r="AM57">
        <v>3.16012</v>
      </c>
      <c r="AN57">
        <v>2.1953299999999998</v>
      </c>
      <c r="AO57">
        <v>0.50290999999999997</v>
      </c>
      <c r="AP57">
        <v>1.11808</v>
      </c>
      <c r="AQ57">
        <v>3.7286299999999999</v>
      </c>
      <c r="AS57">
        <v>9</v>
      </c>
      <c r="AT57">
        <v>2</v>
      </c>
      <c r="AU57">
        <v>0</v>
      </c>
      <c r="AV57">
        <v>0</v>
      </c>
      <c r="AW57" s="4">
        <v>0</v>
      </c>
      <c r="AX57">
        <v>0</v>
      </c>
      <c r="AY57">
        <v>0</v>
      </c>
      <c r="BA57" s="1">
        <v>43901</v>
      </c>
      <c r="BB57">
        <v>5</v>
      </c>
      <c r="BC57">
        <v>3</v>
      </c>
      <c r="BD57">
        <v>2</v>
      </c>
      <c r="BE57">
        <v>28</v>
      </c>
      <c r="BF57">
        <v>1</v>
      </c>
      <c r="BG57">
        <v>0</v>
      </c>
      <c r="BH57">
        <v>28</v>
      </c>
      <c r="BI57" s="1">
        <v>43510</v>
      </c>
      <c r="BJ57">
        <v>7</v>
      </c>
      <c r="BK57">
        <v>5</v>
      </c>
      <c r="BL57">
        <v>2</v>
      </c>
      <c r="BM57">
        <v>28</v>
      </c>
      <c r="BN57">
        <v>1</v>
      </c>
      <c r="BO57">
        <v>0</v>
      </c>
      <c r="BP57">
        <v>28</v>
      </c>
      <c r="BQ57" s="1">
        <v>43174</v>
      </c>
      <c r="BR57">
        <v>17</v>
      </c>
      <c r="BS57">
        <v>13</v>
      </c>
      <c r="BT57">
        <v>4</v>
      </c>
      <c r="BU57">
        <v>189</v>
      </c>
      <c r="BV57">
        <v>1</v>
      </c>
      <c r="BW57">
        <v>0</v>
      </c>
      <c r="BX57">
        <v>189</v>
      </c>
      <c r="BY57">
        <v>54.832999999999998</v>
      </c>
      <c r="CA57" t="s">
        <v>320</v>
      </c>
      <c r="CB57" t="s">
        <v>321</v>
      </c>
      <c r="CC57">
        <v>4901</v>
      </c>
      <c r="CD57">
        <v>50</v>
      </c>
      <c r="CE57">
        <v>2078730721</v>
      </c>
      <c r="CF57" t="s">
        <v>99</v>
      </c>
      <c r="CG57" t="s">
        <v>100</v>
      </c>
      <c r="CH57" s="1">
        <v>33970</v>
      </c>
      <c r="CI57" t="s">
        <v>100</v>
      </c>
      <c r="CJ57" t="s">
        <v>100</v>
      </c>
      <c r="CK57" t="s">
        <v>100</v>
      </c>
      <c r="CL57" t="s">
        <v>103</v>
      </c>
      <c r="CM57" t="s">
        <v>318</v>
      </c>
      <c r="CN57">
        <v>90</v>
      </c>
      <c r="CO57" s="1">
        <v>44621</v>
      </c>
      <c r="CP57" s="1"/>
      <c r="CV57"/>
    </row>
    <row r="58" spans="1:101" x14ac:dyDescent="0.25">
      <c r="A58" t="s">
        <v>158</v>
      </c>
      <c r="B58" s="18" t="s">
        <v>587</v>
      </c>
      <c r="C58" s="18">
        <v>205170</v>
      </c>
      <c r="D58" t="s">
        <v>525</v>
      </c>
      <c r="E58" t="s">
        <v>116</v>
      </c>
      <c r="F58" t="s">
        <v>169</v>
      </c>
      <c r="G58" t="s">
        <v>602</v>
      </c>
      <c r="H58">
        <v>22.9</v>
      </c>
      <c r="I58" t="s">
        <v>107</v>
      </c>
      <c r="K58" t="s">
        <v>100</v>
      </c>
      <c r="L58" t="s">
        <v>104</v>
      </c>
      <c r="M58">
        <v>5</v>
      </c>
      <c r="N58">
        <v>5</v>
      </c>
      <c r="O58">
        <v>4</v>
      </c>
      <c r="P58">
        <v>5</v>
      </c>
      <c r="Q58">
        <v>5</v>
      </c>
      <c r="S58">
        <v>5</v>
      </c>
      <c r="U58" s="8">
        <v>4.3413899999999996</v>
      </c>
      <c r="V58" s="8">
        <v>1.18076</v>
      </c>
      <c r="X58">
        <v>0.46083000000000002</v>
      </c>
      <c r="Y58">
        <v>1.64158</v>
      </c>
      <c r="Z58">
        <v>3.8403700000000001</v>
      </c>
      <c r="AA58">
        <v>0.64448000000000005</v>
      </c>
      <c r="AB58">
        <v>0</v>
      </c>
      <c r="AC58">
        <v>6</v>
      </c>
      <c r="AD58">
        <v>2.6998099999999998</v>
      </c>
      <c r="AF58">
        <v>6</v>
      </c>
      <c r="AH58">
        <v>6</v>
      </c>
      <c r="AJ58">
        <v>2.1895600000000002</v>
      </c>
      <c r="AK58">
        <v>0.63414999999999999</v>
      </c>
      <c r="AL58">
        <v>0.33717000000000003</v>
      </c>
      <c r="AM58">
        <v>3.1608800000000001</v>
      </c>
      <c r="AN58">
        <v>2.5243000000000002</v>
      </c>
      <c r="AO58">
        <v>0.53452999999999995</v>
      </c>
      <c r="AP58">
        <v>1.3115000000000001</v>
      </c>
      <c r="AQ58">
        <v>4.3364700000000003</v>
      </c>
      <c r="AS58">
        <v>0</v>
      </c>
      <c r="AT58">
        <v>0</v>
      </c>
      <c r="AU58">
        <v>0</v>
      </c>
      <c r="AV58">
        <v>0</v>
      </c>
      <c r="AW58" s="4">
        <v>0</v>
      </c>
      <c r="AX58">
        <v>0</v>
      </c>
      <c r="AY58">
        <v>0</v>
      </c>
      <c r="BA58" s="1">
        <v>44133</v>
      </c>
      <c r="BB58">
        <v>3</v>
      </c>
      <c r="BC58">
        <v>3</v>
      </c>
      <c r="BD58">
        <v>0</v>
      </c>
      <c r="BE58">
        <v>12</v>
      </c>
      <c r="BF58">
        <v>1</v>
      </c>
      <c r="BG58">
        <v>0</v>
      </c>
      <c r="BH58">
        <v>12</v>
      </c>
      <c r="BI58" s="1">
        <v>43551</v>
      </c>
      <c r="BJ58">
        <v>3</v>
      </c>
      <c r="BK58">
        <v>3</v>
      </c>
      <c r="BL58">
        <v>0</v>
      </c>
      <c r="BM58">
        <v>12</v>
      </c>
      <c r="BN58">
        <v>1</v>
      </c>
      <c r="BO58">
        <v>0</v>
      </c>
      <c r="BP58">
        <v>12</v>
      </c>
      <c r="BQ58" s="1">
        <v>43145</v>
      </c>
      <c r="BR58">
        <v>3</v>
      </c>
      <c r="BS58">
        <v>3</v>
      </c>
      <c r="BT58">
        <v>0</v>
      </c>
      <c r="BU58">
        <v>4</v>
      </c>
      <c r="BV58">
        <v>1</v>
      </c>
      <c r="BW58">
        <v>0</v>
      </c>
      <c r="BX58">
        <v>4</v>
      </c>
      <c r="BY58">
        <v>10.667</v>
      </c>
      <c r="CA58" t="s">
        <v>148</v>
      </c>
      <c r="CB58" t="s">
        <v>527</v>
      </c>
      <c r="CC58">
        <v>4210</v>
      </c>
      <c r="CD58">
        <v>0</v>
      </c>
      <c r="CE58">
        <v>2077864616</v>
      </c>
      <c r="CF58" t="s">
        <v>99</v>
      </c>
      <c r="CG58" t="s">
        <v>100</v>
      </c>
      <c r="CH58" s="1">
        <v>34424</v>
      </c>
      <c r="CI58" t="s">
        <v>100</v>
      </c>
      <c r="CJ58" t="s">
        <v>100</v>
      </c>
      <c r="CK58" t="s">
        <v>100</v>
      </c>
      <c r="CL58" t="s">
        <v>103</v>
      </c>
      <c r="CM58" t="s">
        <v>526</v>
      </c>
      <c r="CN58">
        <v>26</v>
      </c>
      <c r="CO58" s="1">
        <v>44621</v>
      </c>
      <c r="CP58" s="1"/>
      <c r="CV58"/>
      <c r="CW58">
        <v>2</v>
      </c>
    </row>
    <row r="59" spans="1:101" x14ac:dyDescent="0.25">
      <c r="A59" t="s">
        <v>158</v>
      </c>
      <c r="B59" s="18" t="s">
        <v>587</v>
      </c>
      <c r="C59" s="18">
        <v>205168</v>
      </c>
      <c r="D59" t="s">
        <v>522</v>
      </c>
      <c r="E59" t="s">
        <v>129</v>
      </c>
      <c r="F59" t="s">
        <v>97</v>
      </c>
      <c r="G59" t="s">
        <v>601</v>
      </c>
      <c r="H59">
        <v>19.7</v>
      </c>
      <c r="I59" t="s">
        <v>98</v>
      </c>
      <c r="K59" t="s">
        <v>100</v>
      </c>
      <c r="L59" t="s">
        <v>104</v>
      </c>
      <c r="M59">
        <v>4</v>
      </c>
      <c r="N59">
        <v>5</v>
      </c>
      <c r="O59">
        <v>3</v>
      </c>
      <c r="P59">
        <v>2</v>
      </c>
      <c r="Q59">
        <v>2</v>
      </c>
      <c r="S59">
        <v>5</v>
      </c>
      <c r="U59" s="8">
        <v>5.8447800000000001</v>
      </c>
      <c r="V59" s="8">
        <v>1.61388</v>
      </c>
      <c r="W59">
        <v>75</v>
      </c>
      <c r="X59">
        <v>0.45578999999999997</v>
      </c>
      <c r="Y59">
        <v>2.0696599999999998</v>
      </c>
      <c r="Z59">
        <v>4.94787</v>
      </c>
      <c r="AA59">
        <v>1.1306400000000001</v>
      </c>
      <c r="AB59">
        <v>2.6280000000000001E-2</v>
      </c>
      <c r="AD59">
        <v>3.7751199999999998</v>
      </c>
      <c r="AE59">
        <v>40</v>
      </c>
      <c r="AG59">
        <v>1</v>
      </c>
      <c r="AJ59">
        <v>2.32809</v>
      </c>
      <c r="AK59">
        <v>0.72665999999999997</v>
      </c>
      <c r="AL59">
        <v>0.34612999999999999</v>
      </c>
      <c r="AM59">
        <v>3.40089</v>
      </c>
      <c r="AN59">
        <v>3.31968</v>
      </c>
      <c r="AO59">
        <v>0.46138000000000001</v>
      </c>
      <c r="AP59">
        <v>1.7461500000000001</v>
      </c>
      <c r="AQ59">
        <v>5.4261499999999998</v>
      </c>
      <c r="AS59">
        <v>0</v>
      </c>
      <c r="AT59">
        <v>1</v>
      </c>
      <c r="AU59">
        <v>0</v>
      </c>
      <c r="AV59">
        <v>2</v>
      </c>
      <c r="AW59" s="4">
        <v>1625</v>
      </c>
      <c r="AX59">
        <v>0</v>
      </c>
      <c r="AY59">
        <v>2</v>
      </c>
      <c r="BA59" s="1">
        <v>44406</v>
      </c>
      <c r="BB59">
        <v>3</v>
      </c>
      <c r="BC59">
        <v>3</v>
      </c>
      <c r="BD59">
        <v>0</v>
      </c>
      <c r="BE59">
        <v>16</v>
      </c>
      <c r="BF59">
        <v>1</v>
      </c>
      <c r="BG59">
        <v>0</v>
      </c>
      <c r="BH59">
        <v>16</v>
      </c>
      <c r="BI59" s="1">
        <v>43636</v>
      </c>
      <c r="BJ59">
        <v>5</v>
      </c>
      <c r="BK59">
        <v>3</v>
      </c>
      <c r="BL59">
        <v>2</v>
      </c>
      <c r="BM59">
        <v>20</v>
      </c>
      <c r="BN59">
        <v>1</v>
      </c>
      <c r="BO59">
        <v>0</v>
      </c>
      <c r="BP59">
        <v>20</v>
      </c>
      <c r="BQ59" s="1">
        <v>43236</v>
      </c>
      <c r="BR59">
        <v>4</v>
      </c>
      <c r="BS59">
        <v>4</v>
      </c>
      <c r="BT59">
        <v>0</v>
      </c>
      <c r="BU59">
        <v>16</v>
      </c>
      <c r="BV59">
        <v>1</v>
      </c>
      <c r="BW59">
        <v>0</v>
      </c>
      <c r="BX59">
        <v>16</v>
      </c>
      <c r="BY59">
        <v>17.332999999999998</v>
      </c>
      <c r="CA59" t="s">
        <v>420</v>
      </c>
      <c r="CB59" t="s">
        <v>524</v>
      </c>
      <c r="CC59">
        <v>4938</v>
      </c>
      <c r="CD59">
        <v>30</v>
      </c>
      <c r="CE59">
        <v>2077784416</v>
      </c>
      <c r="CF59" t="s">
        <v>99</v>
      </c>
      <c r="CG59" t="s">
        <v>100</v>
      </c>
      <c r="CH59" s="1">
        <v>34424</v>
      </c>
      <c r="CI59" t="s">
        <v>100</v>
      </c>
      <c r="CJ59" t="s">
        <v>100</v>
      </c>
      <c r="CK59" t="s">
        <v>100</v>
      </c>
      <c r="CL59" t="s">
        <v>103</v>
      </c>
      <c r="CM59" t="s">
        <v>523</v>
      </c>
      <c r="CN59">
        <v>38</v>
      </c>
      <c r="CO59" s="1">
        <v>44621</v>
      </c>
      <c r="CP59" s="1"/>
      <c r="CV59"/>
      <c r="CW59">
        <v>2</v>
      </c>
    </row>
    <row r="60" spans="1:101" x14ac:dyDescent="0.25">
      <c r="A60" t="s">
        <v>158</v>
      </c>
      <c r="B60" s="18" t="s">
        <v>587</v>
      </c>
      <c r="C60" s="18">
        <v>205031</v>
      </c>
      <c r="D60" t="s">
        <v>192</v>
      </c>
      <c r="E60" t="s">
        <v>194</v>
      </c>
      <c r="F60" t="s">
        <v>190</v>
      </c>
      <c r="G60" t="s">
        <v>601</v>
      </c>
      <c r="H60">
        <v>76.400000000000006</v>
      </c>
      <c r="I60" t="s">
        <v>98</v>
      </c>
      <c r="K60" t="s">
        <v>100</v>
      </c>
      <c r="L60" t="s">
        <v>102</v>
      </c>
      <c r="M60">
        <v>1</v>
      </c>
      <c r="N60">
        <v>3</v>
      </c>
      <c r="O60">
        <v>1</v>
      </c>
      <c r="P60">
        <v>3</v>
      </c>
      <c r="Q60">
        <v>3</v>
      </c>
      <c r="R60">
        <v>2</v>
      </c>
      <c r="S60">
        <v>4</v>
      </c>
      <c r="U60" s="8">
        <v>3.5790999999999999</v>
      </c>
      <c r="V60" s="8">
        <v>0.75729999999999997</v>
      </c>
      <c r="W60">
        <v>42.2</v>
      </c>
      <c r="X60">
        <v>0.49632999999999999</v>
      </c>
      <c r="Y60">
        <v>1.25363</v>
      </c>
      <c r="Z60">
        <v>3.1807300000000001</v>
      </c>
      <c r="AA60">
        <v>0.51112999999999997</v>
      </c>
      <c r="AB60">
        <v>6.6989999999999994E-2</v>
      </c>
      <c r="AD60">
        <v>2.3254700000000001</v>
      </c>
      <c r="AE60">
        <v>47.4</v>
      </c>
      <c r="AG60">
        <v>1</v>
      </c>
      <c r="AJ60">
        <v>2.10276</v>
      </c>
      <c r="AK60">
        <v>0.72772999999999999</v>
      </c>
      <c r="AL60">
        <v>0.34327999999999997</v>
      </c>
      <c r="AM60">
        <v>3.1737700000000002</v>
      </c>
      <c r="AN60">
        <v>2.2640500000000001</v>
      </c>
      <c r="AO60">
        <v>0.50166999999999995</v>
      </c>
      <c r="AP60">
        <v>0.82618000000000003</v>
      </c>
      <c r="AQ60">
        <v>3.5605199999999999</v>
      </c>
      <c r="AS60">
        <v>13</v>
      </c>
      <c r="AT60">
        <v>7</v>
      </c>
      <c r="AU60">
        <v>0</v>
      </c>
      <c r="AV60">
        <v>1</v>
      </c>
      <c r="AW60" s="4">
        <v>8037.25</v>
      </c>
      <c r="AX60">
        <v>0</v>
      </c>
      <c r="AY60">
        <v>1</v>
      </c>
      <c r="BA60" s="1">
        <v>44503</v>
      </c>
      <c r="BB60">
        <v>13</v>
      </c>
      <c r="BC60">
        <v>5</v>
      </c>
      <c r="BD60">
        <v>8</v>
      </c>
      <c r="BE60">
        <v>84</v>
      </c>
      <c r="BF60">
        <v>1</v>
      </c>
      <c r="BG60">
        <v>0</v>
      </c>
      <c r="BH60">
        <v>84</v>
      </c>
      <c r="BI60" s="1">
        <v>43747</v>
      </c>
      <c r="BJ60">
        <v>10</v>
      </c>
      <c r="BK60">
        <v>9</v>
      </c>
      <c r="BL60">
        <v>2</v>
      </c>
      <c r="BM60">
        <v>44</v>
      </c>
      <c r="BN60">
        <v>1</v>
      </c>
      <c r="BO60">
        <v>0</v>
      </c>
      <c r="BP60">
        <v>44</v>
      </c>
      <c r="BQ60" s="1">
        <v>43433</v>
      </c>
      <c r="BR60">
        <v>18</v>
      </c>
      <c r="BS60">
        <v>10</v>
      </c>
      <c r="BT60">
        <v>8</v>
      </c>
      <c r="BU60">
        <v>96</v>
      </c>
      <c r="BV60">
        <v>1</v>
      </c>
      <c r="BW60">
        <v>0</v>
      </c>
      <c r="BX60">
        <v>96</v>
      </c>
      <c r="BY60">
        <v>72.667000000000002</v>
      </c>
      <c r="CA60" t="s">
        <v>195</v>
      </c>
      <c r="CB60" t="s">
        <v>196</v>
      </c>
      <c r="CC60">
        <v>4473</v>
      </c>
      <c r="CD60">
        <v>90</v>
      </c>
      <c r="CE60">
        <v>2078664914</v>
      </c>
      <c r="CF60" t="s">
        <v>99</v>
      </c>
      <c r="CG60" t="s">
        <v>100</v>
      </c>
      <c r="CH60" s="1">
        <v>25385</v>
      </c>
      <c r="CI60" t="s">
        <v>100</v>
      </c>
      <c r="CJ60" t="s">
        <v>100</v>
      </c>
      <c r="CK60" t="s">
        <v>100</v>
      </c>
      <c r="CL60" t="s">
        <v>103</v>
      </c>
      <c r="CM60" t="s">
        <v>193</v>
      </c>
      <c r="CN60">
        <v>80</v>
      </c>
      <c r="CO60" s="1">
        <v>44621</v>
      </c>
      <c r="CP60" s="1"/>
      <c r="CV60"/>
    </row>
    <row r="61" spans="1:101" x14ac:dyDescent="0.25">
      <c r="A61" t="s">
        <v>158</v>
      </c>
      <c r="B61" s="18" t="s">
        <v>587</v>
      </c>
      <c r="C61" s="18">
        <v>205070</v>
      </c>
      <c r="D61" t="s">
        <v>252</v>
      </c>
      <c r="E61" t="s">
        <v>254</v>
      </c>
      <c r="F61" t="s">
        <v>149</v>
      </c>
      <c r="G61" t="s">
        <v>601</v>
      </c>
      <c r="H61">
        <v>56.3</v>
      </c>
      <c r="I61" t="s">
        <v>98</v>
      </c>
      <c r="K61" t="s">
        <v>100</v>
      </c>
      <c r="L61" t="s">
        <v>104</v>
      </c>
      <c r="M61">
        <v>5</v>
      </c>
      <c r="N61">
        <v>4</v>
      </c>
      <c r="O61">
        <v>4</v>
      </c>
      <c r="P61">
        <v>5</v>
      </c>
      <c r="Q61">
        <v>3</v>
      </c>
      <c r="R61">
        <v>5</v>
      </c>
      <c r="S61">
        <v>4</v>
      </c>
      <c r="U61" s="8">
        <v>3.98007</v>
      </c>
      <c r="V61" s="8">
        <v>0.84855000000000003</v>
      </c>
      <c r="W61">
        <v>69.099999999999994</v>
      </c>
      <c r="X61">
        <v>0.69506000000000001</v>
      </c>
      <c r="Y61">
        <v>1.5436099999999999</v>
      </c>
      <c r="Z61">
        <v>3.5128400000000002</v>
      </c>
      <c r="AA61">
        <v>0.48688999999999999</v>
      </c>
      <c r="AB61">
        <v>6.003E-2</v>
      </c>
      <c r="AD61">
        <v>2.4364599999999998</v>
      </c>
      <c r="AE61">
        <v>76.5</v>
      </c>
      <c r="AG61">
        <v>0</v>
      </c>
      <c r="AJ61">
        <v>1.98726</v>
      </c>
      <c r="AK61">
        <v>0.71059000000000005</v>
      </c>
      <c r="AL61">
        <v>0.34216000000000002</v>
      </c>
      <c r="AM61">
        <v>3.0400100000000001</v>
      </c>
      <c r="AN61">
        <v>2.5099900000000002</v>
      </c>
      <c r="AO61">
        <v>0.71950000000000003</v>
      </c>
      <c r="AP61">
        <v>0.92874999999999996</v>
      </c>
      <c r="AQ61">
        <v>4.1336399999999998</v>
      </c>
      <c r="AS61">
        <v>1</v>
      </c>
      <c r="AT61">
        <v>0</v>
      </c>
      <c r="AU61">
        <v>1</v>
      </c>
      <c r="AV61">
        <v>1</v>
      </c>
      <c r="AW61" s="4">
        <v>9750</v>
      </c>
      <c r="AX61">
        <v>0</v>
      </c>
      <c r="AY61">
        <v>1</v>
      </c>
      <c r="BA61" s="1">
        <v>43861</v>
      </c>
      <c r="BB61">
        <v>0</v>
      </c>
      <c r="BC61">
        <v>0</v>
      </c>
      <c r="BD61">
        <v>0</v>
      </c>
      <c r="BE61">
        <v>0</v>
      </c>
      <c r="BF61">
        <v>0</v>
      </c>
      <c r="BG61">
        <v>0</v>
      </c>
      <c r="BH61">
        <v>0</v>
      </c>
      <c r="BI61" s="1">
        <v>43531</v>
      </c>
      <c r="BJ61">
        <v>9</v>
      </c>
      <c r="BK61">
        <v>8</v>
      </c>
      <c r="BL61">
        <v>1</v>
      </c>
      <c r="BM61">
        <v>36</v>
      </c>
      <c r="BN61">
        <v>1</v>
      </c>
      <c r="BO61">
        <v>0</v>
      </c>
      <c r="BP61">
        <v>36</v>
      </c>
      <c r="BQ61" s="1">
        <v>43132</v>
      </c>
      <c r="BR61">
        <v>1</v>
      </c>
      <c r="BS61">
        <v>1</v>
      </c>
      <c r="BT61">
        <v>0</v>
      </c>
      <c r="BU61">
        <v>4</v>
      </c>
      <c r="BV61">
        <v>1</v>
      </c>
      <c r="BW61">
        <v>0</v>
      </c>
      <c r="BX61">
        <v>4</v>
      </c>
      <c r="BY61">
        <v>12.667</v>
      </c>
      <c r="CA61" t="s">
        <v>255</v>
      </c>
      <c r="CB61" t="s">
        <v>256</v>
      </c>
      <c r="CC61">
        <v>4074</v>
      </c>
      <c r="CD61">
        <v>20</v>
      </c>
      <c r="CE61">
        <v>2078832468</v>
      </c>
      <c r="CF61" t="s">
        <v>99</v>
      </c>
      <c r="CG61" t="s">
        <v>100</v>
      </c>
      <c r="CH61" s="1">
        <v>33512</v>
      </c>
      <c r="CI61" t="s">
        <v>100</v>
      </c>
      <c r="CJ61" t="s">
        <v>101</v>
      </c>
      <c r="CK61" t="s">
        <v>100</v>
      </c>
      <c r="CL61" t="s">
        <v>103</v>
      </c>
      <c r="CM61" t="s">
        <v>253</v>
      </c>
      <c r="CN61">
        <v>61</v>
      </c>
      <c r="CO61" s="1">
        <v>44621</v>
      </c>
      <c r="CP61" s="1"/>
      <c r="CV61"/>
    </row>
    <row r="62" spans="1:101" x14ac:dyDescent="0.25">
      <c r="A62" t="s">
        <v>158</v>
      </c>
      <c r="B62" s="18" t="s">
        <v>587</v>
      </c>
      <c r="C62" s="18">
        <v>205101</v>
      </c>
      <c r="D62" t="s">
        <v>345</v>
      </c>
      <c r="E62" t="s">
        <v>138</v>
      </c>
      <c r="F62" t="s">
        <v>273</v>
      </c>
      <c r="G62" t="s">
        <v>601</v>
      </c>
      <c r="H62">
        <v>34.1</v>
      </c>
      <c r="I62" t="s">
        <v>112</v>
      </c>
      <c r="K62" t="s">
        <v>100</v>
      </c>
      <c r="L62" t="s">
        <v>104</v>
      </c>
      <c r="M62">
        <v>5</v>
      </c>
      <c r="N62">
        <v>4</v>
      </c>
      <c r="O62">
        <v>3</v>
      </c>
      <c r="P62">
        <v>5</v>
      </c>
      <c r="Q62">
        <v>4</v>
      </c>
      <c r="R62">
        <v>5</v>
      </c>
      <c r="S62">
        <v>5</v>
      </c>
      <c r="U62" s="8">
        <v>4.1018999999999997</v>
      </c>
      <c r="V62" s="8">
        <v>1.1005400000000001</v>
      </c>
      <c r="W62">
        <v>32.6</v>
      </c>
      <c r="X62">
        <v>0.34216000000000002</v>
      </c>
      <c r="Y62">
        <v>1.4427099999999999</v>
      </c>
      <c r="Z62">
        <v>3.7325300000000001</v>
      </c>
      <c r="AA62">
        <v>0.68150999999999995</v>
      </c>
      <c r="AB62">
        <v>1.261E-2</v>
      </c>
      <c r="AD62">
        <v>2.6591900000000002</v>
      </c>
      <c r="AE62">
        <v>25</v>
      </c>
      <c r="AG62">
        <v>1</v>
      </c>
      <c r="AJ62">
        <v>2.2629800000000002</v>
      </c>
      <c r="AK62">
        <v>0.69940999999999998</v>
      </c>
      <c r="AL62">
        <v>0.31095</v>
      </c>
      <c r="AM62">
        <v>3.2733400000000001</v>
      </c>
      <c r="AN62">
        <v>2.4056600000000001</v>
      </c>
      <c r="AO62">
        <v>0.35986000000000001</v>
      </c>
      <c r="AP62">
        <v>1.3254900000000001</v>
      </c>
      <c r="AQ62">
        <v>3.9564900000000001</v>
      </c>
      <c r="AS62">
        <v>2</v>
      </c>
      <c r="AT62">
        <v>0</v>
      </c>
      <c r="AU62">
        <v>0</v>
      </c>
      <c r="AV62">
        <v>1</v>
      </c>
      <c r="AW62" s="4">
        <v>41650</v>
      </c>
      <c r="AX62">
        <v>0</v>
      </c>
      <c r="AY62">
        <v>1</v>
      </c>
      <c r="BA62" s="1">
        <v>44363</v>
      </c>
      <c r="BB62">
        <v>5</v>
      </c>
      <c r="BC62">
        <v>4</v>
      </c>
      <c r="BD62">
        <v>2</v>
      </c>
      <c r="BE62">
        <v>16</v>
      </c>
      <c r="BF62">
        <v>1</v>
      </c>
      <c r="BG62">
        <v>0</v>
      </c>
      <c r="BH62">
        <v>16</v>
      </c>
      <c r="BI62" s="1">
        <v>43593</v>
      </c>
      <c r="BJ62">
        <v>4</v>
      </c>
      <c r="BK62">
        <v>3</v>
      </c>
      <c r="BL62">
        <v>1</v>
      </c>
      <c r="BM62">
        <v>36</v>
      </c>
      <c r="BN62">
        <v>1</v>
      </c>
      <c r="BO62">
        <v>0</v>
      </c>
      <c r="BP62">
        <v>36</v>
      </c>
      <c r="BQ62" s="1">
        <v>43201</v>
      </c>
      <c r="BR62">
        <v>1</v>
      </c>
      <c r="BS62">
        <v>1</v>
      </c>
      <c r="BT62">
        <v>0</v>
      </c>
      <c r="BU62">
        <v>4</v>
      </c>
      <c r="BV62">
        <v>1</v>
      </c>
      <c r="BW62">
        <v>0</v>
      </c>
      <c r="BX62">
        <v>4</v>
      </c>
      <c r="BY62">
        <v>20.667000000000002</v>
      </c>
      <c r="CA62" t="s">
        <v>347</v>
      </c>
      <c r="CB62" t="s">
        <v>348</v>
      </c>
      <c r="CC62">
        <v>4221</v>
      </c>
      <c r="CD62">
        <v>80</v>
      </c>
      <c r="CE62">
        <v>2075972510</v>
      </c>
      <c r="CF62" t="s">
        <v>99</v>
      </c>
      <c r="CG62" t="s">
        <v>100</v>
      </c>
      <c r="CH62" s="1">
        <v>33970</v>
      </c>
      <c r="CI62" t="s">
        <v>100</v>
      </c>
      <c r="CJ62" t="s">
        <v>100</v>
      </c>
      <c r="CK62" t="s">
        <v>100</v>
      </c>
      <c r="CL62" t="s">
        <v>103</v>
      </c>
      <c r="CM62" t="s">
        <v>346</v>
      </c>
      <c r="CN62">
        <v>47</v>
      </c>
      <c r="CO62" s="1">
        <v>44621</v>
      </c>
      <c r="CP62" s="1"/>
      <c r="CV62"/>
    </row>
    <row r="63" spans="1:101" x14ac:dyDescent="0.25">
      <c r="A63" t="s">
        <v>158</v>
      </c>
      <c r="B63" s="18" t="s">
        <v>587</v>
      </c>
      <c r="C63" s="18">
        <v>205086</v>
      </c>
      <c r="D63" t="s">
        <v>308</v>
      </c>
      <c r="E63" t="s">
        <v>310</v>
      </c>
      <c r="F63" t="s">
        <v>178</v>
      </c>
      <c r="G63" t="s">
        <v>601</v>
      </c>
      <c r="H63">
        <v>48</v>
      </c>
      <c r="I63" t="s">
        <v>105</v>
      </c>
      <c r="K63" t="s">
        <v>100</v>
      </c>
      <c r="L63" t="s">
        <v>104</v>
      </c>
      <c r="M63">
        <v>3</v>
      </c>
      <c r="N63">
        <v>4</v>
      </c>
      <c r="O63">
        <v>2</v>
      </c>
      <c r="P63">
        <v>2</v>
      </c>
      <c r="Q63">
        <v>2</v>
      </c>
      <c r="S63">
        <v>4</v>
      </c>
      <c r="U63" s="8">
        <v>4.3792400000000002</v>
      </c>
      <c r="V63" s="8">
        <v>0.68062</v>
      </c>
      <c r="W63">
        <v>56.5</v>
      </c>
      <c r="X63">
        <v>0.47393000000000002</v>
      </c>
      <c r="Y63">
        <v>1.1545399999999999</v>
      </c>
      <c r="Z63">
        <v>3.8763299999999998</v>
      </c>
      <c r="AA63">
        <v>0.42897999999999997</v>
      </c>
      <c r="AB63">
        <v>9.7119999999999998E-2</v>
      </c>
      <c r="AD63">
        <v>3.2246899999999998</v>
      </c>
      <c r="AE63">
        <v>87.5</v>
      </c>
      <c r="AG63">
        <v>0</v>
      </c>
      <c r="AJ63">
        <v>2.2238199999999999</v>
      </c>
      <c r="AK63">
        <v>0.67415999999999998</v>
      </c>
      <c r="AL63">
        <v>0.33396999999999999</v>
      </c>
      <c r="AM63">
        <v>3.2319399999999998</v>
      </c>
      <c r="AN63">
        <v>2.9686300000000001</v>
      </c>
      <c r="AO63">
        <v>0.5171</v>
      </c>
      <c r="AP63">
        <v>0.76322999999999996</v>
      </c>
      <c r="AQ63">
        <v>4.2781000000000002</v>
      </c>
      <c r="AS63">
        <v>4</v>
      </c>
      <c r="AT63">
        <v>2</v>
      </c>
      <c r="AU63">
        <v>0</v>
      </c>
      <c r="AV63">
        <v>1</v>
      </c>
      <c r="AW63" s="4">
        <v>11300</v>
      </c>
      <c r="AX63">
        <v>0</v>
      </c>
      <c r="AY63">
        <v>1</v>
      </c>
      <c r="BA63" s="1">
        <v>44322</v>
      </c>
      <c r="BB63">
        <v>5</v>
      </c>
      <c r="BC63">
        <v>5</v>
      </c>
      <c r="BD63">
        <v>0</v>
      </c>
      <c r="BE63">
        <v>28</v>
      </c>
      <c r="BF63">
        <v>1</v>
      </c>
      <c r="BG63">
        <v>0</v>
      </c>
      <c r="BH63">
        <v>28</v>
      </c>
      <c r="BI63" s="1">
        <v>43560</v>
      </c>
      <c r="BJ63">
        <v>4</v>
      </c>
      <c r="BK63">
        <v>1</v>
      </c>
      <c r="BL63">
        <v>3</v>
      </c>
      <c r="BM63">
        <v>48</v>
      </c>
      <c r="BN63">
        <v>1</v>
      </c>
      <c r="BO63">
        <v>0</v>
      </c>
      <c r="BP63">
        <v>48</v>
      </c>
      <c r="BQ63" s="1">
        <v>43180</v>
      </c>
      <c r="BR63">
        <v>3</v>
      </c>
      <c r="BS63">
        <v>1</v>
      </c>
      <c r="BT63">
        <v>2</v>
      </c>
      <c r="BU63">
        <v>4</v>
      </c>
      <c r="BV63">
        <v>1</v>
      </c>
      <c r="BW63">
        <v>0</v>
      </c>
      <c r="BX63">
        <v>4</v>
      </c>
      <c r="BY63">
        <v>30.667000000000002</v>
      </c>
      <c r="CA63" t="s">
        <v>311</v>
      </c>
      <c r="CB63" t="s">
        <v>312</v>
      </c>
      <c r="CC63">
        <v>3906</v>
      </c>
      <c r="CD63">
        <v>150</v>
      </c>
      <c r="CE63">
        <v>2076762242</v>
      </c>
      <c r="CF63" t="s">
        <v>99</v>
      </c>
      <c r="CG63" t="s">
        <v>100</v>
      </c>
      <c r="CH63" s="1">
        <v>33970</v>
      </c>
      <c r="CI63" t="s">
        <v>101</v>
      </c>
      <c r="CJ63" t="s">
        <v>100</v>
      </c>
      <c r="CK63" t="s">
        <v>100</v>
      </c>
      <c r="CL63" t="s">
        <v>103</v>
      </c>
      <c r="CM63" t="s">
        <v>309</v>
      </c>
      <c r="CN63">
        <v>64</v>
      </c>
      <c r="CO63" s="1">
        <v>44621</v>
      </c>
      <c r="CP63" s="1"/>
      <c r="CV63"/>
      <c r="CW63">
        <v>2</v>
      </c>
    </row>
    <row r="64" spans="1:101" x14ac:dyDescent="0.25">
      <c r="A64" t="s">
        <v>158</v>
      </c>
      <c r="B64" s="18" t="s">
        <v>587</v>
      </c>
      <c r="C64" s="18">
        <v>205082</v>
      </c>
      <c r="D64" t="s">
        <v>296</v>
      </c>
      <c r="E64" t="s">
        <v>134</v>
      </c>
      <c r="F64" t="s">
        <v>178</v>
      </c>
      <c r="G64" t="s">
        <v>601</v>
      </c>
      <c r="H64">
        <v>56.4</v>
      </c>
      <c r="I64" t="s">
        <v>98</v>
      </c>
      <c r="K64" t="s">
        <v>100</v>
      </c>
      <c r="L64" t="s">
        <v>104</v>
      </c>
      <c r="M64">
        <v>5</v>
      </c>
      <c r="N64">
        <v>5</v>
      </c>
      <c r="O64">
        <v>4</v>
      </c>
      <c r="P64">
        <v>3</v>
      </c>
      <c r="Q64">
        <v>3</v>
      </c>
      <c r="S64">
        <v>5</v>
      </c>
      <c r="U64" s="8">
        <v>4.0848599999999999</v>
      </c>
      <c r="V64" s="8">
        <v>0.81130000000000002</v>
      </c>
      <c r="W64">
        <v>40.5</v>
      </c>
      <c r="X64">
        <v>0.50434000000000001</v>
      </c>
      <c r="Y64">
        <v>1.3156300000000001</v>
      </c>
      <c r="Z64">
        <v>3.68303</v>
      </c>
      <c r="AA64">
        <v>0.44513000000000003</v>
      </c>
      <c r="AB64">
        <v>0.17054</v>
      </c>
      <c r="AD64">
        <v>2.7692299999999999</v>
      </c>
      <c r="AE64">
        <v>23.1</v>
      </c>
      <c r="AG64">
        <v>0</v>
      </c>
      <c r="AJ64">
        <v>2.15821</v>
      </c>
      <c r="AK64">
        <v>0.62319000000000002</v>
      </c>
      <c r="AL64">
        <v>0.26823999999999998</v>
      </c>
      <c r="AM64">
        <v>3.0496300000000001</v>
      </c>
      <c r="AN64">
        <v>2.6268199999999999</v>
      </c>
      <c r="AO64">
        <v>0.59528999999999999</v>
      </c>
      <c r="AP64">
        <v>1.1327</v>
      </c>
      <c r="AQ64">
        <v>4.2290700000000001</v>
      </c>
      <c r="AS64">
        <v>0</v>
      </c>
      <c r="AT64">
        <v>1</v>
      </c>
      <c r="AU64">
        <v>0</v>
      </c>
      <c r="AV64">
        <v>0</v>
      </c>
      <c r="AW64" s="4">
        <v>0</v>
      </c>
      <c r="AX64">
        <v>0</v>
      </c>
      <c r="AY64">
        <v>0</v>
      </c>
      <c r="BA64" s="1">
        <v>43727</v>
      </c>
      <c r="BB64">
        <v>4</v>
      </c>
      <c r="BC64">
        <v>3</v>
      </c>
      <c r="BD64">
        <v>1</v>
      </c>
      <c r="BE64">
        <v>16</v>
      </c>
      <c r="BF64">
        <v>1</v>
      </c>
      <c r="BG64">
        <v>0</v>
      </c>
      <c r="BH64">
        <v>16</v>
      </c>
      <c r="BI64" s="1">
        <v>43313</v>
      </c>
      <c r="BJ64">
        <v>0</v>
      </c>
      <c r="BK64">
        <v>0</v>
      </c>
      <c r="BL64">
        <v>0</v>
      </c>
      <c r="BM64">
        <v>0</v>
      </c>
      <c r="BN64">
        <v>0</v>
      </c>
      <c r="BO64">
        <v>0</v>
      </c>
      <c r="BP64">
        <v>0</v>
      </c>
      <c r="BQ64" s="1">
        <v>42908</v>
      </c>
      <c r="BR64">
        <v>7</v>
      </c>
      <c r="BS64">
        <v>7</v>
      </c>
      <c r="BT64">
        <v>0</v>
      </c>
      <c r="BU64">
        <v>36</v>
      </c>
      <c r="BV64">
        <v>1</v>
      </c>
      <c r="BW64">
        <v>0</v>
      </c>
      <c r="BX64">
        <v>36</v>
      </c>
      <c r="BY64">
        <v>14</v>
      </c>
      <c r="CA64" t="s">
        <v>298</v>
      </c>
      <c r="CB64" t="s">
        <v>299</v>
      </c>
      <c r="CC64">
        <v>4073</v>
      </c>
      <c r="CD64">
        <v>150</v>
      </c>
      <c r="CE64">
        <v>2073242273</v>
      </c>
      <c r="CF64" t="s">
        <v>99</v>
      </c>
      <c r="CG64" t="s">
        <v>100</v>
      </c>
      <c r="CH64" s="1">
        <v>33970</v>
      </c>
      <c r="CI64" t="s">
        <v>100</v>
      </c>
      <c r="CJ64" t="s">
        <v>101</v>
      </c>
      <c r="CK64" t="s">
        <v>100</v>
      </c>
      <c r="CL64" t="s">
        <v>103</v>
      </c>
      <c r="CM64" t="s">
        <v>297</v>
      </c>
      <c r="CN64">
        <v>86</v>
      </c>
      <c r="CO64" s="1">
        <v>44621</v>
      </c>
      <c r="CP64" s="1"/>
      <c r="CV64"/>
      <c r="CW64">
        <v>2</v>
      </c>
    </row>
    <row r="65" spans="1:101" x14ac:dyDescent="0.25">
      <c r="A65" t="s">
        <v>158</v>
      </c>
      <c r="B65" s="18" t="s">
        <v>587</v>
      </c>
      <c r="C65" s="18">
        <v>205121</v>
      </c>
      <c r="D65" t="s">
        <v>407</v>
      </c>
      <c r="E65" t="s">
        <v>409</v>
      </c>
      <c r="F65" t="s">
        <v>149</v>
      </c>
      <c r="G65" t="s">
        <v>601</v>
      </c>
      <c r="H65">
        <v>61.1</v>
      </c>
      <c r="I65" t="s">
        <v>98</v>
      </c>
      <c r="K65" t="s">
        <v>100</v>
      </c>
      <c r="L65" t="s">
        <v>104</v>
      </c>
      <c r="M65">
        <v>5</v>
      </c>
      <c r="N65">
        <v>3</v>
      </c>
      <c r="O65">
        <v>5</v>
      </c>
      <c r="P65">
        <v>5</v>
      </c>
      <c r="Q65">
        <v>5</v>
      </c>
      <c r="S65">
        <v>4</v>
      </c>
      <c r="U65" s="8">
        <v>3.6261999999999999</v>
      </c>
      <c r="V65" s="8">
        <v>0.67905000000000004</v>
      </c>
      <c r="X65">
        <v>0.61877000000000004</v>
      </c>
      <c r="Y65">
        <v>1.29782</v>
      </c>
      <c r="Z65">
        <v>3.1364899999999998</v>
      </c>
      <c r="AA65">
        <v>0.45844000000000001</v>
      </c>
      <c r="AB65">
        <v>2.7E-2</v>
      </c>
      <c r="AC65">
        <v>6</v>
      </c>
      <c r="AD65">
        <v>2.3283800000000001</v>
      </c>
      <c r="AF65">
        <v>6</v>
      </c>
      <c r="AH65">
        <v>6</v>
      </c>
      <c r="AJ65">
        <v>2.3286699999999998</v>
      </c>
      <c r="AK65">
        <v>0.66832000000000003</v>
      </c>
      <c r="AL65">
        <v>0.28236</v>
      </c>
      <c r="AM65">
        <v>3.27935</v>
      </c>
      <c r="AN65">
        <v>2.04697</v>
      </c>
      <c r="AO65">
        <v>0.68103999999999998</v>
      </c>
      <c r="AP65">
        <v>0.90064999999999995</v>
      </c>
      <c r="AQ65">
        <v>3.4912399999999999</v>
      </c>
      <c r="AS65">
        <v>2</v>
      </c>
      <c r="AT65">
        <v>0</v>
      </c>
      <c r="AU65">
        <v>0</v>
      </c>
      <c r="AV65">
        <v>0</v>
      </c>
      <c r="AW65" s="4">
        <v>0</v>
      </c>
      <c r="AX65">
        <v>0</v>
      </c>
      <c r="AY65">
        <v>0</v>
      </c>
      <c r="BA65" s="1">
        <v>43804</v>
      </c>
      <c r="BB65">
        <v>2</v>
      </c>
      <c r="BC65">
        <v>2</v>
      </c>
      <c r="BD65">
        <v>1</v>
      </c>
      <c r="BE65">
        <v>8</v>
      </c>
      <c r="BF65">
        <v>1</v>
      </c>
      <c r="BG65">
        <v>0</v>
      </c>
      <c r="BH65">
        <v>8</v>
      </c>
      <c r="BI65" s="1">
        <v>43391</v>
      </c>
      <c r="BJ65">
        <v>1</v>
      </c>
      <c r="BK65">
        <v>1</v>
      </c>
      <c r="BL65">
        <v>0</v>
      </c>
      <c r="BM65">
        <v>0</v>
      </c>
      <c r="BN65">
        <v>0</v>
      </c>
      <c r="BO65">
        <v>0</v>
      </c>
      <c r="BP65">
        <v>0</v>
      </c>
      <c r="BQ65" s="1">
        <v>43055</v>
      </c>
      <c r="BR65">
        <v>2</v>
      </c>
      <c r="BS65">
        <v>2</v>
      </c>
      <c r="BT65">
        <v>0</v>
      </c>
      <c r="BU65">
        <v>8</v>
      </c>
      <c r="BV65">
        <v>1</v>
      </c>
      <c r="BW65">
        <v>0</v>
      </c>
      <c r="BX65">
        <v>8</v>
      </c>
      <c r="BY65">
        <v>5.3330000000000002</v>
      </c>
      <c r="CA65" t="s">
        <v>410</v>
      </c>
      <c r="CB65" t="s">
        <v>411</v>
      </c>
      <c r="CC65">
        <v>4106</v>
      </c>
      <c r="CD65">
        <v>20</v>
      </c>
      <c r="CE65">
        <v>2077998561</v>
      </c>
      <c r="CF65" t="s">
        <v>99</v>
      </c>
      <c r="CG65" t="s">
        <v>100</v>
      </c>
      <c r="CH65" s="1">
        <v>33970</v>
      </c>
      <c r="CI65" t="s">
        <v>100</v>
      </c>
      <c r="CJ65" t="s">
        <v>101</v>
      </c>
      <c r="CK65" t="s">
        <v>100</v>
      </c>
      <c r="CL65" t="s">
        <v>103</v>
      </c>
      <c r="CM65" t="s">
        <v>408</v>
      </c>
      <c r="CN65">
        <v>73</v>
      </c>
      <c r="CO65" s="1">
        <v>44621</v>
      </c>
      <c r="CP65" s="1"/>
      <c r="CV65"/>
      <c r="CW65">
        <v>2</v>
      </c>
    </row>
    <row r="66" spans="1:101" x14ac:dyDescent="0.25">
      <c r="A66" t="s">
        <v>158</v>
      </c>
      <c r="B66" s="18" t="s">
        <v>587</v>
      </c>
      <c r="C66" s="18">
        <v>205187</v>
      </c>
      <c r="D66" t="s">
        <v>547</v>
      </c>
      <c r="E66" t="s">
        <v>254</v>
      </c>
      <c r="F66" t="s">
        <v>149</v>
      </c>
      <c r="G66" t="s">
        <v>602</v>
      </c>
      <c r="H66">
        <v>31.5</v>
      </c>
      <c r="I66" t="s">
        <v>107</v>
      </c>
      <c r="K66" t="s">
        <v>100</v>
      </c>
      <c r="L66" t="s">
        <v>104</v>
      </c>
      <c r="M66">
        <v>5</v>
      </c>
      <c r="N66">
        <v>5</v>
      </c>
      <c r="O66">
        <v>5</v>
      </c>
      <c r="P66">
        <v>5</v>
      </c>
      <c r="Q66">
        <v>3</v>
      </c>
      <c r="R66">
        <v>5</v>
      </c>
      <c r="S66">
        <v>5</v>
      </c>
      <c r="U66" s="8">
        <v>5.2684899999999999</v>
      </c>
      <c r="V66" s="8">
        <v>1.3282700000000001</v>
      </c>
      <c r="W66">
        <v>45.5</v>
      </c>
      <c r="X66">
        <v>0.67147999999999997</v>
      </c>
      <c r="Y66">
        <v>1.9997400000000001</v>
      </c>
      <c r="Z66">
        <v>4.9954200000000002</v>
      </c>
      <c r="AA66">
        <v>1.14652</v>
      </c>
      <c r="AB66">
        <v>0.218</v>
      </c>
      <c r="AD66">
        <v>3.2687499999999998</v>
      </c>
      <c r="AE66">
        <v>60</v>
      </c>
      <c r="AH66">
        <v>6</v>
      </c>
      <c r="AJ66">
        <v>2.1157699999999999</v>
      </c>
      <c r="AK66">
        <v>0.61907999999999996</v>
      </c>
      <c r="AL66">
        <v>0.31958999999999999</v>
      </c>
      <c r="AM66">
        <v>3.05444</v>
      </c>
      <c r="AN66">
        <v>3.1628400000000001</v>
      </c>
      <c r="AO66">
        <v>0.79783000000000004</v>
      </c>
      <c r="AP66">
        <v>1.5564899999999999</v>
      </c>
      <c r="AQ66">
        <v>5.4459</v>
      </c>
      <c r="AS66">
        <v>0</v>
      </c>
      <c r="AT66">
        <v>0</v>
      </c>
      <c r="AU66">
        <v>0</v>
      </c>
      <c r="AV66">
        <v>2</v>
      </c>
      <c r="AW66" s="4">
        <v>1625</v>
      </c>
      <c r="AX66">
        <v>0</v>
      </c>
      <c r="AY66">
        <v>2</v>
      </c>
      <c r="BA66" s="1">
        <v>44483</v>
      </c>
      <c r="BB66">
        <v>3</v>
      </c>
      <c r="BC66">
        <v>3</v>
      </c>
      <c r="BD66">
        <v>0</v>
      </c>
      <c r="BE66">
        <v>12</v>
      </c>
      <c r="BF66">
        <v>1</v>
      </c>
      <c r="BG66">
        <v>0</v>
      </c>
      <c r="BH66">
        <v>12</v>
      </c>
      <c r="BI66" s="1">
        <v>43705</v>
      </c>
      <c r="BJ66">
        <v>0</v>
      </c>
      <c r="BK66">
        <v>0</v>
      </c>
      <c r="BL66">
        <v>0</v>
      </c>
      <c r="BM66">
        <v>0</v>
      </c>
      <c r="BN66">
        <v>0</v>
      </c>
      <c r="BO66">
        <v>0</v>
      </c>
      <c r="BP66">
        <v>0</v>
      </c>
      <c r="BQ66" s="1">
        <v>43335</v>
      </c>
      <c r="BR66">
        <v>1</v>
      </c>
      <c r="BS66">
        <v>1</v>
      </c>
      <c r="BT66">
        <v>0</v>
      </c>
      <c r="BU66">
        <v>4</v>
      </c>
      <c r="BV66">
        <v>1</v>
      </c>
      <c r="BW66">
        <v>0</v>
      </c>
      <c r="BX66">
        <v>4</v>
      </c>
      <c r="BY66">
        <v>6.6669999999999998</v>
      </c>
      <c r="CA66" t="s">
        <v>549</v>
      </c>
      <c r="CB66" t="s">
        <v>550</v>
      </c>
      <c r="CC66">
        <v>4074</v>
      </c>
      <c r="CD66">
        <v>20</v>
      </c>
      <c r="CE66">
        <v>2078838700</v>
      </c>
      <c r="CF66" t="s">
        <v>99</v>
      </c>
      <c r="CG66" t="s">
        <v>100</v>
      </c>
      <c r="CH66" s="1">
        <v>37184</v>
      </c>
      <c r="CI66" t="s">
        <v>101</v>
      </c>
      <c r="CJ66" t="s">
        <v>100</v>
      </c>
      <c r="CK66" t="s">
        <v>100</v>
      </c>
      <c r="CL66" t="s">
        <v>103</v>
      </c>
      <c r="CM66" t="s">
        <v>548</v>
      </c>
      <c r="CN66">
        <v>40</v>
      </c>
      <c r="CO66" s="1">
        <v>44621</v>
      </c>
      <c r="CP66" s="1"/>
      <c r="CV66"/>
    </row>
    <row r="67" spans="1:101" x14ac:dyDescent="0.25">
      <c r="A67" t="s">
        <v>158</v>
      </c>
      <c r="B67" s="18" t="s">
        <v>587</v>
      </c>
      <c r="C67" s="18">
        <v>205100</v>
      </c>
      <c r="D67" t="s">
        <v>340</v>
      </c>
      <c r="E67" t="s">
        <v>342</v>
      </c>
      <c r="F67" t="s">
        <v>184</v>
      </c>
      <c r="G67" t="s">
        <v>601</v>
      </c>
      <c r="H67">
        <v>56.1</v>
      </c>
      <c r="I67" t="s">
        <v>105</v>
      </c>
      <c r="K67" t="s">
        <v>100</v>
      </c>
      <c r="L67" t="s">
        <v>102</v>
      </c>
      <c r="M67">
        <v>4</v>
      </c>
      <c r="N67">
        <v>5</v>
      </c>
      <c r="O67">
        <v>3</v>
      </c>
      <c r="P67">
        <v>2</v>
      </c>
      <c r="Q67">
        <v>2</v>
      </c>
      <c r="R67">
        <v>3</v>
      </c>
      <c r="S67">
        <v>5</v>
      </c>
      <c r="U67" s="8">
        <v>5.5756600000000001</v>
      </c>
      <c r="V67" s="8">
        <v>0.89473999999999998</v>
      </c>
      <c r="X67">
        <v>0.38020999999999999</v>
      </c>
      <c r="Y67">
        <v>1.27495</v>
      </c>
      <c r="Z67">
        <v>4.7544500000000003</v>
      </c>
      <c r="AA67">
        <v>0.61807000000000001</v>
      </c>
      <c r="AB67">
        <v>7.0580000000000004E-2</v>
      </c>
      <c r="AC67">
        <v>6</v>
      </c>
      <c r="AD67">
        <v>4.3007200000000001</v>
      </c>
      <c r="AF67">
        <v>6</v>
      </c>
      <c r="AG67">
        <v>0</v>
      </c>
      <c r="AJ67">
        <v>2.3545199999999999</v>
      </c>
      <c r="AK67">
        <v>0.63907000000000003</v>
      </c>
      <c r="AL67">
        <v>0.25818999999999998</v>
      </c>
      <c r="AM67">
        <v>3.25177</v>
      </c>
      <c r="AN67">
        <v>3.73943</v>
      </c>
      <c r="AO67">
        <v>0.43762000000000001</v>
      </c>
      <c r="AP67">
        <v>1.29783</v>
      </c>
      <c r="AQ67">
        <v>5.4136699999999998</v>
      </c>
      <c r="AS67">
        <v>3</v>
      </c>
      <c r="AT67">
        <v>0</v>
      </c>
      <c r="AU67">
        <v>2</v>
      </c>
      <c r="AV67">
        <v>2</v>
      </c>
      <c r="AW67" s="4">
        <v>10931.16</v>
      </c>
      <c r="AX67">
        <v>0</v>
      </c>
      <c r="AY67">
        <v>2</v>
      </c>
      <c r="BA67" s="1">
        <v>44246</v>
      </c>
      <c r="BB67">
        <v>5</v>
      </c>
      <c r="BC67">
        <v>5</v>
      </c>
      <c r="BD67">
        <v>0</v>
      </c>
      <c r="BE67">
        <v>16</v>
      </c>
      <c r="BF67">
        <v>1</v>
      </c>
      <c r="BG67">
        <v>0</v>
      </c>
      <c r="BH67">
        <v>16</v>
      </c>
      <c r="BI67" s="1">
        <v>43607</v>
      </c>
      <c r="BJ67">
        <v>4</v>
      </c>
      <c r="BK67">
        <v>0</v>
      </c>
      <c r="BL67">
        <v>3</v>
      </c>
      <c r="BM67">
        <v>36</v>
      </c>
      <c r="BN67">
        <v>0</v>
      </c>
      <c r="BO67">
        <v>0</v>
      </c>
      <c r="BP67">
        <v>36</v>
      </c>
      <c r="BQ67" s="1">
        <v>43201</v>
      </c>
      <c r="BR67">
        <v>3</v>
      </c>
      <c r="BS67">
        <v>3</v>
      </c>
      <c r="BT67">
        <v>0</v>
      </c>
      <c r="BU67">
        <v>12</v>
      </c>
      <c r="BV67">
        <v>1</v>
      </c>
      <c r="BW67">
        <v>0</v>
      </c>
      <c r="BX67">
        <v>12</v>
      </c>
      <c r="BY67">
        <v>22</v>
      </c>
      <c r="CA67" t="s">
        <v>343</v>
      </c>
      <c r="CB67" t="s">
        <v>344</v>
      </c>
      <c r="CC67">
        <v>4769</v>
      </c>
      <c r="CD67">
        <v>10</v>
      </c>
      <c r="CE67">
        <v>2077640145</v>
      </c>
      <c r="CF67" t="s">
        <v>99</v>
      </c>
      <c r="CG67" t="s">
        <v>100</v>
      </c>
      <c r="CH67" s="1">
        <v>33970</v>
      </c>
      <c r="CI67" t="s">
        <v>100</v>
      </c>
      <c r="CJ67" t="s">
        <v>100</v>
      </c>
      <c r="CK67" t="s">
        <v>100</v>
      </c>
      <c r="CL67" t="s">
        <v>103</v>
      </c>
      <c r="CM67" t="s">
        <v>341</v>
      </c>
      <c r="CN67">
        <v>67</v>
      </c>
      <c r="CO67" s="1">
        <v>44621</v>
      </c>
      <c r="CP67" s="1"/>
      <c r="CV67"/>
    </row>
    <row r="68" spans="1:101" x14ac:dyDescent="0.25">
      <c r="A68" t="s">
        <v>158</v>
      </c>
      <c r="B68" s="18" t="s">
        <v>587</v>
      </c>
      <c r="C68" s="18">
        <v>205065</v>
      </c>
      <c r="D68" t="s">
        <v>233</v>
      </c>
      <c r="E68" t="s">
        <v>235</v>
      </c>
      <c r="F68" t="s">
        <v>178</v>
      </c>
      <c r="G68" t="s">
        <v>601</v>
      </c>
      <c r="H68">
        <v>57.1</v>
      </c>
      <c r="I68" t="s">
        <v>98</v>
      </c>
      <c r="K68" t="s">
        <v>100</v>
      </c>
      <c r="L68" t="s">
        <v>111</v>
      </c>
      <c r="M68">
        <v>5</v>
      </c>
      <c r="N68">
        <v>5</v>
      </c>
      <c r="O68">
        <v>4</v>
      </c>
      <c r="P68">
        <v>5</v>
      </c>
      <c r="Q68">
        <v>4</v>
      </c>
      <c r="R68">
        <v>5</v>
      </c>
      <c r="S68">
        <v>5</v>
      </c>
      <c r="U68" s="8">
        <v>4.4670100000000001</v>
      </c>
      <c r="V68" s="8">
        <v>1.31616</v>
      </c>
      <c r="W68">
        <v>54.8</v>
      </c>
      <c r="X68">
        <v>0.61395</v>
      </c>
      <c r="Y68">
        <v>1.93011</v>
      </c>
      <c r="Z68">
        <v>4.0349300000000001</v>
      </c>
      <c r="AA68">
        <v>1.14974</v>
      </c>
      <c r="AB68">
        <v>4.5269999999999998E-2</v>
      </c>
      <c r="AD68">
        <v>2.5369100000000002</v>
      </c>
      <c r="AE68">
        <v>42.3</v>
      </c>
      <c r="AG68">
        <v>1</v>
      </c>
      <c r="AJ68">
        <v>2.2390699999999999</v>
      </c>
      <c r="AK68">
        <v>0.76636000000000004</v>
      </c>
      <c r="AL68">
        <v>0.38790999999999998</v>
      </c>
      <c r="AM68">
        <v>3.3933499999999999</v>
      </c>
      <c r="AN68">
        <v>2.3195399999999999</v>
      </c>
      <c r="AO68">
        <v>0.58928000000000003</v>
      </c>
      <c r="AP68">
        <v>1.2706599999999999</v>
      </c>
      <c r="AQ68">
        <v>4.1562799999999998</v>
      </c>
      <c r="AS68">
        <v>4</v>
      </c>
      <c r="AT68">
        <v>2</v>
      </c>
      <c r="AU68">
        <v>0</v>
      </c>
      <c r="AV68">
        <v>0</v>
      </c>
      <c r="AW68" s="4">
        <v>0</v>
      </c>
      <c r="AX68">
        <v>0</v>
      </c>
      <c r="AY68">
        <v>0</v>
      </c>
      <c r="BA68" s="1">
        <v>43846</v>
      </c>
      <c r="BB68">
        <v>3</v>
      </c>
      <c r="BC68">
        <v>3</v>
      </c>
      <c r="BD68">
        <v>1</v>
      </c>
      <c r="BE68">
        <v>12</v>
      </c>
      <c r="BF68">
        <v>1</v>
      </c>
      <c r="BG68">
        <v>0</v>
      </c>
      <c r="BH68">
        <v>12</v>
      </c>
      <c r="BI68" s="1">
        <v>43503</v>
      </c>
      <c r="BJ68">
        <v>2</v>
      </c>
      <c r="BK68">
        <v>2</v>
      </c>
      <c r="BL68">
        <v>0</v>
      </c>
      <c r="BM68">
        <v>12</v>
      </c>
      <c r="BN68">
        <v>1</v>
      </c>
      <c r="BO68">
        <v>0</v>
      </c>
      <c r="BP68">
        <v>12</v>
      </c>
      <c r="BQ68" s="1">
        <v>43195</v>
      </c>
      <c r="BR68">
        <v>5</v>
      </c>
      <c r="BS68">
        <v>4</v>
      </c>
      <c r="BT68">
        <v>1</v>
      </c>
      <c r="BU68">
        <v>20</v>
      </c>
      <c r="BV68">
        <v>1</v>
      </c>
      <c r="BW68">
        <v>0</v>
      </c>
      <c r="BX68">
        <v>20</v>
      </c>
      <c r="BY68">
        <v>13.333</v>
      </c>
      <c r="CA68" t="s">
        <v>236</v>
      </c>
      <c r="CB68" t="s">
        <v>237</v>
      </c>
      <c r="CC68">
        <v>4043</v>
      </c>
      <c r="CD68">
        <v>150</v>
      </c>
      <c r="CE68">
        <v>2079853030</v>
      </c>
      <c r="CF68" t="s">
        <v>99</v>
      </c>
      <c r="CG68" t="s">
        <v>100</v>
      </c>
      <c r="CH68" s="1">
        <v>33273</v>
      </c>
      <c r="CI68" t="s">
        <v>100</v>
      </c>
      <c r="CJ68" t="s">
        <v>101</v>
      </c>
      <c r="CK68" t="s">
        <v>100</v>
      </c>
      <c r="CL68" t="s">
        <v>103</v>
      </c>
      <c r="CM68" t="s">
        <v>234</v>
      </c>
      <c r="CN68">
        <v>62</v>
      </c>
      <c r="CO68" s="1">
        <v>44621</v>
      </c>
      <c r="CP68" s="1"/>
      <c r="CV68"/>
    </row>
    <row r="69" spans="1:101" x14ac:dyDescent="0.25">
      <c r="A69" t="s">
        <v>158</v>
      </c>
      <c r="B69" s="18" t="s">
        <v>587</v>
      </c>
      <c r="C69" s="18">
        <v>205064</v>
      </c>
      <c r="D69" t="s">
        <v>229</v>
      </c>
      <c r="E69" t="s">
        <v>189</v>
      </c>
      <c r="F69" t="s">
        <v>190</v>
      </c>
      <c r="G69" t="s">
        <v>601</v>
      </c>
      <c r="H69">
        <v>76.599999999999994</v>
      </c>
      <c r="I69" t="s">
        <v>98</v>
      </c>
      <c r="K69" t="s">
        <v>100</v>
      </c>
      <c r="L69" t="s">
        <v>104</v>
      </c>
      <c r="M69">
        <v>4</v>
      </c>
      <c r="N69">
        <v>4</v>
      </c>
      <c r="O69">
        <v>3</v>
      </c>
      <c r="P69">
        <v>3</v>
      </c>
      <c r="Q69">
        <v>2</v>
      </c>
      <c r="R69">
        <v>4</v>
      </c>
      <c r="S69">
        <v>4</v>
      </c>
      <c r="U69" s="8">
        <v>4.4728300000000001</v>
      </c>
      <c r="V69" s="8">
        <v>1.00244</v>
      </c>
      <c r="W69">
        <v>66.7</v>
      </c>
      <c r="X69">
        <v>0.66047</v>
      </c>
      <c r="Y69">
        <v>1.66292</v>
      </c>
      <c r="Z69">
        <v>3.8873799999999998</v>
      </c>
      <c r="AA69">
        <v>0.6704</v>
      </c>
      <c r="AB69">
        <v>9.418E-2</v>
      </c>
      <c r="AD69">
        <v>2.8099099999999999</v>
      </c>
      <c r="AE69">
        <v>58.8</v>
      </c>
      <c r="AG69">
        <v>0</v>
      </c>
      <c r="AJ69">
        <v>2.1666500000000002</v>
      </c>
      <c r="AK69">
        <v>0.76968999999999999</v>
      </c>
      <c r="AL69">
        <v>0.4133</v>
      </c>
      <c r="AM69">
        <v>3.34964</v>
      </c>
      <c r="AN69">
        <v>2.65503</v>
      </c>
      <c r="AO69">
        <v>0.63119999999999998</v>
      </c>
      <c r="AP69">
        <v>0.90834999999999999</v>
      </c>
      <c r="AQ69">
        <v>4.2160000000000002</v>
      </c>
      <c r="AS69">
        <v>0</v>
      </c>
      <c r="AT69">
        <v>2</v>
      </c>
      <c r="AU69">
        <v>0</v>
      </c>
      <c r="AV69">
        <v>0</v>
      </c>
      <c r="AW69" s="4">
        <v>0</v>
      </c>
      <c r="AX69">
        <v>0</v>
      </c>
      <c r="AY69">
        <v>0</v>
      </c>
      <c r="BA69" s="1">
        <v>44573</v>
      </c>
      <c r="BB69">
        <v>6</v>
      </c>
      <c r="BC69">
        <v>5</v>
      </c>
      <c r="BD69">
        <v>1</v>
      </c>
      <c r="BE69">
        <v>32</v>
      </c>
      <c r="BF69">
        <v>0</v>
      </c>
      <c r="BG69">
        <v>0</v>
      </c>
      <c r="BH69">
        <v>32</v>
      </c>
      <c r="BI69" s="1">
        <v>43845</v>
      </c>
      <c r="BJ69">
        <v>5</v>
      </c>
      <c r="BK69">
        <v>4</v>
      </c>
      <c r="BL69">
        <v>1</v>
      </c>
      <c r="BM69">
        <v>20</v>
      </c>
      <c r="BN69">
        <v>1</v>
      </c>
      <c r="BO69">
        <v>0</v>
      </c>
      <c r="BP69">
        <v>20</v>
      </c>
      <c r="BQ69" s="1">
        <v>43510</v>
      </c>
      <c r="BR69">
        <v>2</v>
      </c>
      <c r="BS69">
        <v>2</v>
      </c>
      <c r="BT69">
        <v>0</v>
      </c>
      <c r="BU69">
        <v>12</v>
      </c>
      <c r="BV69">
        <v>1</v>
      </c>
      <c r="BW69">
        <v>0</v>
      </c>
      <c r="BX69">
        <v>12</v>
      </c>
      <c r="BY69">
        <v>24.667000000000002</v>
      </c>
      <c r="CA69" t="s">
        <v>231</v>
      </c>
      <c r="CB69" t="s">
        <v>232</v>
      </c>
      <c r="CC69">
        <v>4401</v>
      </c>
      <c r="CD69">
        <v>90</v>
      </c>
      <c r="CE69">
        <v>2079418400</v>
      </c>
      <c r="CF69" t="s">
        <v>99</v>
      </c>
      <c r="CG69" t="s">
        <v>100</v>
      </c>
      <c r="CH69" s="1">
        <v>33266</v>
      </c>
      <c r="CI69" t="s">
        <v>100</v>
      </c>
      <c r="CJ69" t="s">
        <v>100</v>
      </c>
      <c r="CK69" t="s">
        <v>100</v>
      </c>
      <c r="CL69" t="s">
        <v>103</v>
      </c>
      <c r="CM69" t="s">
        <v>230</v>
      </c>
      <c r="CN69">
        <v>103</v>
      </c>
      <c r="CO69" s="1">
        <v>44621</v>
      </c>
      <c r="CP69" s="1"/>
      <c r="CV69"/>
    </row>
    <row r="70" spans="1:101" x14ac:dyDescent="0.25">
      <c r="A70" t="s">
        <v>158</v>
      </c>
      <c r="B70" s="18" t="s">
        <v>587</v>
      </c>
      <c r="C70" s="18">
        <v>205099</v>
      </c>
      <c r="D70" t="s">
        <v>335</v>
      </c>
      <c r="E70" t="s">
        <v>337</v>
      </c>
      <c r="F70" t="s">
        <v>273</v>
      </c>
      <c r="G70" t="s">
        <v>602</v>
      </c>
      <c r="H70">
        <v>29.5</v>
      </c>
      <c r="I70" t="s">
        <v>107</v>
      </c>
      <c r="K70" t="s">
        <v>100</v>
      </c>
      <c r="L70" t="s">
        <v>104</v>
      </c>
      <c r="M70">
        <v>3</v>
      </c>
      <c r="N70">
        <v>4</v>
      </c>
      <c r="O70">
        <v>2</v>
      </c>
      <c r="P70">
        <v>2</v>
      </c>
      <c r="Q70">
        <v>2</v>
      </c>
      <c r="S70">
        <v>4</v>
      </c>
      <c r="U70" s="8">
        <v>3.8620899999999998</v>
      </c>
      <c r="V70" s="8">
        <v>0.82282</v>
      </c>
      <c r="W70">
        <v>48.8</v>
      </c>
      <c r="X70">
        <v>0.29350999999999999</v>
      </c>
      <c r="Y70">
        <v>1.11633</v>
      </c>
      <c r="Z70">
        <v>3.4941200000000001</v>
      </c>
      <c r="AA70">
        <v>0.57352999999999998</v>
      </c>
      <c r="AB70">
        <v>7.8549999999999995E-2</v>
      </c>
      <c r="AD70">
        <v>2.7457600000000002</v>
      </c>
      <c r="AE70">
        <v>44.4</v>
      </c>
      <c r="AH70">
        <v>6</v>
      </c>
      <c r="AJ70">
        <v>2.1613000000000002</v>
      </c>
      <c r="AK70">
        <v>0.70262999999999998</v>
      </c>
      <c r="AL70">
        <v>0.31752000000000002</v>
      </c>
      <c r="AM70">
        <v>3.1814399999999998</v>
      </c>
      <c r="AN70">
        <v>2.6008399999999998</v>
      </c>
      <c r="AO70">
        <v>0.30726999999999999</v>
      </c>
      <c r="AP70">
        <v>0.97050000000000003</v>
      </c>
      <c r="AQ70">
        <v>3.8327900000000001</v>
      </c>
      <c r="AS70">
        <v>0</v>
      </c>
      <c r="AT70">
        <v>3</v>
      </c>
      <c r="AU70">
        <v>0</v>
      </c>
      <c r="AV70">
        <v>0</v>
      </c>
      <c r="AW70" s="4">
        <v>0</v>
      </c>
      <c r="AX70">
        <v>0</v>
      </c>
      <c r="AY70">
        <v>0</v>
      </c>
      <c r="BA70" s="1">
        <v>43672</v>
      </c>
      <c r="BB70">
        <v>7</v>
      </c>
      <c r="BC70">
        <v>4</v>
      </c>
      <c r="BD70">
        <v>3</v>
      </c>
      <c r="BE70">
        <v>52</v>
      </c>
      <c r="BF70">
        <v>1</v>
      </c>
      <c r="BG70">
        <v>0</v>
      </c>
      <c r="BH70">
        <v>52</v>
      </c>
      <c r="BI70" s="1">
        <v>43257</v>
      </c>
      <c r="BJ70">
        <v>5</v>
      </c>
      <c r="BK70">
        <v>5</v>
      </c>
      <c r="BL70">
        <v>0</v>
      </c>
      <c r="BM70">
        <v>36</v>
      </c>
      <c r="BN70">
        <v>1</v>
      </c>
      <c r="BO70">
        <v>0</v>
      </c>
      <c r="BP70">
        <v>36</v>
      </c>
      <c r="BQ70" s="1">
        <v>42837</v>
      </c>
      <c r="BR70">
        <v>4</v>
      </c>
      <c r="BS70">
        <v>4</v>
      </c>
      <c r="BT70">
        <v>0</v>
      </c>
      <c r="BU70">
        <v>20</v>
      </c>
      <c r="BV70">
        <v>1</v>
      </c>
      <c r="BW70">
        <v>0</v>
      </c>
      <c r="BX70">
        <v>20</v>
      </c>
      <c r="BY70">
        <v>41.332999999999998</v>
      </c>
      <c r="CA70" t="s">
        <v>338</v>
      </c>
      <c r="CB70" t="s">
        <v>339</v>
      </c>
      <c r="CC70">
        <v>4276</v>
      </c>
      <c r="CD70">
        <v>80</v>
      </c>
      <c r="CE70">
        <v>2073647863</v>
      </c>
      <c r="CF70" t="s">
        <v>99</v>
      </c>
      <c r="CG70" t="s">
        <v>101</v>
      </c>
      <c r="CH70" s="1">
        <v>33970</v>
      </c>
      <c r="CI70" t="s">
        <v>100</v>
      </c>
      <c r="CJ70" t="s">
        <v>101</v>
      </c>
      <c r="CK70" t="s">
        <v>100</v>
      </c>
      <c r="CL70" t="s">
        <v>103</v>
      </c>
      <c r="CM70" t="s">
        <v>336</v>
      </c>
      <c r="CN70">
        <v>32</v>
      </c>
      <c r="CO70" s="1">
        <v>44621</v>
      </c>
      <c r="CP70" s="1"/>
      <c r="CV70"/>
      <c r="CW70">
        <v>2</v>
      </c>
    </row>
    <row r="71" spans="1:101" x14ac:dyDescent="0.25">
      <c r="A71" t="s">
        <v>158</v>
      </c>
      <c r="B71" s="18" t="s">
        <v>587</v>
      </c>
      <c r="C71" s="18">
        <v>205052</v>
      </c>
      <c r="D71" t="s">
        <v>201</v>
      </c>
      <c r="E71" t="s">
        <v>143</v>
      </c>
      <c r="F71" t="s">
        <v>169</v>
      </c>
      <c r="G71" t="s">
        <v>601</v>
      </c>
      <c r="H71">
        <v>42.3</v>
      </c>
      <c r="I71" t="s">
        <v>98</v>
      </c>
      <c r="K71" t="s">
        <v>100</v>
      </c>
      <c r="L71" t="s">
        <v>104</v>
      </c>
      <c r="M71">
        <v>4</v>
      </c>
      <c r="N71">
        <v>4</v>
      </c>
      <c r="O71">
        <v>2</v>
      </c>
      <c r="P71">
        <v>5</v>
      </c>
      <c r="Q71">
        <v>3</v>
      </c>
      <c r="R71">
        <v>5</v>
      </c>
      <c r="S71">
        <v>5</v>
      </c>
      <c r="U71" s="8">
        <v>3.8490600000000001</v>
      </c>
      <c r="V71" s="8">
        <v>0.82591999999999999</v>
      </c>
      <c r="W71">
        <v>57.4</v>
      </c>
      <c r="X71">
        <v>0.25630999999999998</v>
      </c>
      <c r="Y71">
        <v>1.08222</v>
      </c>
      <c r="Z71">
        <v>3.3918200000000001</v>
      </c>
      <c r="AA71">
        <v>0.79601</v>
      </c>
      <c r="AB71">
        <v>3.2779999999999997E-2</v>
      </c>
      <c r="AD71">
        <v>2.7668400000000002</v>
      </c>
      <c r="AE71">
        <v>30</v>
      </c>
      <c r="AG71">
        <v>0</v>
      </c>
      <c r="AJ71">
        <v>2.2700499999999999</v>
      </c>
      <c r="AK71">
        <v>0.67610000000000003</v>
      </c>
      <c r="AL71">
        <v>0.28758</v>
      </c>
      <c r="AM71">
        <v>3.23373</v>
      </c>
      <c r="AN71">
        <v>2.49525</v>
      </c>
      <c r="AO71">
        <v>0.27884999999999999</v>
      </c>
      <c r="AP71">
        <v>1.0755600000000001</v>
      </c>
      <c r="AQ71">
        <v>3.7580800000000001</v>
      </c>
      <c r="AS71">
        <v>0</v>
      </c>
      <c r="AT71">
        <v>4</v>
      </c>
      <c r="AU71">
        <v>0</v>
      </c>
      <c r="AV71">
        <v>0</v>
      </c>
      <c r="AW71" s="4">
        <v>0</v>
      </c>
      <c r="AX71">
        <v>0</v>
      </c>
      <c r="AY71">
        <v>0</v>
      </c>
      <c r="BA71" s="1">
        <v>43776</v>
      </c>
      <c r="BB71">
        <v>15</v>
      </c>
      <c r="BC71">
        <v>15</v>
      </c>
      <c r="BD71">
        <v>1</v>
      </c>
      <c r="BE71">
        <v>44</v>
      </c>
      <c r="BF71">
        <v>1</v>
      </c>
      <c r="BG71">
        <v>0</v>
      </c>
      <c r="BH71">
        <v>44</v>
      </c>
      <c r="BI71" s="1">
        <v>43391</v>
      </c>
      <c r="BJ71">
        <v>5</v>
      </c>
      <c r="BK71">
        <v>5</v>
      </c>
      <c r="BL71">
        <v>0</v>
      </c>
      <c r="BM71">
        <v>28</v>
      </c>
      <c r="BN71">
        <v>1</v>
      </c>
      <c r="BO71">
        <v>0</v>
      </c>
      <c r="BP71">
        <v>28</v>
      </c>
      <c r="BQ71" s="1">
        <v>43041</v>
      </c>
      <c r="BR71">
        <v>4</v>
      </c>
      <c r="BS71">
        <v>3</v>
      </c>
      <c r="BT71">
        <v>1</v>
      </c>
      <c r="BU71">
        <v>20</v>
      </c>
      <c r="BV71">
        <v>1</v>
      </c>
      <c r="BW71">
        <v>0</v>
      </c>
      <c r="BX71">
        <v>20</v>
      </c>
      <c r="BY71">
        <v>34.667000000000002</v>
      </c>
      <c r="CA71" t="s">
        <v>203</v>
      </c>
      <c r="CB71" t="s">
        <v>204</v>
      </c>
      <c r="CC71">
        <v>4240</v>
      </c>
      <c r="CD71">
        <v>0</v>
      </c>
      <c r="CE71">
        <v>2077860691</v>
      </c>
      <c r="CF71" t="s">
        <v>99</v>
      </c>
      <c r="CG71" t="s">
        <v>100</v>
      </c>
      <c r="CH71" s="1">
        <v>29817</v>
      </c>
      <c r="CI71" t="s">
        <v>100</v>
      </c>
      <c r="CJ71" t="s">
        <v>101</v>
      </c>
      <c r="CK71" t="s">
        <v>100</v>
      </c>
      <c r="CL71" t="s">
        <v>103</v>
      </c>
      <c r="CM71" t="s">
        <v>202</v>
      </c>
      <c r="CN71">
        <v>62</v>
      </c>
      <c r="CO71" s="1">
        <v>44621</v>
      </c>
      <c r="CP71" s="1"/>
      <c r="CV71"/>
    </row>
    <row r="72" spans="1:101" x14ac:dyDescent="0.25">
      <c r="A72" t="s">
        <v>158</v>
      </c>
      <c r="B72" s="18" t="s">
        <v>587</v>
      </c>
      <c r="C72" s="18">
        <v>205069</v>
      </c>
      <c r="D72" t="s">
        <v>248</v>
      </c>
      <c r="E72" t="s">
        <v>129</v>
      </c>
      <c r="F72" t="s">
        <v>97</v>
      </c>
      <c r="G72" t="s">
        <v>601</v>
      </c>
      <c r="H72">
        <v>74.099999999999994</v>
      </c>
      <c r="I72" t="s">
        <v>98</v>
      </c>
      <c r="K72" t="s">
        <v>100</v>
      </c>
      <c r="L72" t="s">
        <v>104</v>
      </c>
      <c r="M72">
        <v>4</v>
      </c>
      <c r="N72">
        <v>4</v>
      </c>
      <c r="O72">
        <v>2</v>
      </c>
      <c r="P72">
        <v>5</v>
      </c>
      <c r="Q72">
        <v>5</v>
      </c>
      <c r="R72">
        <v>5</v>
      </c>
      <c r="S72">
        <v>4</v>
      </c>
      <c r="U72" s="8">
        <v>3.7721300000000002</v>
      </c>
      <c r="V72" s="8">
        <v>0.84348000000000001</v>
      </c>
      <c r="W72">
        <v>53.4</v>
      </c>
      <c r="X72">
        <v>0.53008999999999995</v>
      </c>
      <c r="Y72">
        <v>1.3735599999999999</v>
      </c>
      <c r="Z72">
        <v>3.3379099999999999</v>
      </c>
      <c r="AA72">
        <v>0.49310999999999999</v>
      </c>
      <c r="AB72">
        <v>6.7470000000000002E-2</v>
      </c>
      <c r="AD72">
        <v>2.3985699999999999</v>
      </c>
      <c r="AE72">
        <v>47.1</v>
      </c>
      <c r="AG72">
        <v>0</v>
      </c>
      <c r="AJ72">
        <v>2.11999</v>
      </c>
      <c r="AK72">
        <v>0.73146999999999995</v>
      </c>
      <c r="AL72">
        <v>0.35597000000000001</v>
      </c>
      <c r="AM72">
        <v>3.20743</v>
      </c>
      <c r="AN72">
        <v>2.3162500000000001</v>
      </c>
      <c r="AO72">
        <v>0.53305999999999998</v>
      </c>
      <c r="AP72">
        <v>0.88737999999999995</v>
      </c>
      <c r="AQ72">
        <v>3.7131799999999999</v>
      </c>
      <c r="AS72">
        <v>5</v>
      </c>
      <c r="AT72">
        <v>0</v>
      </c>
      <c r="AU72">
        <v>0</v>
      </c>
      <c r="AV72">
        <v>1</v>
      </c>
      <c r="AW72" s="4">
        <v>7302.75</v>
      </c>
      <c r="AX72">
        <v>0</v>
      </c>
      <c r="AY72">
        <v>1</v>
      </c>
      <c r="BA72" s="1">
        <v>43860</v>
      </c>
      <c r="BB72">
        <v>5</v>
      </c>
      <c r="BC72">
        <v>5</v>
      </c>
      <c r="BD72">
        <v>2</v>
      </c>
      <c r="BE72">
        <v>32</v>
      </c>
      <c r="BF72">
        <v>1</v>
      </c>
      <c r="BG72">
        <v>0</v>
      </c>
      <c r="BH72">
        <v>32</v>
      </c>
      <c r="BI72" s="1">
        <v>43475</v>
      </c>
      <c r="BJ72">
        <v>7</v>
      </c>
      <c r="BK72">
        <v>4</v>
      </c>
      <c r="BL72">
        <v>3</v>
      </c>
      <c r="BM72">
        <v>72</v>
      </c>
      <c r="BN72">
        <v>1</v>
      </c>
      <c r="BO72">
        <v>0</v>
      </c>
      <c r="BP72">
        <v>72</v>
      </c>
      <c r="BQ72" s="1">
        <v>43126</v>
      </c>
      <c r="BR72">
        <v>5</v>
      </c>
      <c r="BS72">
        <v>5</v>
      </c>
      <c r="BT72">
        <v>0</v>
      </c>
      <c r="BU72">
        <v>28</v>
      </c>
      <c r="BV72">
        <v>1</v>
      </c>
      <c r="BW72">
        <v>0</v>
      </c>
      <c r="BX72">
        <v>28</v>
      </c>
      <c r="BY72">
        <v>44.667000000000002</v>
      </c>
      <c r="CA72" t="s">
        <v>250</v>
      </c>
      <c r="CB72" t="s">
        <v>251</v>
      </c>
      <c r="CC72">
        <v>4938</v>
      </c>
      <c r="CD72">
        <v>30</v>
      </c>
      <c r="CE72">
        <v>2077786591</v>
      </c>
      <c r="CF72" t="s">
        <v>99</v>
      </c>
      <c r="CG72" t="s">
        <v>100</v>
      </c>
      <c r="CH72" s="1">
        <v>33512</v>
      </c>
      <c r="CI72" t="s">
        <v>100</v>
      </c>
      <c r="CJ72" t="s">
        <v>101</v>
      </c>
      <c r="CK72" t="s">
        <v>100</v>
      </c>
      <c r="CL72" t="s">
        <v>103</v>
      </c>
      <c r="CM72" t="s">
        <v>249</v>
      </c>
      <c r="CN72">
        <v>62</v>
      </c>
      <c r="CO72" s="1">
        <v>44621</v>
      </c>
      <c r="CP72" s="1"/>
      <c r="CV72"/>
    </row>
    <row r="73" spans="1:101" x14ac:dyDescent="0.25">
      <c r="A73" t="s">
        <v>158</v>
      </c>
      <c r="B73" s="18" t="s">
        <v>587</v>
      </c>
      <c r="C73" s="18">
        <v>205174</v>
      </c>
      <c r="D73" t="s">
        <v>528</v>
      </c>
      <c r="E73" t="s">
        <v>530</v>
      </c>
      <c r="F73" t="s">
        <v>217</v>
      </c>
      <c r="G73" t="s">
        <v>601</v>
      </c>
      <c r="H73">
        <v>19.7</v>
      </c>
      <c r="I73" t="s">
        <v>98</v>
      </c>
      <c r="K73" t="s">
        <v>100</v>
      </c>
      <c r="L73" t="s">
        <v>104</v>
      </c>
      <c r="M73">
        <v>5</v>
      </c>
      <c r="N73">
        <v>5</v>
      </c>
      <c r="O73">
        <v>4</v>
      </c>
      <c r="P73">
        <v>3</v>
      </c>
      <c r="Q73">
        <v>3</v>
      </c>
      <c r="S73">
        <v>5</v>
      </c>
      <c r="U73" s="8">
        <v>5.2021100000000002</v>
      </c>
      <c r="V73" s="8">
        <v>1.4380200000000001</v>
      </c>
      <c r="W73">
        <v>43.3</v>
      </c>
      <c r="X73">
        <v>0.12486</v>
      </c>
      <c r="Y73">
        <v>1.56288</v>
      </c>
      <c r="Z73">
        <v>4.8334700000000002</v>
      </c>
      <c r="AA73">
        <v>1.23282</v>
      </c>
      <c r="AB73">
        <v>3.6560000000000002E-2</v>
      </c>
      <c r="AD73">
        <v>3.63923</v>
      </c>
      <c r="AE73">
        <v>28.6</v>
      </c>
      <c r="AG73">
        <v>0</v>
      </c>
      <c r="AJ73">
        <v>2.3298199999999998</v>
      </c>
      <c r="AK73">
        <v>0.62758999999999998</v>
      </c>
      <c r="AL73">
        <v>0.27993000000000001</v>
      </c>
      <c r="AM73">
        <v>3.2373400000000001</v>
      </c>
      <c r="AN73">
        <v>3.19781</v>
      </c>
      <c r="AO73">
        <v>0.14634</v>
      </c>
      <c r="AP73">
        <v>1.9238599999999999</v>
      </c>
      <c r="AQ73">
        <v>5.0735000000000001</v>
      </c>
      <c r="AS73">
        <v>2</v>
      </c>
      <c r="AT73">
        <v>0</v>
      </c>
      <c r="AU73">
        <v>0</v>
      </c>
      <c r="AV73">
        <v>0</v>
      </c>
      <c r="AW73" s="4">
        <v>0</v>
      </c>
      <c r="AX73">
        <v>0</v>
      </c>
      <c r="AY73">
        <v>0</v>
      </c>
      <c r="BA73" s="1">
        <v>44342</v>
      </c>
      <c r="BB73">
        <v>1</v>
      </c>
      <c r="BC73">
        <v>1</v>
      </c>
      <c r="BD73">
        <v>0</v>
      </c>
      <c r="BE73">
        <v>8</v>
      </c>
      <c r="BF73">
        <v>1</v>
      </c>
      <c r="BG73">
        <v>0</v>
      </c>
      <c r="BH73">
        <v>8</v>
      </c>
      <c r="BI73" s="1">
        <v>43622</v>
      </c>
      <c r="BJ73">
        <v>4</v>
      </c>
      <c r="BK73">
        <v>4</v>
      </c>
      <c r="BL73">
        <v>0</v>
      </c>
      <c r="BM73">
        <v>12</v>
      </c>
      <c r="BN73">
        <v>1</v>
      </c>
      <c r="BO73">
        <v>0</v>
      </c>
      <c r="BP73">
        <v>12</v>
      </c>
      <c r="BQ73" s="1">
        <v>43265</v>
      </c>
      <c r="BR73">
        <v>4</v>
      </c>
      <c r="BS73">
        <v>2</v>
      </c>
      <c r="BT73">
        <v>2</v>
      </c>
      <c r="BU73">
        <v>20</v>
      </c>
      <c r="BV73">
        <v>1</v>
      </c>
      <c r="BW73">
        <v>0</v>
      </c>
      <c r="BX73">
        <v>20</v>
      </c>
      <c r="BY73">
        <v>11.333</v>
      </c>
      <c r="CA73" t="s">
        <v>420</v>
      </c>
      <c r="CB73" t="s">
        <v>531</v>
      </c>
      <c r="CC73">
        <v>4943</v>
      </c>
      <c r="CD73">
        <v>120</v>
      </c>
      <c r="CE73">
        <v>2079382616</v>
      </c>
      <c r="CF73" t="s">
        <v>99</v>
      </c>
      <c r="CG73" t="s">
        <v>100</v>
      </c>
      <c r="CH73" s="1">
        <v>34394</v>
      </c>
      <c r="CI73" t="s">
        <v>100</v>
      </c>
      <c r="CJ73" t="s">
        <v>100</v>
      </c>
      <c r="CK73" t="s">
        <v>100</v>
      </c>
      <c r="CL73" t="s">
        <v>103</v>
      </c>
      <c r="CM73" t="s">
        <v>529</v>
      </c>
      <c r="CN73">
        <v>23</v>
      </c>
      <c r="CO73" s="1">
        <v>44621</v>
      </c>
      <c r="CP73" s="1"/>
      <c r="CV73"/>
      <c r="CW73">
        <v>2</v>
      </c>
    </row>
    <row r="74" spans="1:101" x14ac:dyDescent="0.25">
      <c r="A74" t="s">
        <v>158</v>
      </c>
      <c r="B74" s="18" t="s">
        <v>587</v>
      </c>
      <c r="C74" s="18">
        <v>205103</v>
      </c>
      <c r="D74" t="s">
        <v>349</v>
      </c>
      <c r="E74" t="s">
        <v>351</v>
      </c>
      <c r="F74" t="s">
        <v>178</v>
      </c>
      <c r="G74" t="s">
        <v>601</v>
      </c>
      <c r="H74">
        <v>75.2</v>
      </c>
      <c r="I74" t="s">
        <v>98</v>
      </c>
      <c r="K74" t="s">
        <v>100</v>
      </c>
      <c r="L74" t="s">
        <v>104</v>
      </c>
      <c r="M74">
        <v>4</v>
      </c>
      <c r="N74">
        <v>4</v>
      </c>
      <c r="O74">
        <v>3</v>
      </c>
      <c r="P74">
        <v>4</v>
      </c>
      <c r="Q74">
        <v>3</v>
      </c>
      <c r="R74">
        <v>5</v>
      </c>
      <c r="S74">
        <v>4</v>
      </c>
      <c r="U74" s="8">
        <v>4.9668099999999997</v>
      </c>
      <c r="V74" s="8">
        <v>0.90622999999999998</v>
      </c>
      <c r="W74">
        <v>73.400000000000006</v>
      </c>
      <c r="X74">
        <v>0.67413000000000001</v>
      </c>
      <c r="Y74">
        <v>1.5803700000000001</v>
      </c>
      <c r="Z74">
        <v>4.17441</v>
      </c>
      <c r="AA74">
        <v>0.53859999999999997</v>
      </c>
      <c r="AB74">
        <v>8.2239999999999994E-2</v>
      </c>
      <c r="AD74">
        <v>3.3864399999999999</v>
      </c>
      <c r="AE74">
        <v>64.3</v>
      </c>
      <c r="AG74">
        <v>1</v>
      </c>
      <c r="AJ74">
        <v>2.0828199999999999</v>
      </c>
      <c r="AK74">
        <v>0.68027000000000004</v>
      </c>
      <c r="AL74">
        <v>0.33339000000000002</v>
      </c>
      <c r="AM74">
        <v>3.0964800000000001</v>
      </c>
      <c r="AN74">
        <v>3.32857</v>
      </c>
      <c r="AO74">
        <v>0.72892999999999997</v>
      </c>
      <c r="AP74">
        <v>1.018</v>
      </c>
      <c r="AQ74">
        <v>5.0643599999999998</v>
      </c>
      <c r="AS74">
        <v>0</v>
      </c>
      <c r="AT74">
        <v>0</v>
      </c>
      <c r="AU74">
        <v>5</v>
      </c>
      <c r="AV74">
        <v>1</v>
      </c>
      <c r="AW74" s="4">
        <v>3250</v>
      </c>
      <c r="AX74">
        <v>0</v>
      </c>
      <c r="AY74">
        <v>1</v>
      </c>
      <c r="BA74" s="1">
        <v>43776</v>
      </c>
      <c r="BB74">
        <v>4</v>
      </c>
      <c r="BC74">
        <v>4</v>
      </c>
      <c r="BD74">
        <v>0</v>
      </c>
      <c r="BE74">
        <v>20</v>
      </c>
      <c r="BF74">
        <v>1</v>
      </c>
      <c r="BG74">
        <v>0</v>
      </c>
      <c r="BH74">
        <v>20</v>
      </c>
      <c r="BI74" s="1">
        <v>43454</v>
      </c>
      <c r="BJ74">
        <v>9</v>
      </c>
      <c r="BK74">
        <v>4</v>
      </c>
      <c r="BL74">
        <v>0</v>
      </c>
      <c r="BM74">
        <v>44</v>
      </c>
      <c r="BN74">
        <v>1</v>
      </c>
      <c r="BO74">
        <v>0</v>
      </c>
      <c r="BP74">
        <v>44</v>
      </c>
      <c r="BQ74" s="1">
        <v>43041</v>
      </c>
      <c r="BR74">
        <v>2</v>
      </c>
      <c r="BS74">
        <v>2</v>
      </c>
      <c r="BT74">
        <v>0</v>
      </c>
      <c r="BU74">
        <v>12</v>
      </c>
      <c r="BV74">
        <v>1</v>
      </c>
      <c r="BW74">
        <v>0</v>
      </c>
      <c r="BX74">
        <v>12</v>
      </c>
      <c r="BY74">
        <v>26.667000000000002</v>
      </c>
      <c r="CA74" t="s">
        <v>352</v>
      </c>
      <c r="CB74" t="s">
        <v>353</v>
      </c>
      <c r="CC74">
        <v>4072</v>
      </c>
      <c r="CD74">
        <v>150</v>
      </c>
      <c r="CE74">
        <v>2072833646</v>
      </c>
      <c r="CF74" t="s">
        <v>99</v>
      </c>
      <c r="CG74" t="s">
        <v>100</v>
      </c>
      <c r="CH74" s="1">
        <v>33970</v>
      </c>
      <c r="CI74" t="s">
        <v>100</v>
      </c>
      <c r="CJ74" t="s">
        <v>101</v>
      </c>
      <c r="CK74" t="s">
        <v>100</v>
      </c>
      <c r="CL74" t="s">
        <v>103</v>
      </c>
      <c r="CM74" t="s">
        <v>350</v>
      </c>
      <c r="CN74">
        <v>105</v>
      </c>
      <c r="CO74" s="1">
        <v>44621</v>
      </c>
      <c r="CP74" s="1"/>
      <c r="CV74"/>
    </row>
    <row r="75" spans="1:101" x14ac:dyDescent="0.25">
      <c r="A75" t="s">
        <v>158</v>
      </c>
      <c r="B75" s="18" t="s">
        <v>587</v>
      </c>
      <c r="C75" s="18">
        <v>205145</v>
      </c>
      <c r="D75" t="s">
        <v>481</v>
      </c>
      <c r="E75" t="s">
        <v>153</v>
      </c>
      <c r="F75" t="s">
        <v>137</v>
      </c>
      <c r="G75" t="s">
        <v>601</v>
      </c>
      <c r="H75">
        <v>43.7</v>
      </c>
      <c r="I75" t="s">
        <v>98</v>
      </c>
      <c r="K75" t="s">
        <v>100</v>
      </c>
      <c r="L75" t="s">
        <v>104</v>
      </c>
      <c r="M75">
        <v>3</v>
      </c>
      <c r="N75">
        <v>5</v>
      </c>
      <c r="O75">
        <v>2</v>
      </c>
      <c r="P75">
        <v>2</v>
      </c>
      <c r="Q75">
        <v>2</v>
      </c>
      <c r="R75">
        <v>3</v>
      </c>
      <c r="S75">
        <v>5</v>
      </c>
      <c r="U75" s="8">
        <v>4.5121599999999997</v>
      </c>
      <c r="V75" s="8">
        <v>1.13835</v>
      </c>
      <c r="W75">
        <v>69.900000000000006</v>
      </c>
      <c r="X75">
        <v>0.63280999999999998</v>
      </c>
      <c r="Y75">
        <v>1.77115</v>
      </c>
      <c r="Z75">
        <v>4.11754</v>
      </c>
      <c r="AA75">
        <v>0.82918999999999998</v>
      </c>
      <c r="AB75">
        <v>6.8190000000000001E-2</v>
      </c>
      <c r="AD75">
        <v>2.7410000000000001</v>
      </c>
      <c r="AE75">
        <v>22.2</v>
      </c>
      <c r="AG75">
        <v>1</v>
      </c>
      <c r="AJ75">
        <v>2.0805099999999999</v>
      </c>
      <c r="AK75">
        <v>0.64515</v>
      </c>
      <c r="AL75">
        <v>0.28153</v>
      </c>
      <c r="AM75">
        <v>3.00718</v>
      </c>
      <c r="AN75">
        <v>2.6971599999999998</v>
      </c>
      <c r="AO75">
        <v>0.72148999999999996</v>
      </c>
      <c r="AP75">
        <v>1.5143</v>
      </c>
      <c r="AQ75">
        <v>4.7374000000000001</v>
      </c>
      <c r="AS75">
        <v>1</v>
      </c>
      <c r="AT75">
        <v>3</v>
      </c>
      <c r="AU75">
        <v>0</v>
      </c>
      <c r="AV75">
        <v>1</v>
      </c>
      <c r="AW75" s="4">
        <v>7345</v>
      </c>
      <c r="AX75">
        <v>0</v>
      </c>
      <c r="AY75">
        <v>1</v>
      </c>
      <c r="BA75" s="1">
        <v>44126</v>
      </c>
      <c r="BB75">
        <v>9</v>
      </c>
      <c r="BC75">
        <v>5</v>
      </c>
      <c r="BD75">
        <v>4</v>
      </c>
      <c r="BE75">
        <v>60</v>
      </c>
      <c r="BF75">
        <v>1</v>
      </c>
      <c r="BG75">
        <v>0</v>
      </c>
      <c r="BH75">
        <v>60</v>
      </c>
      <c r="BI75" s="1">
        <v>43558</v>
      </c>
      <c r="BJ75">
        <v>2</v>
      </c>
      <c r="BK75">
        <v>2</v>
      </c>
      <c r="BL75">
        <v>0</v>
      </c>
      <c r="BM75">
        <v>4</v>
      </c>
      <c r="BN75">
        <v>1</v>
      </c>
      <c r="BO75">
        <v>0</v>
      </c>
      <c r="BP75">
        <v>4</v>
      </c>
      <c r="BQ75" s="1">
        <v>43180</v>
      </c>
      <c r="BR75">
        <v>3</v>
      </c>
      <c r="BS75">
        <v>3</v>
      </c>
      <c r="BT75">
        <v>0</v>
      </c>
      <c r="BU75">
        <v>12</v>
      </c>
      <c r="BV75">
        <v>1</v>
      </c>
      <c r="BW75">
        <v>0</v>
      </c>
      <c r="BX75">
        <v>12</v>
      </c>
      <c r="BY75">
        <v>33.332999999999998</v>
      </c>
      <c r="CA75" t="s">
        <v>483</v>
      </c>
      <c r="CB75" t="s">
        <v>484</v>
      </c>
      <c r="CC75">
        <v>4605</v>
      </c>
      <c r="CD75">
        <v>40</v>
      </c>
      <c r="CE75">
        <v>2076679336</v>
      </c>
      <c r="CF75" t="s">
        <v>99</v>
      </c>
      <c r="CG75" t="s">
        <v>100</v>
      </c>
      <c r="CH75" s="1">
        <v>34394</v>
      </c>
      <c r="CI75" t="s">
        <v>100</v>
      </c>
      <c r="CJ75" t="s">
        <v>100</v>
      </c>
      <c r="CK75" t="s">
        <v>100</v>
      </c>
      <c r="CL75" t="s">
        <v>103</v>
      </c>
      <c r="CM75" t="s">
        <v>482</v>
      </c>
      <c r="CN75">
        <v>61</v>
      </c>
      <c r="CO75" s="1">
        <v>44621</v>
      </c>
      <c r="CP75" s="1"/>
      <c r="CV75"/>
    </row>
    <row r="76" spans="1:101" x14ac:dyDescent="0.25">
      <c r="A76" t="s">
        <v>158</v>
      </c>
      <c r="B76" s="18" t="s">
        <v>587</v>
      </c>
      <c r="C76" s="18">
        <v>205074</v>
      </c>
      <c r="D76" t="s">
        <v>261</v>
      </c>
      <c r="E76" t="s">
        <v>128</v>
      </c>
      <c r="F76" t="s">
        <v>149</v>
      </c>
      <c r="G76" t="s">
        <v>601</v>
      </c>
      <c r="H76">
        <v>110.1</v>
      </c>
      <c r="I76" t="s">
        <v>98</v>
      </c>
      <c r="K76" t="s">
        <v>100</v>
      </c>
      <c r="L76" t="s">
        <v>104</v>
      </c>
      <c r="M76">
        <v>4</v>
      </c>
      <c r="N76">
        <v>4</v>
      </c>
      <c r="O76">
        <v>2</v>
      </c>
      <c r="P76">
        <v>5</v>
      </c>
      <c r="Q76">
        <v>4</v>
      </c>
      <c r="R76">
        <v>5</v>
      </c>
      <c r="S76">
        <v>3</v>
      </c>
      <c r="U76" s="8">
        <v>4.60745</v>
      </c>
      <c r="V76" s="8">
        <v>0.59126000000000001</v>
      </c>
      <c r="W76">
        <v>63</v>
      </c>
      <c r="X76">
        <v>0.93555999999999995</v>
      </c>
      <c r="Y76">
        <v>1.52681</v>
      </c>
      <c r="Z76">
        <v>3.88896</v>
      </c>
      <c r="AA76">
        <v>0.35618</v>
      </c>
      <c r="AB76">
        <v>6.7710000000000006E-2</v>
      </c>
      <c r="AD76">
        <v>3.0806300000000002</v>
      </c>
      <c r="AE76">
        <v>57.6</v>
      </c>
      <c r="AG76">
        <v>2</v>
      </c>
      <c r="AJ76">
        <v>2.0600200000000002</v>
      </c>
      <c r="AK76">
        <v>0.71440999999999999</v>
      </c>
      <c r="AL76">
        <v>0.33828999999999998</v>
      </c>
      <c r="AM76">
        <v>3.1127099999999999</v>
      </c>
      <c r="AN76">
        <v>3.0615100000000002</v>
      </c>
      <c r="AO76">
        <v>0.96326000000000001</v>
      </c>
      <c r="AP76">
        <v>0.65456000000000003</v>
      </c>
      <c r="AQ76">
        <v>4.6734400000000003</v>
      </c>
      <c r="AS76">
        <v>2</v>
      </c>
      <c r="AT76">
        <v>1</v>
      </c>
      <c r="AU76">
        <v>0</v>
      </c>
      <c r="AV76">
        <v>0</v>
      </c>
      <c r="AW76" s="4">
        <v>0</v>
      </c>
      <c r="AX76">
        <v>0</v>
      </c>
      <c r="AY76">
        <v>0</v>
      </c>
      <c r="BA76" s="1">
        <v>44274</v>
      </c>
      <c r="BB76">
        <v>9</v>
      </c>
      <c r="BC76">
        <v>8</v>
      </c>
      <c r="BD76">
        <v>1</v>
      </c>
      <c r="BE76">
        <v>56</v>
      </c>
      <c r="BF76">
        <v>1</v>
      </c>
      <c r="BG76">
        <v>0</v>
      </c>
      <c r="BH76">
        <v>56</v>
      </c>
      <c r="BI76" s="1">
        <v>43581</v>
      </c>
      <c r="BJ76">
        <v>1</v>
      </c>
      <c r="BK76">
        <v>1</v>
      </c>
      <c r="BL76">
        <v>0</v>
      </c>
      <c r="BM76">
        <v>4</v>
      </c>
      <c r="BN76">
        <v>1</v>
      </c>
      <c r="BO76">
        <v>0</v>
      </c>
      <c r="BP76">
        <v>4</v>
      </c>
      <c r="BQ76" s="1">
        <v>43258</v>
      </c>
      <c r="BR76">
        <v>4</v>
      </c>
      <c r="BS76">
        <v>3</v>
      </c>
      <c r="BT76">
        <v>1</v>
      </c>
      <c r="BU76">
        <v>12</v>
      </c>
      <c r="BV76">
        <v>1</v>
      </c>
      <c r="BW76">
        <v>0</v>
      </c>
      <c r="BX76">
        <v>12</v>
      </c>
      <c r="BY76">
        <v>31.332999999999998</v>
      </c>
      <c r="CA76" t="s">
        <v>263</v>
      </c>
      <c r="CB76" t="s">
        <v>264</v>
      </c>
      <c r="CC76">
        <v>4103</v>
      </c>
      <c r="CD76">
        <v>20</v>
      </c>
      <c r="CE76">
        <v>2077747878</v>
      </c>
      <c r="CF76" t="s">
        <v>99</v>
      </c>
      <c r="CG76" t="s">
        <v>100</v>
      </c>
      <c r="CH76" s="1">
        <v>33604</v>
      </c>
      <c r="CI76" t="s">
        <v>100</v>
      </c>
      <c r="CJ76" t="s">
        <v>100</v>
      </c>
      <c r="CK76" t="s">
        <v>100</v>
      </c>
      <c r="CL76" t="s">
        <v>103</v>
      </c>
      <c r="CM76" t="s">
        <v>262</v>
      </c>
      <c r="CN76">
        <v>137</v>
      </c>
      <c r="CO76" s="1">
        <v>44621</v>
      </c>
      <c r="CP76" s="1"/>
      <c r="CV76"/>
    </row>
    <row r="77" spans="1:101" x14ac:dyDescent="0.25">
      <c r="A77" t="s">
        <v>158</v>
      </c>
      <c r="B77" s="18" t="s">
        <v>587</v>
      </c>
      <c r="C77" s="18">
        <v>205159</v>
      </c>
      <c r="D77" t="s">
        <v>509</v>
      </c>
      <c r="E77" t="s">
        <v>374</v>
      </c>
      <c r="F77" t="s">
        <v>149</v>
      </c>
      <c r="G77" t="s">
        <v>601</v>
      </c>
      <c r="H77">
        <v>88.3</v>
      </c>
      <c r="I77" t="s">
        <v>98</v>
      </c>
      <c r="K77" t="s">
        <v>100</v>
      </c>
      <c r="L77" t="s">
        <v>102</v>
      </c>
      <c r="M77">
        <v>2</v>
      </c>
      <c r="N77">
        <v>3</v>
      </c>
      <c r="O77">
        <v>2</v>
      </c>
      <c r="P77">
        <v>4</v>
      </c>
      <c r="Q77">
        <v>3</v>
      </c>
      <c r="R77">
        <v>4</v>
      </c>
      <c r="S77">
        <v>3</v>
      </c>
      <c r="U77" s="8">
        <v>3.6866400000000001</v>
      </c>
      <c r="V77" s="8">
        <v>0.62087000000000003</v>
      </c>
      <c r="W77">
        <v>55.3</v>
      </c>
      <c r="X77">
        <v>0.56525999999999998</v>
      </c>
      <c r="Y77">
        <v>1.1861299999999999</v>
      </c>
      <c r="Z77">
        <v>3.2660499999999999</v>
      </c>
      <c r="AA77">
        <v>0.30919000000000002</v>
      </c>
      <c r="AB77">
        <v>6.0229999999999999E-2</v>
      </c>
      <c r="AD77">
        <v>2.5005099999999998</v>
      </c>
      <c r="AE77">
        <v>82.6</v>
      </c>
      <c r="AG77">
        <v>2</v>
      </c>
      <c r="AJ77">
        <v>2.2442799999999998</v>
      </c>
      <c r="AK77">
        <v>0.70240000000000002</v>
      </c>
      <c r="AL77">
        <v>0.36183999999999999</v>
      </c>
      <c r="AM77">
        <v>3.3085200000000001</v>
      </c>
      <c r="AN77">
        <v>2.2809599999999999</v>
      </c>
      <c r="AO77">
        <v>0.59196000000000004</v>
      </c>
      <c r="AP77">
        <v>0.64258999999999999</v>
      </c>
      <c r="AQ77">
        <v>3.5181300000000002</v>
      </c>
      <c r="AS77">
        <v>17</v>
      </c>
      <c r="AT77">
        <v>4</v>
      </c>
      <c r="AU77">
        <v>0</v>
      </c>
      <c r="AV77">
        <v>0</v>
      </c>
      <c r="AW77" s="4">
        <v>0</v>
      </c>
      <c r="AX77">
        <v>1</v>
      </c>
      <c r="AY77">
        <v>1</v>
      </c>
      <c r="BA77" s="1">
        <v>43692</v>
      </c>
      <c r="BB77">
        <v>7</v>
      </c>
      <c r="BC77">
        <v>6</v>
      </c>
      <c r="BD77">
        <v>1</v>
      </c>
      <c r="BE77">
        <v>28</v>
      </c>
      <c r="BF77">
        <v>1</v>
      </c>
      <c r="BG77">
        <v>0</v>
      </c>
      <c r="BH77">
        <v>28</v>
      </c>
      <c r="BI77" s="1">
        <v>43307</v>
      </c>
      <c r="BJ77">
        <v>6</v>
      </c>
      <c r="BK77">
        <v>6</v>
      </c>
      <c r="BL77">
        <v>0</v>
      </c>
      <c r="BM77">
        <v>32</v>
      </c>
      <c r="BN77">
        <v>1</v>
      </c>
      <c r="BO77">
        <v>0</v>
      </c>
      <c r="BP77">
        <v>32</v>
      </c>
      <c r="BQ77" s="1">
        <v>42971</v>
      </c>
      <c r="BR77">
        <v>16</v>
      </c>
      <c r="BS77">
        <v>5</v>
      </c>
      <c r="BT77">
        <v>11</v>
      </c>
      <c r="BU77">
        <v>64</v>
      </c>
      <c r="BV77">
        <v>1</v>
      </c>
      <c r="BW77">
        <v>0</v>
      </c>
      <c r="BX77">
        <v>64</v>
      </c>
      <c r="BY77">
        <v>35.332999999999998</v>
      </c>
      <c r="CA77" t="s">
        <v>511</v>
      </c>
      <c r="CB77" t="s">
        <v>512</v>
      </c>
      <c r="CC77">
        <v>4105</v>
      </c>
      <c r="CD77">
        <v>20</v>
      </c>
      <c r="CE77">
        <v>2077815775</v>
      </c>
      <c r="CF77" t="s">
        <v>99</v>
      </c>
      <c r="CG77" t="s">
        <v>100</v>
      </c>
      <c r="CH77" s="1">
        <v>34353</v>
      </c>
      <c r="CI77" t="s">
        <v>100</v>
      </c>
      <c r="CJ77" t="s">
        <v>101</v>
      </c>
      <c r="CK77" t="s">
        <v>100</v>
      </c>
      <c r="CL77" t="s">
        <v>103</v>
      </c>
      <c r="CM77" t="s">
        <v>510</v>
      </c>
      <c r="CN77">
        <v>91</v>
      </c>
      <c r="CO77" s="1">
        <v>44621</v>
      </c>
      <c r="CP77" s="1"/>
      <c r="CV77"/>
    </row>
    <row r="78" spans="1:101" x14ac:dyDescent="0.25">
      <c r="A78" t="s">
        <v>158</v>
      </c>
      <c r="B78" s="18" t="s">
        <v>587</v>
      </c>
      <c r="C78" s="18">
        <v>205136</v>
      </c>
      <c r="D78" t="s">
        <v>458</v>
      </c>
      <c r="E78" t="s">
        <v>364</v>
      </c>
      <c r="F78" t="s">
        <v>178</v>
      </c>
      <c r="G78" t="s">
        <v>602</v>
      </c>
      <c r="H78">
        <v>55.4</v>
      </c>
      <c r="I78" t="s">
        <v>110</v>
      </c>
      <c r="K78" t="s">
        <v>100</v>
      </c>
      <c r="L78" t="s">
        <v>104</v>
      </c>
      <c r="M78">
        <v>5</v>
      </c>
      <c r="N78">
        <v>4</v>
      </c>
      <c r="O78">
        <v>3</v>
      </c>
      <c r="P78">
        <v>5</v>
      </c>
      <c r="Q78">
        <v>5</v>
      </c>
      <c r="R78">
        <v>5</v>
      </c>
      <c r="S78">
        <v>4</v>
      </c>
      <c r="U78" s="8">
        <v>4.1207099999999999</v>
      </c>
      <c r="V78" s="8">
        <v>0.87988</v>
      </c>
      <c r="W78">
        <v>51.3</v>
      </c>
      <c r="X78">
        <v>0.36970999999999998</v>
      </c>
      <c r="Y78">
        <v>1.2495799999999999</v>
      </c>
      <c r="Z78">
        <v>3.2884500000000001</v>
      </c>
      <c r="AA78">
        <v>0.62880999999999998</v>
      </c>
      <c r="AB78">
        <v>5.5789999999999999E-2</v>
      </c>
      <c r="AD78">
        <v>2.87113</v>
      </c>
      <c r="AE78">
        <v>45.5</v>
      </c>
      <c r="AG78">
        <v>1</v>
      </c>
      <c r="AJ78">
        <v>2.1602800000000002</v>
      </c>
      <c r="AK78">
        <v>0.68649000000000004</v>
      </c>
      <c r="AL78">
        <v>0.33915000000000001</v>
      </c>
      <c r="AM78">
        <v>3.1859199999999999</v>
      </c>
      <c r="AN78">
        <v>2.7208800000000002</v>
      </c>
      <c r="AO78">
        <v>0.39613999999999999</v>
      </c>
      <c r="AP78">
        <v>0.97160000000000002</v>
      </c>
      <c r="AQ78">
        <v>4.0837000000000003</v>
      </c>
      <c r="AS78">
        <v>0</v>
      </c>
      <c r="AT78">
        <v>1</v>
      </c>
      <c r="AU78">
        <v>2</v>
      </c>
      <c r="AV78">
        <v>1</v>
      </c>
      <c r="AW78" s="4">
        <v>5000</v>
      </c>
      <c r="AX78">
        <v>0</v>
      </c>
      <c r="AY78">
        <v>1</v>
      </c>
      <c r="BA78" s="1">
        <v>44301</v>
      </c>
      <c r="BB78">
        <v>7</v>
      </c>
      <c r="BC78">
        <v>5</v>
      </c>
      <c r="BD78">
        <v>0</v>
      </c>
      <c r="BE78">
        <v>28</v>
      </c>
      <c r="BF78">
        <v>2</v>
      </c>
      <c r="BG78">
        <v>14</v>
      </c>
      <c r="BH78">
        <v>42</v>
      </c>
      <c r="BI78" s="1">
        <v>43608</v>
      </c>
      <c r="BJ78">
        <v>1</v>
      </c>
      <c r="BK78">
        <v>1</v>
      </c>
      <c r="BL78">
        <v>0</v>
      </c>
      <c r="BM78">
        <v>4</v>
      </c>
      <c r="BN78">
        <v>1</v>
      </c>
      <c r="BO78">
        <v>0</v>
      </c>
      <c r="BP78">
        <v>4</v>
      </c>
      <c r="BQ78" s="1">
        <v>43279</v>
      </c>
      <c r="BR78">
        <v>6</v>
      </c>
      <c r="BS78">
        <v>5</v>
      </c>
      <c r="BT78">
        <v>1</v>
      </c>
      <c r="BU78">
        <v>32</v>
      </c>
      <c r="BV78">
        <v>1</v>
      </c>
      <c r="BW78">
        <v>0</v>
      </c>
      <c r="BX78">
        <v>32</v>
      </c>
      <c r="BY78">
        <v>27.667000000000002</v>
      </c>
      <c r="CA78" t="s">
        <v>420</v>
      </c>
      <c r="CB78" t="s">
        <v>460</v>
      </c>
      <c r="CC78">
        <v>4005</v>
      </c>
      <c r="CD78">
        <v>150</v>
      </c>
      <c r="CE78">
        <v>2072824138</v>
      </c>
      <c r="CF78" t="s">
        <v>99</v>
      </c>
      <c r="CG78" t="s">
        <v>100</v>
      </c>
      <c r="CH78" s="1">
        <v>34243</v>
      </c>
      <c r="CI78" t="s">
        <v>100</v>
      </c>
      <c r="CJ78" t="s">
        <v>100</v>
      </c>
      <c r="CK78" t="s">
        <v>100</v>
      </c>
      <c r="CL78" t="s">
        <v>103</v>
      </c>
      <c r="CM78" t="s">
        <v>459</v>
      </c>
      <c r="CN78">
        <v>78</v>
      </c>
      <c r="CO78" s="1">
        <v>44621</v>
      </c>
      <c r="CP78" s="1"/>
      <c r="CV78"/>
    </row>
    <row r="79" spans="1:101" x14ac:dyDescent="0.25">
      <c r="A79" t="s">
        <v>158</v>
      </c>
      <c r="B79" s="18" t="s">
        <v>587</v>
      </c>
      <c r="C79" s="18">
        <v>205068</v>
      </c>
      <c r="D79" t="s">
        <v>243</v>
      </c>
      <c r="E79" t="s">
        <v>245</v>
      </c>
      <c r="F79" t="s">
        <v>149</v>
      </c>
      <c r="G79" t="s">
        <v>601</v>
      </c>
      <c r="H79">
        <v>113.1</v>
      </c>
      <c r="I79" t="s">
        <v>98</v>
      </c>
      <c r="K79" t="s">
        <v>100</v>
      </c>
      <c r="L79" t="s">
        <v>104</v>
      </c>
      <c r="M79">
        <v>5</v>
      </c>
      <c r="N79">
        <v>4</v>
      </c>
      <c r="O79">
        <v>4</v>
      </c>
      <c r="P79">
        <v>5</v>
      </c>
      <c r="Q79">
        <v>4</v>
      </c>
      <c r="R79">
        <v>5</v>
      </c>
      <c r="S79">
        <v>4</v>
      </c>
      <c r="U79" s="8">
        <v>3.89059</v>
      </c>
      <c r="V79" s="8">
        <v>0.96292</v>
      </c>
      <c r="W79">
        <v>47.6</v>
      </c>
      <c r="X79">
        <v>0.49169000000000002</v>
      </c>
      <c r="Y79">
        <v>1.45461</v>
      </c>
      <c r="Z79">
        <v>3.60297</v>
      </c>
      <c r="AA79">
        <v>0.76029999999999998</v>
      </c>
      <c r="AB79">
        <v>6.0850000000000001E-2</v>
      </c>
      <c r="AD79">
        <v>2.4359799999999998</v>
      </c>
      <c r="AE79">
        <v>40.700000000000003</v>
      </c>
      <c r="AG79">
        <v>1</v>
      </c>
      <c r="AJ79">
        <v>2.1569799999999999</v>
      </c>
      <c r="AK79">
        <v>0.72565000000000002</v>
      </c>
      <c r="AL79">
        <v>0.41059000000000001</v>
      </c>
      <c r="AM79">
        <v>3.2932199999999998</v>
      </c>
      <c r="AN79">
        <v>2.3120400000000001</v>
      </c>
      <c r="AO79">
        <v>0.49841000000000002</v>
      </c>
      <c r="AP79">
        <v>0.87827999999999995</v>
      </c>
      <c r="AQ79">
        <v>3.73001</v>
      </c>
      <c r="AS79">
        <v>1</v>
      </c>
      <c r="AT79">
        <v>1</v>
      </c>
      <c r="AU79">
        <v>0</v>
      </c>
      <c r="AV79">
        <v>0</v>
      </c>
      <c r="AW79" s="4">
        <v>0</v>
      </c>
      <c r="AX79">
        <v>0</v>
      </c>
      <c r="AY79">
        <v>0</v>
      </c>
      <c r="BA79" s="1">
        <v>44371</v>
      </c>
      <c r="BB79">
        <v>2</v>
      </c>
      <c r="BC79">
        <v>1</v>
      </c>
      <c r="BD79">
        <v>1</v>
      </c>
      <c r="BE79">
        <v>12</v>
      </c>
      <c r="BF79">
        <v>1</v>
      </c>
      <c r="BG79">
        <v>0</v>
      </c>
      <c r="BH79">
        <v>12</v>
      </c>
      <c r="BI79" s="1">
        <v>43622</v>
      </c>
      <c r="BJ79">
        <v>2</v>
      </c>
      <c r="BK79">
        <v>2</v>
      </c>
      <c r="BL79">
        <v>0</v>
      </c>
      <c r="BM79">
        <v>12</v>
      </c>
      <c r="BN79">
        <v>1</v>
      </c>
      <c r="BO79">
        <v>0</v>
      </c>
      <c r="BP79">
        <v>12</v>
      </c>
      <c r="BQ79" s="1">
        <v>43202</v>
      </c>
      <c r="BR79">
        <v>1</v>
      </c>
      <c r="BS79">
        <v>1</v>
      </c>
      <c r="BT79">
        <v>0</v>
      </c>
      <c r="BU79">
        <v>0</v>
      </c>
      <c r="BV79">
        <v>0</v>
      </c>
      <c r="BW79">
        <v>0</v>
      </c>
      <c r="BX79">
        <v>0</v>
      </c>
      <c r="BY79">
        <v>10</v>
      </c>
      <c r="CA79" t="s">
        <v>246</v>
      </c>
      <c r="CB79" t="s">
        <v>247</v>
      </c>
      <c r="CC79">
        <v>4092</v>
      </c>
      <c r="CD79">
        <v>20</v>
      </c>
      <c r="CE79">
        <v>2078561230</v>
      </c>
      <c r="CF79" t="s">
        <v>99</v>
      </c>
      <c r="CG79" t="s">
        <v>100</v>
      </c>
      <c r="CH79" s="1">
        <v>33434</v>
      </c>
      <c r="CI79" t="s">
        <v>100</v>
      </c>
      <c r="CJ79" t="s">
        <v>100</v>
      </c>
      <c r="CK79" t="s">
        <v>100</v>
      </c>
      <c r="CL79" t="s">
        <v>103</v>
      </c>
      <c r="CM79" t="s">
        <v>244</v>
      </c>
      <c r="CN79">
        <v>123</v>
      </c>
      <c r="CO79" s="1">
        <v>44621</v>
      </c>
      <c r="CP79" s="1"/>
      <c r="CV79"/>
    </row>
    <row r="80" spans="1:101" x14ac:dyDescent="0.25">
      <c r="A80" t="s">
        <v>158</v>
      </c>
      <c r="B80" s="18" t="s">
        <v>587</v>
      </c>
      <c r="C80" s="18">
        <v>205108</v>
      </c>
      <c r="D80" t="s">
        <v>362</v>
      </c>
      <c r="E80" t="s">
        <v>364</v>
      </c>
      <c r="F80" t="s">
        <v>178</v>
      </c>
      <c r="G80" t="s">
        <v>602</v>
      </c>
      <c r="H80">
        <v>79.5</v>
      </c>
      <c r="I80" t="s">
        <v>110</v>
      </c>
      <c r="K80" t="s">
        <v>100</v>
      </c>
      <c r="L80" t="s">
        <v>104</v>
      </c>
      <c r="M80">
        <v>5</v>
      </c>
      <c r="N80">
        <v>5</v>
      </c>
      <c r="O80">
        <v>4</v>
      </c>
      <c r="P80">
        <v>4</v>
      </c>
      <c r="Q80">
        <v>3</v>
      </c>
      <c r="R80">
        <v>5</v>
      </c>
      <c r="S80">
        <v>5</v>
      </c>
      <c r="U80" s="8">
        <v>4.2322300000000004</v>
      </c>
      <c r="V80" s="8">
        <v>0.95196000000000003</v>
      </c>
      <c r="W80">
        <v>41.9</v>
      </c>
      <c r="X80">
        <v>0.43580999999999998</v>
      </c>
      <c r="Y80">
        <v>1.3877699999999999</v>
      </c>
      <c r="Z80">
        <v>3.7063899999999999</v>
      </c>
      <c r="AA80">
        <v>0.64673999999999998</v>
      </c>
      <c r="AB80">
        <v>7.6280000000000001E-2</v>
      </c>
      <c r="AD80">
        <v>2.8444600000000002</v>
      </c>
      <c r="AE80">
        <v>42.1</v>
      </c>
      <c r="AG80">
        <v>0</v>
      </c>
      <c r="AJ80">
        <v>2.1746799999999999</v>
      </c>
      <c r="AK80">
        <v>0.65625999999999995</v>
      </c>
      <c r="AL80">
        <v>0.31124000000000002</v>
      </c>
      <c r="AM80">
        <v>3.1421899999999998</v>
      </c>
      <c r="AN80">
        <v>2.6777600000000001</v>
      </c>
      <c r="AO80">
        <v>0.48847000000000002</v>
      </c>
      <c r="AP80">
        <v>1.14544</v>
      </c>
      <c r="AQ80">
        <v>4.2525899999999996</v>
      </c>
      <c r="AS80">
        <v>0</v>
      </c>
      <c r="AT80">
        <v>0</v>
      </c>
      <c r="AU80">
        <v>1</v>
      </c>
      <c r="AV80">
        <v>0</v>
      </c>
      <c r="AW80" s="4">
        <v>0</v>
      </c>
      <c r="AX80">
        <v>0</v>
      </c>
      <c r="AY80">
        <v>0</v>
      </c>
      <c r="BA80" s="1">
        <v>43790</v>
      </c>
      <c r="BB80">
        <v>1</v>
      </c>
      <c r="BC80">
        <v>1</v>
      </c>
      <c r="BD80">
        <v>0</v>
      </c>
      <c r="BE80">
        <v>4</v>
      </c>
      <c r="BF80">
        <v>1</v>
      </c>
      <c r="BG80">
        <v>0</v>
      </c>
      <c r="BH80">
        <v>4</v>
      </c>
      <c r="BI80" s="1">
        <v>43475</v>
      </c>
      <c r="BJ80">
        <v>4</v>
      </c>
      <c r="BK80">
        <v>3</v>
      </c>
      <c r="BL80">
        <v>0</v>
      </c>
      <c r="BM80">
        <v>16</v>
      </c>
      <c r="BN80">
        <v>1</v>
      </c>
      <c r="BO80">
        <v>0</v>
      </c>
      <c r="BP80">
        <v>16</v>
      </c>
      <c r="BQ80" s="1">
        <v>43125</v>
      </c>
      <c r="BR80">
        <v>3</v>
      </c>
      <c r="BS80">
        <v>3</v>
      </c>
      <c r="BT80">
        <v>0</v>
      </c>
      <c r="BU80">
        <v>16</v>
      </c>
      <c r="BV80">
        <v>1</v>
      </c>
      <c r="BW80">
        <v>0</v>
      </c>
      <c r="BX80">
        <v>16</v>
      </c>
      <c r="BY80">
        <v>10</v>
      </c>
      <c r="CA80" t="s">
        <v>365</v>
      </c>
      <c r="CB80" t="s">
        <v>366</v>
      </c>
      <c r="CC80">
        <v>4005</v>
      </c>
      <c r="CD80">
        <v>150</v>
      </c>
      <c r="CE80">
        <v>2072825171</v>
      </c>
      <c r="CF80" t="s">
        <v>99</v>
      </c>
      <c r="CG80" t="s">
        <v>100</v>
      </c>
      <c r="CH80" s="1">
        <v>33970</v>
      </c>
      <c r="CI80" t="s">
        <v>100</v>
      </c>
      <c r="CJ80" t="s">
        <v>101</v>
      </c>
      <c r="CK80" t="s">
        <v>100</v>
      </c>
      <c r="CL80" t="s">
        <v>103</v>
      </c>
      <c r="CM80" t="s">
        <v>363</v>
      </c>
      <c r="CN80">
        <v>96</v>
      </c>
      <c r="CO80" s="1">
        <v>44621</v>
      </c>
      <c r="CP80" s="1"/>
      <c r="CV80"/>
    </row>
    <row r="81" spans="1:102" x14ac:dyDescent="0.25">
      <c r="A81" t="s">
        <v>158</v>
      </c>
      <c r="B81" s="18" t="s">
        <v>587</v>
      </c>
      <c r="C81" s="18">
        <v>205134</v>
      </c>
      <c r="D81" t="s">
        <v>454</v>
      </c>
      <c r="E81" t="s">
        <v>128</v>
      </c>
      <c r="F81" t="s">
        <v>149</v>
      </c>
      <c r="G81" t="s">
        <v>602</v>
      </c>
      <c r="H81">
        <v>87.1</v>
      </c>
      <c r="I81" t="s">
        <v>107</v>
      </c>
      <c r="K81" t="s">
        <v>100</v>
      </c>
      <c r="L81" t="s">
        <v>104</v>
      </c>
      <c r="M81">
        <v>5</v>
      </c>
      <c r="N81">
        <v>5</v>
      </c>
      <c r="O81">
        <v>4</v>
      </c>
      <c r="P81">
        <v>5</v>
      </c>
      <c r="Q81">
        <v>5</v>
      </c>
      <c r="R81">
        <v>5</v>
      </c>
      <c r="S81">
        <v>5</v>
      </c>
      <c r="U81" s="8">
        <v>3.9038300000000001</v>
      </c>
      <c r="V81" s="8">
        <v>1.10267</v>
      </c>
      <c r="W81">
        <v>64.3</v>
      </c>
      <c r="X81">
        <v>0.31242999999999999</v>
      </c>
      <c r="Y81">
        <v>1.41509</v>
      </c>
      <c r="Z81">
        <v>3.5640499999999999</v>
      </c>
      <c r="AA81">
        <v>0.91456000000000004</v>
      </c>
      <c r="AB81">
        <v>4.7019999999999999E-2</v>
      </c>
      <c r="AD81">
        <v>2.48874</v>
      </c>
      <c r="AE81">
        <v>64.5</v>
      </c>
      <c r="AG81">
        <v>0</v>
      </c>
      <c r="AJ81">
        <v>2.0315799999999999</v>
      </c>
      <c r="AK81">
        <v>0.68208000000000002</v>
      </c>
      <c r="AL81">
        <v>0.32758999999999999</v>
      </c>
      <c r="AM81">
        <v>3.0412400000000002</v>
      </c>
      <c r="AN81">
        <v>2.5079099999999999</v>
      </c>
      <c r="AO81">
        <v>0.33693000000000001</v>
      </c>
      <c r="AP81">
        <v>1.26058</v>
      </c>
      <c r="AQ81">
        <v>4.05281</v>
      </c>
      <c r="AS81">
        <v>0</v>
      </c>
      <c r="AT81">
        <v>1</v>
      </c>
      <c r="AU81">
        <v>0</v>
      </c>
      <c r="AV81">
        <v>1</v>
      </c>
      <c r="AW81" s="4">
        <v>650</v>
      </c>
      <c r="AX81">
        <v>0</v>
      </c>
      <c r="AY81">
        <v>1</v>
      </c>
      <c r="BA81" s="1">
        <v>44426</v>
      </c>
      <c r="BB81">
        <v>0</v>
      </c>
      <c r="BC81">
        <v>0</v>
      </c>
      <c r="BD81">
        <v>0</v>
      </c>
      <c r="BE81">
        <v>0</v>
      </c>
      <c r="BF81">
        <v>0</v>
      </c>
      <c r="BG81">
        <v>0</v>
      </c>
      <c r="BH81">
        <v>0</v>
      </c>
      <c r="BI81" s="1">
        <v>43657</v>
      </c>
      <c r="BJ81">
        <v>2</v>
      </c>
      <c r="BK81">
        <v>1</v>
      </c>
      <c r="BL81">
        <v>1</v>
      </c>
      <c r="BM81">
        <v>20</v>
      </c>
      <c r="BN81">
        <v>1</v>
      </c>
      <c r="BO81">
        <v>0</v>
      </c>
      <c r="BP81">
        <v>20</v>
      </c>
      <c r="BQ81" s="1">
        <v>43244</v>
      </c>
      <c r="BR81">
        <v>4</v>
      </c>
      <c r="BS81">
        <v>4</v>
      </c>
      <c r="BT81">
        <v>0</v>
      </c>
      <c r="BU81">
        <v>20</v>
      </c>
      <c r="BV81">
        <v>2</v>
      </c>
      <c r="BW81">
        <v>10</v>
      </c>
      <c r="BX81">
        <v>30</v>
      </c>
      <c r="BY81">
        <v>11.667</v>
      </c>
      <c r="CA81" t="s">
        <v>456</v>
      </c>
      <c r="CB81" t="s">
        <v>457</v>
      </c>
      <c r="CC81">
        <v>4103</v>
      </c>
      <c r="CD81">
        <v>20</v>
      </c>
      <c r="CE81">
        <v>2077970600</v>
      </c>
      <c r="CF81" t="s">
        <v>99</v>
      </c>
      <c r="CG81" t="s">
        <v>100</v>
      </c>
      <c r="CH81" s="1">
        <v>33970</v>
      </c>
      <c r="CI81" t="s">
        <v>100</v>
      </c>
      <c r="CJ81" t="s">
        <v>100</v>
      </c>
      <c r="CK81" t="s">
        <v>100</v>
      </c>
      <c r="CL81" t="s">
        <v>103</v>
      </c>
      <c r="CM81" t="s">
        <v>455</v>
      </c>
      <c r="CN81">
        <v>121</v>
      </c>
      <c r="CO81" s="1">
        <v>44621</v>
      </c>
      <c r="CP81" s="1"/>
      <c r="CV81"/>
    </row>
    <row r="82" spans="1:102" x14ac:dyDescent="0.25">
      <c r="A82" t="s">
        <v>158</v>
      </c>
      <c r="B82" s="18" t="s">
        <v>587</v>
      </c>
      <c r="C82" s="18">
        <v>205053</v>
      </c>
      <c r="D82" t="s">
        <v>205</v>
      </c>
      <c r="E82" t="s">
        <v>143</v>
      </c>
      <c r="F82" t="s">
        <v>169</v>
      </c>
      <c r="G82" t="s">
        <v>602</v>
      </c>
      <c r="H82">
        <v>163.30000000000001</v>
      </c>
      <c r="I82" t="s">
        <v>107</v>
      </c>
      <c r="K82" t="s">
        <v>100</v>
      </c>
      <c r="L82" t="s">
        <v>102</v>
      </c>
      <c r="M82">
        <v>4</v>
      </c>
      <c r="N82">
        <v>4</v>
      </c>
      <c r="O82">
        <v>4</v>
      </c>
      <c r="P82">
        <v>4</v>
      </c>
      <c r="Q82">
        <v>4</v>
      </c>
      <c r="R82">
        <v>5</v>
      </c>
      <c r="S82">
        <v>5</v>
      </c>
      <c r="U82" s="8">
        <v>4.0437399999999997</v>
      </c>
      <c r="V82" s="8">
        <v>1.69268</v>
      </c>
      <c r="W82">
        <v>69.099999999999994</v>
      </c>
      <c r="X82">
        <v>0.12515000000000001</v>
      </c>
      <c r="Y82">
        <v>1.8178399999999999</v>
      </c>
      <c r="Z82">
        <v>3.9003000000000001</v>
      </c>
      <c r="AA82">
        <v>1.7674000000000001</v>
      </c>
      <c r="AB82">
        <v>7.1050000000000002E-2</v>
      </c>
      <c r="AD82">
        <v>2.2259000000000002</v>
      </c>
      <c r="AE82">
        <v>62.5</v>
      </c>
      <c r="AH82">
        <v>6</v>
      </c>
      <c r="AJ82">
        <v>2.2172999999999998</v>
      </c>
      <c r="AK82">
        <v>0.69752000000000003</v>
      </c>
      <c r="AL82">
        <v>0.33829999999999999</v>
      </c>
      <c r="AM82">
        <v>3.2531300000000001</v>
      </c>
      <c r="AN82">
        <v>2.0551699999999999</v>
      </c>
      <c r="AO82">
        <v>0.13197999999999999</v>
      </c>
      <c r="AP82">
        <v>1.8737999999999999</v>
      </c>
      <c r="AQ82">
        <v>3.92462</v>
      </c>
      <c r="AS82">
        <v>0</v>
      </c>
      <c r="AT82">
        <v>0</v>
      </c>
      <c r="AU82">
        <v>0</v>
      </c>
      <c r="AV82">
        <v>2</v>
      </c>
      <c r="AW82" s="4">
        <v>1625</v>
      </c>
      <c r="AX82">
        <v>0</v>
      </c>
      <c r="AY82">
        <v>2</v>
      </c>
      <c r="BA82" s="1">
        <v>43748</v>
      </c>
      <c r="BB82">
        <v>0</v>
      </c>
      <c r="BC82">
        <v>0</v>
      </c>
      <c r="BD82">
        <v>0</v>
      </c>
      <c r="BE82">
        <v>0</v>
      </c>
      <c r="BF82">
        <v>0</v>
      </c>
      <c r="BG82">
        <v>0</v>
      </c>
      <c r="BH82">
        <v>0</v>
      </c>
      <c r="BI82" s="1">
        <v>43434</v>
      </c>
      <c r="BJ82">
        <v>5</v>
      </c>
      <c r="BK82">
        <v>5</v>
      </c>
      <c r="BL82">
        <v>0</v>
      </c>
      <c r="BM82">
        <v>24</v>
      </c>
      <c r="BN82">
        <v>1</v>
      </c>
      <c r="BO82">
        <v>0</v>
      </c>
      <c r="BP82">
        <v>24</v>
      </c>
      <c r="BQ82" s="1">
        <v>43047</v>
      </c>
      <c r="BR82">
        <v>5</v>
      </c>
      <c r="BS82">
        <v>5</v>
      </c>
      <c r="BT82">
        <v>0</v>
      </c>
      <c r="BU82">
        <v>28</v>
      </c>
      <c r="BV82">
        <v>1</v>
      </c>
      <c r="BW82">
        <v>0</v>
      </c>
      <c r="BX82">
        <v>28</v>
      </c>
      <c r="BY82">
        <v>12.667</v>
      </c>
      <c r="CA82" t="s">
        <v>207</v>
      </c>
      <c r="CB82" t="s">
        <v>208</v>
      </c>
      <c r="CC82">
        <v>4240</v>
      </c>
      <c r="CD82">
        <v>0</v>
      </c>
      <c r="CE82">
        <v>2077774200</v>
      </c>
      <c r="CF82" t="s">
        <v>99</v>
      </c>
      <c r="CG82" t="s">
        <v>101</v>
      </c>
      <c r="CH82" s="1">
        <v>30719</v>
      </c>
      <c r="CI82" t="s">
        <v>100</v>
      </c>
      <c r="CJ82" t="s">
        <v>101</v>
      </c>
      <c r="CK82" t="s">
        <v>100</v>
      </c>
      <c r="CL82" t="s">
        <v>103</v>
      </c>
      <c r="CM82" t="s">
        <v>206</v>
      </c>
      <c r="CN82">
        <v>210</v>
      </c>
      <c r="CO82" s="1">
        <v>44621</v>
      </c>
      <c r="CP82" s="1"/>
      <c r="CV82"/>
    </row>
    <row r="83" spans="1:102" x14ac:dyDescent="0.25">
      <c r="A83" t="s">
        <v>158</v>
      </c>
      <c r="B83" s="18" t="s">
        <v>587</v>
      </c>
      <c r="C83" s="18">
        <v>205116</v>
      </c>
      <c r="D83" t="s">
        <v>390</v>
      </c>
      <c r="E83" t="s">
        <v>189</v>
      </c>
      <c r="F83" t="s">
        <v>190</v>
      </c>
      <c r="G83" t="s">
        <v>601</v>
      </c>
      <c r="H83">
        <v>46.3</v>
      </c>
      <c r="I83" t="s">
        <v>98</v>
      </c>
      <c r="K83" t="s">
        <v>100</v>
      </c>
      <c r="L83" t="s">
        <v>104</v>
      </c>
      <c r="M83">
        <v>2</v>
      </c>
      <c r="N83">
        <v>5</v>
      </c>
      <c r="O83">
        <v>1</v>
      </c>
      <c r="P83">
        <v>2</v>
      </c>
      <c r="Q83">
        <v>1</v>
      </c>
      <c r="R83">
        <v>4</v>
      </c>
      <c r="S83">
        <v>5</v>
      </c>
      <c r="U83" s="8">
        <v>4.3637499999999996</v>
      </c>
      <c r="V83" s="8">
        <v>1.29216</v>
      </c>
      <c r="W83">
        <v>77.599999999999994</v>
      </c>
      <c r="X83">
        <v>0.36896000000000001</v>
      </c>
      <c r="Y83">
        <v>1.6611199999999999</v>
      </c>
      <c r="Z83">
        <v>3.86781</v>
      </c>
      <c r="AA83">
        <v>0.93679999999999997</v>
      </c>
      <c r="AB83">
        <v>5.9970000000000002E-2</v>
      </c>
      <c r="AD83">
        <v>2.70262</v>
      </c>
      <c r="AE83">
        <v>45.5</v>
      </c>
      <c r="AG83">
        <v>0</v>
      </c>
      <c r="AJ83">
        <v>2.23089</v>
      </c>
      <c r="AK83">
        <v>0.66146000000000005</v>
      </c>
      <c r="AL83">
        <v>0.29899999999999999</v>
      </c>
      <c r="AM83">
        <v>3.1913499999999999</v>
      </c>
      <c r="AN83">
        <v>2.4801299999999999</v>
      </c>
      <c r="AO83">
        <v>0.4103</v>
      </c>
      <c r="AP83">
        <v>1.6184400000000001</v>
      </c>
      <c r="AQ83">
        <v>4.3171900000000001</v>
      </c>
      <c r="AS83">
        <v>7</v>
      </c>
      <c r="AT83">
        <v>5</v>
      </c>
      <c r="AU83">
        <v>1</v>
      </c>
      <c r="AV83">
        <v>2</v>
      </c>
      <c r="AW83" s="4">
        <v>10595</v>
      </c>
      <c r="AX83">
        <v>0</v>
      </c>
      <c r="AY83">
        <v>2</v>
      </c>
      <c r="BA83" s="1">
        <v>44329</v>
      </c>
      <c r="BB83">
        <v>11</v>
      </c>
      <c r="BC83">
        <v>10</v>
      </c>
      <c r="BD83">
        <v>0</v>
      </c>
      <c r="BE83">
        <v>60</v>
      </c>
      <c r="BF83">
        <v>1</v>
      </c>
      <c r="BG83">
        <v>0</v>
      </c>
      <c r="BH83">
        <v>60</v>
      </c>
      <c r="BI83" s="1">
        <v>43593</v>
      </c>
      <c r="BJ83">
        <v>6</v>
      </c>
      <c r="BK83">
        <v>1</v>
      </c>
      <c r="BL83">
        <v>5</v>
      </c>
      <c r="BM83">
        <v>44</v>
      </c>
      <c r="BN83">
        <v>1</v>
      </c>
      <c r="BO83">
        <v>0</v>
      </c>
      <c r="BP83">
        <v>44</v>
      </c>
      <c r="BQ83" s="1">
        <v>43264</v>
      </c>
      <c r="BR83">
        <v>4</v>
      </c>
      <c r="BS83">
        <v>3</v>
      </c>
      <c r="BT83">
        <v>1</v>
      </c>
      <c r="BU83">
        <v>8</v>
      </c>
      <c r="BV83">
        <v>1</v>
      </c>
      <c r="BW83">
        <v>0</v>
      </c>
      <c r="BX83">
        <v>8</v>
      </c>
      <c r="BY83">
        <v>46</v>
      </c>
      <c r="CA83" t="s">
        <v>392</v>
      </c>
      <c r="CB83" t="s">
        <v>393</v>
      </c>
      <c r="CC83">
        <v>4401</v>
      </c>
      <c r="CD83">
        <v>90</v>
      </c>
      <c r="CE83">
        <v>2079471111</v>
      </c>
      <c r="CF83" t="s">
        <v>99</v>
      </c>
      <c r="CG83" t="s">
        <v>100</v>
      </c>
      <c r="CH83" s="1">
        <v>33970</v>
      </c>
      <c r="CI83" t="s">
        <v>100</v>
      </c>
      <c r="CJ83" t="s">
        <v>100</v>
      </c>
      <c r="CK83" t="s">
        <v>100</v>
      </c>
      <c r="CL83" t="s">
        <v>103</v>
      </c>
      <c r="CM83" t="s">
        <v>391</v>
      </c>
      <c r="CN83">
        <v>63</v>
      </c>
      <c r="CO83" s="1">
        <v>44621</v>
      </c>
      <c r="CP83" s="1"/>
      <c r="CV83"/>
    </row>
    <row r="84" spans="1:102" x14ac:dyDescent="0.25">
      <c r="A84" t="s">
        <v>158</v>
      </c>
      <c r="B84" s="18" t="s">
        <v>587</v>
      </c>
      <c r="C84" s="18">
        <v>205012</v>
      </c>
      <c r="D84" t="s">
        <v>176</v>
      </c>
      <c r="E84" t="s">
        <v>134</v>
      </c>
      <c r="F84" t="s">
        <v>178</v>
      </c>
      <c r="G84" t="s">
        <v>601</v>
      </c>
      <c r="H84">
        <v>42.4</v>
      </c>
      <c r="I84" t="s">
        <v>98</v>
      </c>
      <c r="K84" t="s">
        <v>100</v>
      </c>
      <c r="L84" t="s">
        <v>102</v>
      </c>
      <c r="M84">
        <v>3</v>
      </c>
      <c r="N84">
        <v>5</v>
      </c>
      <c r="O84">
        <v>3</v>
      </c>
      <c r="P84">
        <v>1</v>
      </c>
      <c r="Q84">
        <v>1</v>
      </c>
      <c r="S84">
        <v>5</v>
      </c>
      <c r="U84" s="8">
        <v>5.7845800000000001</v>
      </c>
      <c r="V84" s="8">
        <v>1.58395</v>
      </c>
      <c r="W84">
        <v>100</v>
      </c>
      <c r="X84">
        <v>0.48712</v>
      </c>
      <c r="Y84">
        <v>2.0710700000000002</v>
      </c>
      <c r="Z84">
        <v>4.6523599999999998</v>
      </c>
      <c r="AA84">
        <v>1.2222599999999999</v>
      </c>
      <c r="AB84">
        <v>5.8180000000000003E-2</v>
      </c>
      <c r="AD84">
        <v>3.7135199999999999</v>
      </c>
      <c r="AE84">
        <v>100</v>
      </c>
      <c r="AH84">
        <v>6</v>
      </c>
      <c r="AJ84">
        <v>2.1988400000000001</v>
      </c>
      <c r="AK84">
        <v>0.66400999999999999</v>
      </c>
      <c r="AL84">
        <v>0.28836000000000001</v>
      </c>
      <c r="AM84">
        <v>3.1511999999999998</v>
      </c>
      <c r="AN84">
        <v>3.4574699999999998</v>
      </c>
      <c r="AO84">
        <v>0.53961999999999999</v>
      </c>
      <c r="AP84">
        <v>2.05714</v>
      </c>
      <c r="AQ84">
        <v>5.7957700000000001</v>
      </c>
      <c r="AS84">
        <v>0</v>
      </c>
      <c r="AT84">
        <v>0</v>
      </c>
      <c r="AU84">
        <v>2</v>
      </c>
      <c r="AV84">
        <v>11</v>
      </c>
      <c r="AW84" s="4">
        <v>24540.95</v>
      </c>
      <c r="AX84">
        <v>0</v>
      </c>
      <c r="AY84">
        <v>11</v>
      </c>
      <c r="BA84" s="1">
        <v>43810</v>
      </c>
      <c r="BB84">
        <v>2</v>
      </c>
      <c r="BC84">
        <v>2</v>
      </c>
      <c r="BD84">
        <v>0</v>
      </c>
      <c r="BE84">
        <v>12</v>
      </c>
      <c r="BF84">
        <v>1</v>
      </c>
      <c r="BG84">
        <v>0</v>
      </c>
      <c r="BH84">
        <v>12</v>
      </c>
      <c r="BI84" s="1">
        <v>43447</v>
      </c>
      <c r="BJ84">
        <v>9</v>
      </c>
      <c r="BK84">
        <v>7</v>
      </c>
      <c r="BL84">
        <v>0</v>
      </c>
      <c r="BM84">
        <v>44</v>
      </c>
      <c r="BN84">
        <v>1</v>
      </c>
      <c r="BO84">
        <v>0</v>
      </c>
      <c r="BP84">
        <v>44</v>
      </c>
      <c r="BQ84" s="1">
        <v>43084</v>
      </c>
      <c r="BR84">
        <v>3</v>
      </c>
      <c r="BS84">
        <v>3</v>
      </c>
      <c r="BT84">
        <v>0</v>
      </c>
      <c r="BU84">
        <v>20</v>
      </c>
      <c r="BV84">
        <v>1</v>
      </c>
      <c r="BW84">
        <v>0</v>
      </c>
      <c r="BX84">
        <v>20</v>
      </c>
      <c r="BY84">
        <v>24</v>
      </c>
      <c r="CA84" t="s">
        <v>179</v>
      </c>
      <c r="CB84" t="s">
        <v>180</v>
      </c>
      <c r="CC84">
        <v>4073</v>
      </c>
      <c r="CD84">
        <v>150</v>
      </c>
      <c r="CE84">
        <v>2074907600</v>
      </c>
      <c r="CF84" t="s">
        <v>99</v>
      </c>
      <c r="CG84" t="s">
        <v>101</v>
      </c>
      <c r="CH84" s="1">
        <v>26550</v>
      </c>
      <c r="CI84" t="s">
        <v>100</v>
      </c>
      <c r="CJ84" t="s">
        <v>101</v>
      </c>
      <c r="CK84" t="s">
        <v>101</v>
      </c>
      <c r="CL84" t="s">
        <v>103</v>
      </c>
      <c r="CM84" t="s">
        <v>177</v>
      </c>
      <c r="CN84">
        <v>74</v>
      </c>
      <c r="CO84" s="1">
        <v>44621</v>
      </c>
      <c r="CP84" s="1"/>
      <c r="CV84"/>
      <c r="CW84">
        <v>2</v>
      </c>
    </row>
    <row r="85" spans="1:102" x14ac:dyDescent="0.25">
      <c r="A85" t="s">
        <v>158</v>
      </c>
      <c r="B85" s="18" t="s">
        <v>587</v>
      </c>
      <c r="C85" s="18">
        <v>205140</v>
      </c>
      <c r="D85" t="s">
        <v>472</v>
      </c>
      <c r="E85" t="s">
        <v>414</v>
      </c>
      <c r="F85" t="s">
        <v>415</v>
      </c>
      <c r="G85" t="s">
        <v>601</v>
      </c>
      <c r="H85">
        <v>32.299999999999997</v>
      </c>
      <c r="I85" t="s">
        <v>98</v>
      </c>
      <c r="J85" t="s">
        <v>106</v>
      </c>
      <c r="K85" t="s">
        <v>100</v>
      </c>
      <c r="L85" t="s">
        <v>104</v>
      </c>
      <c r="M85">
        <v>1</v>
      </c>
      <c r="N85">
        <v>1</v>
      </c>
      <c r="O85">
        <v>1</v>
      </c>
      <c r="P85">
        <v>4</v>
      </c>
      <c r="Q85">
        <v>1</v>
      </c>
      <c r="R85">
        <v>5</v>
      </c>
      <c r="S85">
        <v>1</v>
      </c>
      <c r="U85" s="8">
        <v>3.75576</v>
      </c>
      <c r="V85" s="8">
        <v>0.41569</v>
      </c>
      <c r="W85">
        <v>51.4</v>
      </c>
      <c r="X85">
        <v>0.88568999999999998</v>
      </c>
      <c r="Y85">
        <v>1.3013699999999999</v>
      </c>
      <c r="Z85">
        <v>3.7609900000000001</v>
      </c>
      <c r="AA85">
        <v>0.33373000000000003</v>
      </c>
      <c r="AB85">
        <v>0.30959999999999999</v>
      </c>
      <c r="AD85">
        <v>2.4543900000000001</v>
      </c>
      <c r="AF85">
        <v>6</v>
      </c>
      <c r="AG85">
        <v>2</v>
      </c>
      <c r="AJ85">
        <v>2.2935300000000001</v>
      </c>
      <c r="AK85">
        <v>0.70396000000000003</v>
      </c>
      <c r="AL85">
        <v>0.31763999999999998</v>
      </c>
      <c r="AM85">
        <v>3.3151299999999999</v>
      </c>
      <c r="AN85">
        <v>2.1908099999999999</v>
      </c>
      <c r="AO85">
        <v>0.92545999999999995</v>
      </c>
      <c r="AP85">
        <v>0.49009999999999998</v>
      </c>
      <c r="AQ85">
        <v>3.5769500000000001</v>
      </c>
      <c r="AS85">
        <v>0</v>
      </c>
      <c r="AT85">
        <v>2</v>
      </c>
      <c r="AU85">
        <v>2</v>
      </c>
      <c r="AV85">
        <v>1</v>
      </c>
      <c r="AW85" s="4">
        <v>650</v>
      </c>
      <c r="AX85">
        <v>0</v>
      </c>
      <c r="AY85">
        <v>1</v>
      </c>
      <c r="BA85" s="1">
        <v>44315</v>
      </c>
      <c r="BB85">
        <v>26</v>
      </c>
      <c r="BC85">
        <v>26</v>
      </c>
      <c r="BD85">
        <v>0</v>
      </c>
      <c r="BE85">
        <v>188</v>
      </c>
      <c r="BF85">
        <v>2</v>
      </c>
      <c r="BG85">
        <v>94</v>
      </c>
      <c r="BH85">
        <v>282</v>
      </c>
      <c r="BI85" s="1">
        <v>43607</v>
      </c>
      <c r="BJ85">
        <v>18</v>
      </c>
      <c r="BK85">
        <v>10</v>
      </c>
      <c r="BL85">
        <v>6</v>
      </c>
      <c r="BM85">
        <v>88</v>
      </c>
      <c r="BN85">
        <v>1</v>
      </c>
      <c r="BO85">
        <v>0</v>
      </c>
      <c r="BP85">
        <v>88</v>
      </c>
      <c r="BQ85" s="1">
        <v>43230</v>
      </c>
      <c r="BR85">
        <v>5</v>
      </c>
      <c r="BS85">
        <v>5</v>
      </c>
      <c r="BT85">
        <v>0</v>
      </c>
      <c r="BU85">
        <v>28</v>
      </c>
      <c r="BV85">
        <v>1</v>
      </c>
      <c r="BW85">
        <v>0</v>
      </c>
      <c r="BX85">
        <v>28</v>
      </c>
      <c r="BY85">
        <v>175</v>
      </c>
      <c r="CA85" t="s">
        <v>474</v>
      </c>
      <c r="CB85" t="s">
        <v>475</v>
      </c>
      <c r="CC85">
        <v>4915</v>
      </c>
      <c r="CD85">
        <v>130</v>
      </c>
      <c r="CE85">
        <v>2073384117</v>
      </c>
      <c r="CF85" t="s">
        <v>99</v>
      </c>
      <c r="CG85" t="s">
        <v>100</v>
      </c>
      <c r="CH85" s="1">
        <v>33970</v>
      </c>
      <c r="CI85" t="s">
        <v>100</v>
      </c>
      <c r="CJ85" t="s">
        <v>100</v>
      </c>
      <c r="CK85" t="s">
        <v>100</v>
      </c>
      <c r="CL85" t="s">
        <v>103</v>
      </c>
      <c r="CM85" t="s">
        <v>473</v>
      </c>
      <c r="CN85">
        <v>53</v>
      </c>
      <c r="CO85" s="1">
        <v>44621</v>
      </c>
      <c r="CP85" s="1"/>
      <c r="CS85">
        <v>12</v>
      </c>
      <c r="CV85"/>
      <c r="CX85">
        <v>12</v>
      </c>
    </row>
    <row r="86" spans="1:102" x14ac:dyDescent="0.25">
      <c r="A86" t="s">
        <v>158</v>
      </c>
      <c r="B86" s="18" t="s">
        <v>587</v>
      </c>
      <c r="C86" s="18">
        <v>205051</v>
      </c>
      <c r="D86" t="s">
        <v>197</v>
      </c>
      <c r="E86" t="s">
        <v>115</v>
      </c>
      <c r="F86" t="s">
        <v>145</v>
      </c>
      <c r="G86" t="s">
        <v>601</v>
      </c>
      <c r="H86">
        <v>31.8</v>
      </c>
      <c r="I86" t="s">
        <v>98</v>
      </c>
      <c r="K86" t="s">
        <v>100</v>
      </c>
      <c r="L86" t="s">
        <v>104</v>
      </c>
      <c r="M86">
        <v>5</v>
      </c>
      <c r="N86">
        <v>5</v>
      </c>
      <c r="O86">
        <v>5</v>
      </c>
      <c r="P86">
        <v>5</v>
      </c>
      <c r="Q86">
        <v>5</v>
      </c>
      <c r="R86">
        <v>5</v>
      </c>
      <c r="S86">
        <v>5</v>
      </c>
      <c r="U86" s="8">
        <v>5.2577600000000002</v>
      </c>
      <c r="V86" s="8">
        <v>1.1415999999999999</v>
      </c>
      <c r="W86">
        <v>49</v>
      </c>
      <c r="X86">
        <v>0.34816000000000003</v>
      </c>
      <c r="Y86">
        <v>1.48976</v>
      </c>
      <c r="Z86">
        <v>4.9470299999999998</v>
      </c>
      <c r="AA86">
        <v>1.1082099999999999</v>
      </c>
      <c r="AB86">
        <v>0.19331999999999999</v>
      </c>
      <c r="AD86">
        <v>3.7680099999999999</v>
      </c>
      <c r="AE86">
        <v>66.7</v>
      </c>
      <c r="AH86">
        <v>6</v>
      </c>
      <c r="AJ86">
        <v>2.3295699999999999</v>
      </c>
      <c r="AK86">
        <v>0.64610000000000001</v>
      </c>
      <c r="AL86">
        <v>0.27556000000000003</v>
      </c>
      <c r="AM86">
        <v>3.2512400000000001</v>
      </c>
      <c r="AN86">
        <v>3.3113199999999998</v>
      </c>
      <c r="AO86">
        <v>0.39637</v>
      </c>
      <c r="AP86">
        <v>1.55148</v>
      </c>
      <c r="AQ86">
        <v>5.1058500000000002</v>
      </c>
      <c r="AS86">
        <v>0</v>
      </c>
      <c r="AT86">
        <v>0</v>
      </c>
      <c r="AU86">
        <v>0</v>
      </c>
      <c r="AV86">
        <v>0</v>
      </c>
      <c r="AW86" s="4">
        <v>0</v>
      </c>
      <c r="AX86">
        <v>0</v>
      </c>
      <c r="AY86">
        <v>0</v>
      </c>
      <c r="BA86" s="1">
        <v>43866</v>
      </c>
      <c r="BB86">
        <v>1</v>
      </c>
      <c r="BC86">
        <v>1</v>
      </c>
      <c r="BD86">
        <v>0</v>
      </c>
      <c r="BE86">
        <v>0</v>
      </c>
      <c r="BF86">
        <v>0</v>
      </c>
      <c r="BG86">
        <v>0</v>
      </c>
      <c r="BH86">
        <v>0</v>
      </c>
      <c r="BI86" s="1">
        <v>43517</v>
      </c>
      <c r="BJ86">
        <v>3</v>
      </c>
      <c r="BK86">
        <v>3</v>
      </c>
      <c r="BL86">
        <v>0</v>
      </c>
      <c r="BM86">
        <v>12</v>
      </c>
      <c r="BN86">
        <v>1</v>
      </c>
      <c r="BO86">
        <v>0</v>
      </c>
      <c r="BP86">
        <v>12</v>
      </c>
      <c r="BQ86" s="1">
        <v>43145</v>
      </c>
      <c r="BR86">
        <v>2</v>
      </c>
      <c r="BS86">
        <v>2</v>
      </c>
      <c r="BT86">
        <v>0</v>
      </c>
      <c r="BU86">
        <v>12</v>
      </c>
      <c r="BV86">
        <v>1</v>
      </c>
      <c r="BW86">
        <v>0</v>
      </c>
      <c r="BX86">
        <v>12</v>
      </c>
      <c r="BY86">
        <v>6</v>
      </c>
      <c r="CA86" t="s">
        <v>199</v>
      </c>
      <c r="CB86" t="s">
        <v>200</v>
      </c>
      <c r="CC86">
        <v>4843</v>
      </c>
      <c r="CD86">
        <v>60</v>
      </c>
      <c r="CE86">
        <v>2073016100</v>
      </c>
      <c r="CF86" t="s">
        <v>99</v>
      </c>
      <c r="CG86" t="s">
        <v>100</v>
      </c>
      <c r="CH86" s="1">
        <v>28611</v>
      </c>
      <c r="CI86" t="s">
        <v>100</v>
      </c>
      <c r="CJ86" t="s">
        <v>101</v>
      </c>
      <c r="CK86" t="s">
        <v>100</v>
      </c>
      <c r="CL86" t="s">
        <v>103</v>
      </c>
      <c r="CM86" t="s">
        <v>198</v>
      </c>
      <c r="CN86">
        <v>39</v>
      </c>
      <c r="CO86" s="1">
        <v>44621</v>
      </c>
      <c r="CP86" s="1"/>
      <c r="CV86"/>
    </row>
    <row r="87" spans="1:102" x14ac:dyDescent="0.25">
      <c r="A87" t="s">
        <v>158</v>
      </c>
      <c r="B87" s="18" t="s">
        <v>587</v>
      </c>
      <c r="C87" s="18">
        <v>205120</v>
      </c>
      <c r="D87" t="s">
        <v>403</v>
      </c>
      <c r="E87" t="s">
        <v>319</v>
      </c>
      <c r="F87" t="s">
        <v>211</v>
      </c>
      <c r="G87" t="s">
        <v>601</v>
      </c>
      <c r="H87">
        <v>91.6</v>
      </c>
      <c r="I87" t="s">
        <v>105</v>
      </c>
      <c r="J87" t="s">
        <v>106</v>
      </c>
      <c r="K87" t="s">
        <v>100</v>
      </c>
      <c r="L87" t="s">
        <v>104</v>
      </c>
      <c r="M87">
        <v>2</v>
      </c>
      <c r="N87">
        <v>4</v>
      </c>
      <c r="O87">
        <v>1</v>
      </c>
      <c r="P87">
        <v>4</v>
      </c>
      <c r="Q87">
        <v>3</v>
      </c>
      <c r="R87">
        <v>5</v>
      </c>
      <c r="S87">
        <v>4</v>
      </c>
      <c r="U87" s="8">
        <v>4.48184</v>
      </c>
      <c r="V87" s="8">
        <v>0.76278999999999997</v>
      </c>
      <c r="W87">
        <v>67.599999999999994</v>
      </c>
      <c r="X87">
        <v>0.34586</v>
      </c>
      <c r="Y87">
        <v>1.1086499999999999</v>
      </c>
      <c r="Z87">
        <v>3.8601800000000002</v>
      </c>
      <c r="AA87">
        <v>0.44452999999999998</v>
      </c>
      <c r="AB87">
        <v>3.9759999999999997E-2</v>
      </c>
      <c r="AD87">
        <v>3.3731900000000001</v>
      </c>
      <c r="AE87">
        <v>70.599999999999994</v>
      </c>
      <c r="AG87">
        <v>0</v>
      </c>
      <c r="AJ87">
        <v>2.0772300000000001</v>
      </c>
      <c r="AK87">
        <v>0.67708999999999997</v>
      </c>
      <c r="AL87">
        <v>0.32034000000000001</v>
      </c>
      <c r="AM87">
        <v>3.0746500000000001</v>
      </c>
      <c r="AN87">
        <v>3.3244799999999999</v>
      </c>
      <c r="AO87">
        <v>0.37574000000000002</v>
      </c>
      <c r="AP87">
        <v>0.89176</v>
      </c>
      <c r="AQ87">
        <v>4.6023100000000001</v>
      </c>
      <c r="AS87">
        <v>6</v>
      </c>
      <c r="AT87">
        <v>9</v>
      </c>
      <c r="AU87">
        <v>1</v>
      </c>
      <c r="AV87">
        <v>2</v>
      </c>
      <c r="AW87" s="4">
        <v>3900</v>
      </c>
      <c r="AX87">
        <v>0</v>
      </c>
      <c r="AY87">
        <v>2</v>
      </c>
      <c r="BA87" s="1">
        <v>44518</v>
      </c>
      <c r="BB87">
        <v>17</v>
      </c>
      <c r="BC87">
        <v>12</v>
      </c>
      <c r="BD87">
        <v>5</v>
      </c>
      <c r="BE87">
        <v>92</v>
      </c>
      <c r="BF87">
        <v>2</v>
      </c>
      <c r="BG87">
        <v>46</v>
      </c>
      <c r="BH87">
        <v>138</v>
      </c>
      <c r="BI87" s="1">
        <v>43762</v>
      </c>
      <c r="BJ87">
        <v>14</v>
      </c>
      <c r="BK87">
        <v>13</v>
      </c>
      <c r="BL87">
        <v>2</v>
      </c>
      <c r="BM87">
        <v>56</v>
      </c>
      <c r="BN87">
        <v>2</v>
      </c>
      <c r="BO87">
        <v>28</v>
      </c>
      <c r="BP87">
        <v>84</v>
      </c>
      <c r="BQ87" s="1">
        <v>43447</v>
      </c>
      <c r="BR87">
        <v>2</v>
      </c>
      <c r="BS87">
        <v>2</v>
      </c>
      <c r="BT87">
        <v>0</v>
      </c>
      <c r="BU87">
        <v>4</v>
      </c>
      <c r="BV87">
        <v>1</v>
      </c>
      <c r="BW87">
        <v>0</v>
      </c>
      <c r="BX87">
        <v>4</v>
      </c>
      <c r="BY87">
        <v>97.667000000000002</v>
      </c>
      <c r="CA87" t="s">
        <v>405</v>
      </c>
      <c r="CB87" t="s">
        <v>406</v>
      </c>
      <c r="CC87">
        <v>4901</v>
      </c>
      <c r="CD87">
        <v>50</v>
      </c>
      <c r="CE87">
        <v>2078730705</v>
      </c>
      <c r="CF87" t="s">
        <v>99</v>
      </c>
      <c r="CG87" t="s">
        <v>100</v>
      </c>
      <c r="CH87" s="1">
        <v>33970</v>
      </c>
      <c r="CI87" t="s">
        <v>100</v>
      </c>
      <c r="CJ87" t="s">
        <v>100</v>
      </c>
      <c r="CK87" t="s">
        <v>101</v>
      </c>
      <c r="CL87" t="s">
        <v>103</v>
      </c>
      <c r="CM87" t="s">
        <v>404</v>
      </c>
      <c r="CN87">
        <v>111</v>
      </c>
      <c r="CO87" s="1">
        <v>44621</v>
      </c>
      <c r="CP87" s="1"/>
      <c r="CV87"/>
    </row>
    <row r="88" spans="1:102" x14ac:dyDescent="0.25">
      <c r="A88" t="s">
        <v>158</v>
      </c>
      <c r="B88" s="18" t="s">
        <v>587</v>
      </c>
      <c r="C88" s="18">
        <v>205105</v>
      </c>
      <c r="D88" t="s">
        <v>354</v>
      </c>
      <c r="E88" t="s">
        <v>189</v>
      </c>
      <c r="F88" t="s">
        <v>190</v>
      </c>
      <c r="G88" t="s">
        <v>601</v>
      </c>
      <c r="H88">
        <v>59.9</v>
      </c>
      <c r="I88" t="s">
        <v>98</v>
      </c>
      <c r="K88" t="s">
        <v>100</v>
      </c>
      <c r="L88" t="s">
        <v>124</v>
      </c>
      <c r="M88">
        <v>5</v>
      </c>
      <c r="N88">
        <v>4</v>
      </c>
      <c r="O88">
        <v>3</v>
      </c>
      <c r="P88">
        <v>5</v>
      </c>
      <c r="Q88">
        <v>5</v>
      </c>
      <c r="R88">
        <v>4</v>
      </c>
      <c r="S88">
        <v>5</v>
      </c>
      <c r="U88" s="8">
        <v>4.0572299999999997</v>
      </c>
      <c r="V88" s="8">
        <v>1.3212900000000001</v>
      </c>
      <c r="W88">
        <v>42.4</v>
      </c>
      <c r="X88">
        <v>0.1867</v>
      </c>
      <c r="Y88">
        <v>1.5079800000000001</v>
      </c>
      <c r="Z88">
        <v>3.7019799999999998</v>
      </c>
      <c r="AA88">
        <v>1.07843</v>
      </c>
      <c r="AB88">
        <v>9.8479999999999998E-2</v>
      </c>
      <c r="AD88">
        <v>2.5492499999999998</v>
      </c>
      <c r="AE88">
        <v>41.2</v>
      </c>
      <c r="AG88">
        <v>1</v>
      </c>
      <c r="AJ88">
        <v>2.18302</v>
      </c>
      <c r="AK88">
        <v>0.72384999999999999</v>
      </c>
      <c r="AL88">
        <v>0.37774999999999997</v>
      </c>
      <c r="AM88">
        <v>3.2846199999999999</v>
      </c>
      <c r="AN88">
        <v>2.3906800000000001</v>
      </c>
      <c r="AO88">
        <v>0.18972</v>
      </c>
      <c r="AP88">
        <v>1.30992</v>
      </c>
      <c r="AQ88">
        <v>3.8999600000000001</v>
      </c>
      <c r="AS88">
        <v>11</v>
      </c>
      <c r="AT88">
        <v>0</v>
      </c>
      <c r="AU88">
        <v>0</v>
      </c>
      <c r="AV88">
        <v>0</v>
      </c>
      <c r="AW88" s="4">
        <v>0</v>
      </c>
      <c r="AX88">
        <v>0</v>
      </c>
      <c r="AY88">
        <v>0</v>
      </c>
      <c r="BA88" s="1">
        <v>44468</v>
      </c>
      <c r="BB88">
        <v>7</v>
      </c>
      <c r="BC88">
        <v>7</v>
      </c>
      <c r="BD88">
        <v>0</v>
      </c>
      <c r="BE88">
        <v>40</v>
      </c>
      <c r="BF88">
        <v>1</v>
      </c>
      <c r="BG88">
        <v>0</v>
      </c>
      <c r="BH88">
        <v>40</v>
      </c>
      <c r="BI88" s="1">
        <v>43804</v>
      </c>
      <c r="BJ88">
        <v>0</v>
      </c>
      <c r="BK88">
        <v>0</v>
      </c>
      <c r="BL88">
        <v>0</v>
      </c>
      <c r="BM88">
        <v>0</v>
      </c>
      <c r="BN88">
        <v>0</v>
      </c>
      <c r="BO88">
        <v>0</v>
      </c>
      <c r="BP88">
        <v>0</v>
      </c>
      <c r="BQ88" s="1">
        <v>43481</v>
      </c>
      <c r="BR88">
        <v>5</v>
      </c>
      <c r="BS88">
        <v>4</v>
      </c>
      <c r="BT88">
        <v>1</v>
      </c>
      <c r="BU88">
        <v>20</v>
      </c>
      <c r="BV88">
        <v>1</v>
      </c>
      <c r="BW88">
        <v>0</v>
      </c>
      <c r="BX88">
        <v>20</v>
      </c>
      <c r="BY88">
        <v>23.332999999999998</v>
      </c>
      <c r="CA88" t="s">
        <v>356</v>
      </c>
      <c r="CB88" t="s">
        <v>357</v>
      </c>
      <c r="CC88">
        <v>4401</v>
      </c>
      <c r="CD88">
        <v>90</v>
      </c>
      <c r="CE88">
        <v>2079427336</v>
      </c>
      <c r="CF88" t="s">
        <v>99</v>
      </c>
      <c r="CG88" t="s">
        <v>100</v>
      </c>
      <c r="CH88" s="1">
        <v>33970</v>
      </c>
      <c r="CI88" t="s">
        <v>100</v>
      </c>
      <c r="CJ88" t="s">
        <v>100</v>
      </c>
      <c r="CK88" t="s">
        <v>100</v>
      </c>
      <c r="CL88" t="s">
        <v>103</v>
      </c>
      <c r="CM88" t="s">
        <v>355</v>
      </c>
      <c r="CN88">
        <v>65</v>
      </c>
      <c r="CO88" s="1">
        <v>44621</v>
      </c>
      <c r="CP88" s="1"/>
      <c r="CV88"/>
    </row>
    <row r="89" spans="1:102" x14ac:dyDescent="0.25">
      <c r="A89" t="s">
        <v>158</v>
      </c>
      <c r="B89" s="18" t="s">
        <v>587</v>
      </c>
      <c r="C89" s="18">
        <v>205180</v>
      </c>
      <c r="D89" t="s">
        <v>537</v>
      </c>
      <c r="E89" t="s">
        <v>115</v>
      </c>
      <c r="F89" t="s">
        <v>145</v>
      </c>
      <c r="G89" t="s">
        <v>601</v>
      </c>
      <c r="H89">
        <v>51.5</v>
      </c>
      <c r="I89" t="s">
        <v>98</v>
      </c>
      <c r="K89" t="s">
        <v>100</v>
      </c>
      <c r="L89" t="s">
        <v>102</v>
      </c>
      <c r="M89">
        <v>3</v>
      </c>
      <c r="N89">
        <v>4</v>
      </c>
      <c r="O89">
        <v>2</v>
      </c>
      <c r="P89">
        <v>3</v>
      </c>
      <c r="Q89">
        <v>1</v>
      </c>
      <c r="R89">
        <v>5</v>
      </c>
      <c r="S89">
        <v>4</v>
      </c>
      <c r="U89" s="8">
        <v>4.5202499999999999</v>
      </c>
      <c r="V89" s="8">
        <v>0.85265000000000002</v>
      </c>
      <c r="W89">
        <v>71.400000000000006</v>
      </c>
      <c r="X89">
        <v>1.0969800000000001</v>
      </c>
      <c r="Y89">
        <v>1.94963</v>
      </c>
      <c r="Z89">
        <v>4.0738099999999999</v>
      </c>
      <c r="AA89">
        <v>0.31686999999999999</v>
      </c>
      <c r="AB89">
        <v>8.566E-2</v>
      </c>
      <c r="AD89">
        <v>2.5706199999999999</v>
      </c>
      <c r="AE89">
        <v>86.7</v>
      </c>
      <c r="AG89">
        <v>0</v>
      </c>
      <c r="AJ89">
        <v>2.22803</v>
      </c>
      <c r="AK89">
        <v>0.65585000000000004</v>
      </c>
      <c r="AL89">
        <v>0.30543999999999999</v>
      </c>
      <c r="AM89">
        <v>3.1893099999999999</v>
      </c>
      <c r="AN89">
        <v>2.3620199999999998</v>
      </c>
      <c r="AO89">
        <v>1.2303200000000001</v>
      </c>
      <c r="AP89">
        <v>1.04545</v>
      </c>
      <c r="AQ89">
        <v>4.4748799999999997</v>
      </c>
      <c r="AS89">
        <v>1</v>
      </c>
      <c r="AT89">
        <v>0</v>
      </c>
      <c r="AU89">
        <v>0</v>
      </c>
      <c r="AV89">
        <v>0</v>
      </c>
      <c r="AW89" s="4">
        <v>0</v>
      </c>
      <c r="AX89">
        <v>0</v>
      </c>
      <c r="AY89">
        <v>0</v>
      </c>
      <c r="BA89" s="1">
        <v>43839</v>
      </c>
      <c r="BB89">
        <v>6</v>
      </c>
      <c r="BC89">
        <v>4</v>
      </c>
      <c r="BD89">
        <v>2</v>
      </c>
      <c r="BE89">
        <v>32</v>
      </c>
      <c r="BF89">
        <v>1</v>
      </c>
      <c r="BG89">
        <v>0</v>
      </c>
      <c r="BH89">
        <v>32</v>
      </c>
      <c r="BI89" s="1">
        <v>43441</v>
      </c>
      <c r="BJ89">
        <v>3</v>
      </c>
      <c r="BK89">
        <v>3</v>
      </c>
      <c r="BL89">
        <v>0</v>
      </c>
      <c r="BM89">
        <v>32</v>
      </c>
      <c r="BN89">
        <v>1</v>
      </c>
      <c r="BO89">
        <v>0</v>
      </c>
      <c r="BP89">
        <v>32</v>
      </c>
      <c r="BQ89" s="1">
        <v>43035</v>
      </c>
      <c r="BR89">
        <v>11</v>
      </c>
      <c r="BS89">
        <v>11</v>
      </c>
      <c r="BT89">
        <v>0</v>
      </c>
      <c r="BU89">
        <v>48</v>
      </c>
      <c r="BV89">
        <v>1</v>
      </c>
      <c r="BW89">
        <v>0</v>
      </c>
      <c r="BX89">
        <v>48</v>
      </c>
      <c r="BY89">
        <v>34.667000000000002</v>
      </c>
      <c r="CA89" t="s">
        <v>539</v>
      </c>
      <c r="CB89" t="s">
        <v>540</v>
      </c>
      <c r="CC89">
        <v>4843</v>
      </c>
      <c r="CD89">
        <v>60</v>
      </c>
      <c r="CE89">
        <v>2072364197</v>
      </c>
      <c r="CF89" t="s">
        <v>99</v>
      </c>
      <c r="CG89" t="s">
        <v>100</v>
      </c>
      <c r="CH89" s="1">
        <v>34447</v>
      </c>
      <c r="CI89" t="s">
        <v>100</v>
      </c>
      <c r="CJ89" t="s">
        <v>101</v>
      </c>
      <c r="CK89" t="s">
        <v>100</v>
      </c>
      <c r="CL89" t="s">
        <v>103</v>
      </c>
      <c r="CM89" t="s">
        <v>538</v>
      </c>
      <c r="CN89">
        <v>58</v>
      </c>
      <c r="CO89" s="1">
        <v>44621</v>
      </c>
      <c r="CP89" s="1"/>
      <c r="CV89"/>
    </row>
    <row r="90" spans="1:102" x14ac:dyDescent="0.25">
      <c r="A90" t="s">
        <v>158</v>
      </c>
      <c r="B90" s="18" t="s">
        <v>587</v>
      </c>
      <c r="C90" s="18">
        <v>205078</v>
      </c>
      <c r="D90" t="s">
        <v>280</v>
      </c>
      <c r="E90" t="s">
        <v>282</v>
      </c>
      <c r="F90" t="s">
        <v>283</v>
      </c>
      <c r="G90" t="s">
        <v>601</v>
      </c>
      <c r="H90">
        <v>54.5</v>
      </c>
      <c r="I90" t="s">
        <v>98</v>
      </c>
      <c r="K90" t="s">
        <v>100</v>
      </c>
      <c r="L90" t="s">
        <v>104</v>
      </c>
      <c r="M90">
        <v>1</v>
      </c>
      <c r="N90">
        <v>1</v>
      </c>
      <c r="O90">
        <v>1</v>
      </c>
      <c r="P90">
        <v>3</v>
      </c>
      <c r="Q90">
        <v>3</v>
      </c>
      <c r="R90">
        <v>3</v>
      </c>
      <c r="S90">
        <v>1</v>
      </c>
      <c r="U90" s="8">
        <v>3.3117800000000002</v>
      </c>
      <c r="V90" s="8">
        <v>0.50114999999999998</v>
      </c>
      <c r="W90">
        <v>40.700000000000003</v>
      </c>
      <c r="X90">
        <v>0.78791999999999995</v>
      </c>
      <c r="Y90">
        <v>1.2890699999999999</v>
      </c>
      <c r="Z90">
        <v>3.0208300000000001</v>
      </c>
      <c r="AA90">
        <v>0.26977000000000001</v>
      </c>
      <c r="AB90">
        <v>7.5749999999999998E-2</v>
      </c>
      <c r="AD90">
        <v>2.0226999999999999</v>
      </c>
      <c r="AE90">
        <v>50</v>
      </c>
      <c r="AG90">
        <v>0</v>
      </c>
      <c r="AJ90">
        <v>2.04297</v>
      </c>
      <c r="AK90">
        <v>0.70013999999999998</v>
      </c>
      <c r="AL90">
        <v>0.31952000000000003</v>
      </c>
      <c r="AM90">
        <v>3.06263</v>
      </c>
      <c r="AN90">
        <v>2.0269200000000001</v>
      </c>
      <c r="AO90">
        <v>0.82779000000000003</v>
      </c>
      <c r="AP90">
        <v>0.58738999999999997</v>
      </c>
      <c r="AQ90">
        <v>3.4141499999999998</v>
      </c>
      <c r="AS90">
        <v>0</v>
      </c>
      <c r="AT90">
        <v>1</v>
      </c>
      <c r="AU90">
        <v>2</v>
      </c>
      <c r="AV90">
        <v>0</v>
      </c>
      <c r="AW90" s="4">
        <v>0</v>
      </c>
      <c r="AX90">
        <v>0</v>
      </c>
      <c r="AY90">
        <v>0</v>
      </c>
      <c r="BA90" s="1">
        <v>44350</v>
      </c>
      <c r="BB90">
        <v>7</v>
      </c>
      <c r="BC90">
        <v>5</v>
      </c>
      <c r="BD90">
        <v>0</v>
      </c>
      <c r="BE90">
        <v>60</v>
      </c>
      <c r="BF90">
        <v>1</v>
      </c>
      <c r="BG90">
        <v>0</v>
      </c>
      <c r="BH90">
        <v>60</v>
      </c>
      <c r="BI90" s="1">
        <v>43601</v>
      </c>
      <c r="BJ90">
        <v>4</v>
      </c>
      <c r="BK90">
        <v>3</v>
      </c>
      <c r="BL90">
        <v>1</v>
      </c>
      <c r="BM90">
        <v>32</v>
      </c>
      <c r="BN90">
        <v>1</v>
      </c>
      <c r="BO90">
        <v>0</v>
      </c>
      <c r="BP90">
        <v>32</v>
      </c>
      <c r="BQ90" s="1">
        <v>43216</v>
      </c>
      <c r="BR90">
        <v>7</v>
      </c>
      <c r="BS90">
        <v>7</v>
      </c>
      <c r="BT90">
        <v>0</v>
      </c>
      <c r="BU90">
        <v>44</v>
      </c>
      <c r="BV90">
        <v>1</v>
      </c>
      <c r="BW90">
        <v>0</v>
      </c>
      <c r="BX90">
        <v>44</v>
      </c>
      <c r="BY90">
        <v>48</v>
      </c>
      <c r="CA90" t="s">
        <v>284</v>
      </c>
      <c r="CB90" t="s">
        <v>285</v>
      </c>
      <c r="CC90">
        <v>4530</v>
      </c>
      <c r="CD90">
        <v>110</v>
      </c>
      <c r="CE90">
        <v>2074439772</v>
      </c>
      <c r="CF90" t="s">
        <v>99</v>
      </c>
      <c r="CG90" t="s">
        <v>100</v>
      </c>
      <c r="CH90" s="1">
        <v>33970</v>
      </c>
      <c r="CI90" t="s">
        <v>100</v>
      </c>
      <c r="CJ90" t="s">
        <v>100</v>
      </c>
      <c r="CK90" t="s">
        <v>100</v>
      </c>
      <c r="CL90" t="s">
        <v>103</v>
      </c>
      <c r="CM90" t="s">
        <v>281</v>
      </c>
      <c r="CN90">
        <v>72</v>
      </c>
      <c r="CO90" s="1">
        <v>44621</v>
      </c>
      <c r="CP90" s="1"/>
      <c r="CS90">
        <v>12</v>
      </c>
      <c r="CV90"/>
      <c r="CX90">
        <v>12</v>
      </c>
    </row>
    <row r="91" spans="1:102" x14ac:dyDescent="0.25">
      <c r="A91" t="s">
        <v>158</v>
      </c>
      <c r="B91" s="18" t="s">
        <v>587</v>
      </c>
      <c r="C91" s="18">
        <v>205154</v>
      </c>
      <c r="D91" t="s">
        <v>498</v>
      </c>
      <c r="E91" t="s">
        <v>216</v>
      </c>
      <c r="F91" t="s">
        <v>217</v>
      </c>
      <c r="G91" t="s">
        <v>601</v>
      </c>
      <c r="H91">
        <v>39.6</v>
      </c>
      <c r="I91" t="s">
        <v>98</v>
      </c>
      <c r="K91" t="s">
        <v>100</v>
      </c>
      <c r="L91" t="s">
        <v>104</v>
      </c>
      <c r="M91">
        <v>3</v>
      </c>
      <c r="N91">
        <v>4</v>
      </c>
      <c r="O91">
        <v>2</v>
      </c>
      <c r="P91">
        <v>4</v>
      </c>
      <c r="Q91">
        <v>4</v>
      </c>
      <c r="S91">
        <v>4</v>
      </c>
      <c r="U91" s="8">
        <v>3.7715700000000001</v>
      </c>
      <c r="V91" s="8">
        <v>0.68198999999999999</v>
      </c>
      <c r="W91">
        <v>71.400000000000006</v>
      </c>
      <c r="X91">
        <v>0.29272999999999999</v>
      </c>
      <c r="Y91">
        <v>0.97470999999999997</v>
      </c>
      <c r="Z91">
        <v>3.3780100000000002</v>
      </c>
      <c r="AA91">
        <v>0.54573000000000005</v>
      </c>
      <c r="AB91">
        <v>0.12544</v>
      </c>
      <c r="AD91">
        <v>2.7968600000000001</v>
      </c>
      <c r="AE91">
        <v>57.1</v>
      </c>
      <c r="AG91">
        <v>1</v>
      </c>
      <c r="AJ91">
        <v>2.22376</v>
      </c>
      <c r="AK91">
        <v>0.72216999999999998</v>
      </c>
      <c r="AL91">
        <v>0.31024000000000002</v>
      </c>
      <c r="AM91">
        <v>3.25617</v>
      </c>
      <c r="AN91">
        <v>2.57483</v>
      </c>
      <c r="AO91">
        <v>0.29815999999999998</v>
      </c>
      <c r="AP91">
        <v>0.82325000000000004</v>
      </c>
      <c r="AQ91">
        <v>3.6570499999999999</v>
      </c>
      <c r="AS91">
        <v>0</v>
      </c>
      <c r="AT91">
        <v>7</v>
      </c>
      <c r="AU91">
        <v>3</v>
      </c>
      <c r="AV91">
        <v>1</v>
      </c>
      <c r="AW91" s="4">
        <v>5268.55</v>
      </c>
      <c r="AX91">
        <v>0</v>
      </c>
      <c r="AY91">
        <v>1</v>
      </c>
      <c r="BA91" s="1">
        <v>44496</v>
      </c>
      <c r="BB91">
        <v>6</v>
      </c>
      <c r="BC91">
        <v>6</v>
      </c>
      <c r="BD91">
        <v>2</v>
      </c>
      <c r="BE91">
        <v>48</v>
      </c>
      <c r="BF91">
        <v>1</v>
      </c>
      <c r="BG91">
        <v>0</v>
      </c>
      <c r="BH91">
        <v>48</v>
      </c>
      <c r="BI91" s="1">
        <v>43627</v>
      </c>
      <c r="BJ91">
        <v>8</v>
      </c>
      <c r="BK91">
        <v>0</v>
      </c>
      <c r="BL91">
        <v>5</v>
      </c>
      <c r="BM91">
        <v>36</v>
      </c>
      <c r="BN91">
        <v>0</v>
      </c>
      <c r="BO91">
        <v>0</v>
      </c>
      <c r="BP91">
        <v>36</v>
      </c>
      <c r="BQ91" s="1">
        <v>43292</v>
      </c>
      <c r="BR91">
        <v>3</v>
      </c>
      <c r="BS91">
        <v>0</v>
      </c>
      <c r="BT91">
        <v>3</v>
      </c>
      <c r="BU91">
        <v>16</v>
      </c>
      <c r="BV91">
        <v>0</v>
      </c>
      <c r="BW91">
        <v>0</v>
      </c>
      <c r="BX91">
        <v>16</v>
      </c>
      <c r="BY91">
        <v>38.667000000000002</v>
      </c>
      <c r="CA91" t="s">
        <v>500</v>
      </c>
      <c r="CB91" t="s">
        <v>501</v>
      </c>
      <c r="CC91">
        <v>4976</v>
      </c>
      <c r="CD91">
        <v>120</v>
      </c>
      <c r="CE91">
        <v>2074749300</v>
      </c>
      <c r="CF91" t="s">
        <v>99</v>
      </c>
      <c r="CG91" t="s">
        <v>100</v>
      </c>
      <c r="CH91" s="1">
        <v>34335</v>
      </c>
      <c r="CI91" t="s">
        <v>100</v>
      </c>
      <c r="CJ91" t="s">
        <v>100</v>
      </c>
      <c r="CK91" t="s">
        <v>100</v>
      </c>
      <c r="CL91" t="s">
        <v>103</v>
      </c>
      <c r="CM91" t="s">
        <v>499</v>
      </c>
      <c r="CN91">
        <v>46</v>
      </c>
      <c r="CO91" s="1">
        <v>44621</v>
      </c>
      <c r="CP91" s="1"/>
      <c r="CV91"/>
      <c r="CW91">
        <v>2</v>
      </c>
    </row>
  </sheetData>
  <phoneticPr fontId="18" type="noConversion"/>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F645E-1D01-49CA-A34D-2CD6B4D59EC1}">
  <dimension ref="A1:P54"/>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s>
  <sheetData>
    <row r="1" spans="1:16" ht="72.599999999999994" customHeight="1" x14ac:dyDescent="0.25">
      <c r="A1" s="5" t="s">
        <v>592</v>
      </c>
      <c r="B1" s="22" t="s">
        <v>763</v>
      </c>
      <c r="C1" s="22" t="s">
        <v>764</v>
      </c>
      <c r="D1" s="5" t="s">
        <v>765</v>
      </c>
      <c r="E1" s="22" t="s">
        <v>766</v>
      </c>
      <c r="G1" s="2" t="s">
        <v>604</v>
      </c>
      <c r="H1" s="12" t="s">
        <v>593</v>
      </c>
      <c r="I1" s="12" t="s">
        <v>594</v>
      </c>
      <c r="J1" s="12" t="s">
        <v>595</v>
      </c>
      <c r="K1" s="12" t="s">
        <v>596</v>
      </c>
      <c r="L1" s="2" t="s">
        <v>605</v>
      </c>
      <c r="M1" s="2" t="s">
        <v>606</v>
      </c>
      <c r="N1" s="2" t="s">
        <v>607</v>
      </c>
      <c r="O1" s="2" t="s">
        <v>600</v>
      </c>
    </row>
    <row r="2" spans="1:16" x14ac:dyDescent="0.25">
      <c r="A2" t="s">
        <v>593</v>
      </c>
      <c r="B2" s="6">
        <f>COUNTA(ProviderInfo[Provider Name])</f>
        <v>90</v>
      </c>
      <c r="D2" s="6">
        <v>15216</v>
      </c>
      <c r="G2" t="s">
        <v>117</v>
      </c>
      <c r="H2" s="6">
        <v>20</v>
      </c>
      <c r="I2" s="6">
        <v>0</v>
      </c>
      <c r="J2" s="6">
        <v>0</v>
      </c>
      <c r="K2" s="6">
        <v>2</v>
      </c>
      <c r="L2" s="11">
        <v>0.1</v>
      </c>
      <c r="M2" s="11">
        <v>0.55000000000000004</v>
      </c>
      <c r="N2" s="11">
        <v>0</v>
      </c>
      <c r="O2" s="8">
        <v>3.95</v>
      </c>
    </row>
    <row r="3" spans="1:16" x14ac:dyDescent="0.25">
      <c r="A3" t="s">
        <v>594</v>
      </c>
      <c r="B3" s="6">
        <f>COUNTIF(ProviderInfo[[#All],[Special Focus Status]], "SFF")</f>
        <v>0</v>
      </c>
      <c r="C3" s="7">
        <f>Summary1[[#This Row],[State Total]]/COUNTA(ProviderInfo[Provider Name])</f>
        <v>0</v>
      </c>
      <c r="D3" s="6">
        <v>85</v>
      </c>
      <c r="E3" s="7">
        <v>5.5862250262881177E-3</v>
      </c>
      <c r="G3" t="s">
        <v>96</v>
      </c>
      <c r="H3" s="6">
        <v>227</v>
      </c>
      <c r="I3" s="6">
        <v>1</v>
      </c>
      <c r="J3" s="6">
        <v>5</v>
      </c>
      <c r="K3" s="6">
        <v>28</v>
      </c>
      <c r="L3" s="11">
        <v>0.14977973568281938</v>
      </c>
      <c r="M3" s="11">
        <v>0.24229074889867841</v>
      </c>
      <c r="N3" s="11">
        <v>1.7621145374449341E-2</v>
      </c>
      <c r="O3" s="8">
        <v>3.32</v>
      </c>
    </row>
    <row r="4" spans="1:16" x14ac:dyDescent="0.25">
      <c r="A4" t="s">
        <v>595</v>
      </c>
      <c r="B4" s="6">
        <f>COUNTIF(ProviderInfo[[#All],[Special Focus Status]], "SFF Candidate")</f>
        <v>5</v>
      </c>
      <c r="C4" s="7">
        <f>Summary1[[#This Row],[State Total]]/COUNTA(ProviderInfo[Provider Name])</f>
        <v>5.5555555555555552E-2</v>
      </c>
      <c r="D4" s="6">
        <v>441</v>
      </c>
      <c r="E4" s="7">
        <v>2.8982649842271294E-2</v>
      </c>
      <c r="G4" t="s">
        <v>119</v>
      </c>
      <c r="H4" s="6">
        <v>221</v>
      </c>
      <c r="I4" s="6">
        <v>2</v>
      </c>
      <c r="J4" s="6">
        <v>5</v>
      </c>
      <c r="K4" s="6">
        <v>36</v>
      </c>
      <c r="L4" s="11">
        <v>0.19457013574660634</v>
      </c>
      <c r="M4" s="11">
        <v>0.19909502262443438</v>
      </c>
      <c r="N4" s="11">
        <v>0</v>
      </c>
      <c r="O4" s="8">
        <v>3.0228310502283104</v>
      </c>
    </row>
    <row r="5" spans="1:16" x14ac:dyDescent="0.25">
      <c r="A5" t="s">
        <v>596</v>
      </c>
      <c r="B5" s="6">
        <f>COUNTIFS(ProviderInfo[Overall Rating], "1", ProviderInfo[Special Focus Status], "")</f>
        <v>5</v>
      </c>
      <c r="C5" s="7">
        <f>Summary1[[#This Row],[State Total]]/COUNTA(ProviderInfo[Provider Name])</f>
        <v>5.5555555555555552E-2</v>
      </c>
      <c r="D5" s="6">
        <v>2176</v>
      </c>
      <c r="E5" s="7">
        <v>0.14300736067297581</v>
      </c>
      <c r="G5" t="s">
        <v>118</v>
      </c>
      <c r="H5" s="6">
        <v>142</v>
      </c>
      <c r="I5" s="6">
        <v>1</v>
      </c>
      <c r="J5" s="6">
        <v>5</v>
      </c>
      <c r="K5" s="6">
        <v>9</v>
      </c>
      <c r="L5" s="11">
        <v>0.10563380281690141</v>
      </c>
      <c r="M5" s="11">
        <v>0.25352112676056338</v>
      </c>
      <c r="N5" s="11">
        <v>0.13380281690140844</v>
      </c>
      <c r="O5" s="8">
        <v>3.3768115942028984</v>
      </c>
    </row>
    <row r="6" spans="1:16" x14ac:dyDescent="0.25">
      <c r="A6" t="s">
        <v>597</v>
      </c>
      <c r="B6" s="6">
        <f>SUM(B3:B5)</f>
        <v>10</v>
      </c>
      <c r="C6" s="7">
        <f>Summary1[[#This Row],[State Total]]/COUNTA(ProviderInfo[Provider Name])</f>
        <v>0.1111111111111111</v>
      </c>
      <c r="D6" s="6">
        <v>2702</v>
      </c>
      <c r="E6" s="7">
        <v>0.17757623554153523</v>
      </c>
      <c r="G6" t="s">
        <v>122</v>
      </c>
      <c r="H6" s="6">
        <v>1178</v>
      </c>
      <c r="I6" s="6">
        <v>5</v>
      </c>
      <c r="J6" s="6">
        <v>30</v>
      </c>
      <c r="K6" s="6">
        <v>78</v>
      </c>
      <c r="L6" s="11">
        <v>9.5925297113752125E-2</v>
      </c>
      <c r="M6" s="11">
        <v>0.29456706281833617</v>
      </c>
      <c r="N6" s="11">
        <v>6.2818336162988112E-2</v>
      </c>
      <c r="O6" s="8">
        <v>3.4544673539518902</v>
      </c>
    </row>
    <row r="7" spans="1:16" x14ac:dyDescent="0.25">
      <c r="A7" t="s">
        <v>598</v>
      </c>
      <c r="B7" s="6">
        <f>COUNTIF(ProviderInfo[Overall Rating], "5")</f>
        <v>33</v>
      </c>
      <c r="C7" s="7">
        <f>Summary1[[#This Row],[State Total]]/COUNTA(ProviderInfo[Provider Name])</f>
        <v>0.36666666666666664</v>
      </c>
      <c r="D7" s="6">
        <v>3465</v>
      </c>
      <c r="E7" s="7">
        <v>0.22772082018927445</v>
      </c>
      <c r="G7" t="s">
        <v>125</v>
      </c>
      <c r="H7" s="6">
        <v>223</v>
      </c>
      <c r="I7" s="6">
        <v>1</v>
      </c>
      <c r="J7" s="6">
        <v>5</v>
      </c>
      <c r="K7" s="6">
        <v>17</v>
      </c>
      <c r="L7" s="11">
        <v>0.1031390134529148</v>
      </c>
      <c r="M7" s="11">
        <v>0.31390134529147984</v>
      </c>
      <c r="N7" s="11">
        <v>0.17488789237668162</v>
      </c>
      <c r="O7" s="8">
        <v>3.5475113122171944</v>
      </c>
      <c r="P7" s="6"/>
    </row>
    <row r="8" spans="1:16" x14ac:dyDescent="0.25">
      <c r="A8" t="s">
        <v>599</v>
      </c>
      <c r="B8" s="6">
        <f>COUNTIF(ProviderInfo[Abuse Icon], "Y")</f>
        <v>0</v>
      </c>
      <c r="C8" s="7">
        <f>Summary1[[#This Row],[State Total]]/COUNTA(ProviderInfo[Provider Name])</f>
        <v>0</v>
      </c>
      <c r="D8" s="6">
        <v>774</v>
      </c>
      <c r="E8" s="7">
        <v>5.0867507886435334E-2</v>
      </c>
      <c r="G8" t="s">
        <v>127</v>
      </c>
      <c r="H8" s="6">
        <v>208</v>
      </c>
      <c r="I8" s="6">
        <v>1</v>
      </c>
      <c r="J8" s="6">
        <v>5</v>
      </c>
      <c r="K8" s="6">
        <v>24</v>
      </c>
      <c r="L8" s="11">
        <v>0.14423076923076922</v>
      </c>
      <c r="M8" s="11">
        <v>0.25961538461538464</v>
      </c>
      <c r="N8" s="11">
        <v>5.7692307692307696E-2</v>
      </c>
      <c r="O8" s="8">
        <v>3.2815533980582523</v>
      </c>
    </row>
    <row r="9" spans="1:16" x14ac:dyDescent="0.25">
      <c r="A9" t="s">
        <v>600</v>
      </c>
      <c r="B9" s="8">
        <f>AVERAGE(ProviderInfo[Overall Rating])</f>
        <v>3.6888888888888891</v>
      </c>
      <c r="D9" s="8">
        <v>3.1440474603386215</v>
      </c>
      <c r="G9" t="s">
        <v>132</v>
      </c>
      <c r="H9" s="6">
        <v>17</v>
      </c>
      <c r="I9" s="6">
        <v>0</v>
      </c>
      <c r="J9" s="6">
        <v>0</v>
      </c>
      <c r="K9" s="6">
        <v>1</v>
      </c>
      <c r="L9" s="11">
        <v>5.8823529411764705E-2</v>
      </c>
      <c r="M9" s="11">
        <v>0.52941176470588236</v>
      </c>
      <c r="N9" s="11">
        <v>0.11764705882352941</v>
      </c>
      <c r="O9" s="8">
        <v>3.8235294117647061</v>
      </c>
    </row>
    <row r="10" spans="1:16" ht="15.75" thickBot="1" x14ac:dyDescent="0.3">
      <c r="A10" s="9" t="s">
        <v>9</v>
      </c>
      <c r="B10" s="9"/>
      <c r="C10" s="9"/>
      <c r="D10" s="9"/>
      <c r="E10" s="10"/>
      <c r="G10" t="s">
        <v>131</v>
      </c>
      <c r="H10" s="6">
        <v>45</v>
      </c>
      <c r="I10" s="6">
        <v>1</v>
      </c>
      <c r="J10" s="6">
        <v>5</v>
      </c>
      <c r="K10" s="6">
        <v>0</v>
      </c>
      <c r="L10" s="11">
        <v>0.13333333333333333</v>
      </c>
      <c r="M10" s="11">
        <v>0.44444444444444442</v>
      </c>
      <c r="N10" s="11">
        <v>0</v>
      </c>
      <c r="O10" s="8">
        <v>3.9302325581395348</v>
      </c>
    </row>
    <row r="11" spans="1:16" x14ac:dyDescent="0.25">
      <c r="A11" t="s">
        <v>601</v>
      </c>
      <c r="B11" s="6">
        <f>COUNTIF(ProviderInfo[[#All],[Ownership Type]], "For profit")</f>
        <v>62</v>
      </c>
      <c r="C11" s="7">
        <f>Summary1[[#This Row],[State Total]]/COUNTA(ProviderInfo[Provider Name])</f>
        <v>0.68888888888888888</v>
      </c>
      <c r="D11" s="6">
        <v>10751</v>
      </c>
      <c r="E11" s="7">
        <v>0.70655888538380651</v>
      </c>
      <c r="G11" t="s">
        <v>133</v>
      </c>
      <c r="H11" s="6">
        <v>699</v>
      </c>
      <c r="I11" s="6">
        <v>3</v>
      </c>
      <c r="J11" s="6">
        <v>15</v>
      </c>
      <c r="K11" s="6">
        <v>58</v>
      </c>
      <c r="L11" s="11">
        <v>0.10872675250357654</v>
      </c>
      <c r="M11" s="11">
        <v>0.27753934191702434</v>
      </c>
      <c r="N11" s="11">
        <v>4.005722460658083E-2</v>
      </c>
      <c r="O11" s="8">
        <v>3.4468704512372637</v>
      </c>
    </row>
    <row r="12" spans="1:16" x14ac:dyDescent="0.25">
      <c r="A12" t="s">
        <v>602</v>
      </c>
      <c r="B12" s="6">
        <f>COUNTIF(ProviderInfo[[#All],[Ownership Type]], "Non profit")</f>
        <v>27</v>
      </c>
      <c r="C12" s="7">
        <f>Summary1[[#This Row],[State Total]]/COUNTA(ProviderInfo[Provider Name])</f>
        <v>0.3</v>
      </c>
      <c r="D12" s="6">
        <v>3513</v>
      </c>
      <c r="E12" s="7">
        <v>0.23087539432176657</v>
      </c>
      <c r="G12" t="s">
        <v>135</v>
      </c>
      <c r="H12" s="6">
        <v>360</v>
      </c>
      <c r="I12" s="6">
        <v>2</v>
      </c>
      <c r="J12" s="6">
        <v>10</v>
      </c>
      <c r="K12" s="6">
        <v>82</v>
      </c>
      <c r="L12" s="11">
        <v>0.26111111111111113</v>
      </c>
      <c r="M12" s="11">
        <v>0.125</v>
      </c>
      <c r="N12" s="11">
        <v>2.5000000000000001E-2</v>
      </c>
      <c r="O12" s="8">
        <v>2.7401129943502824</v>
      </c>
    </row>
    <row r="13" spans="1:16" x14ac:dyDescent="0.25">
      <c r="A13" t="s">
        <v>603</v>
      </c>
      <c r="B13" s="21">
        <f>COUNTIF(ProviderInfo[[#All],[Ownership Type]], "Government")</f>
        <v>1</v>
      </c>
      <c r="C13" s="7">
        <f>Summary1[[#This Row],[State Total]]/COUNTA(ProviderInfo[Provider Name])</f>
        <v>1.1111111111111112E-2</v>
      </c>
      <c r="D13">
        <v>952</v>
      </c>
      <c r="E13" s="7">
        <v>6.2565720294426919E-2</v>
      </c>
      <c r="G13" t="s">
        <v>585</v>
      </c>
      <c r="H13" s="6">
        <v>1</v>
      </c>
      <c r="I13" s="6">
        <v>0</v>
      </c>
      <c r="J13" s="6">
        <v>0</v>
      </c>
      <c r="K13" s="6">
        <v>1</v>
      </c>
      <c r="L13" s="11">
        <v>1</v>
      </c>
      <c r="M13" s="11">
        <v>0</v>
      </c>
      <c r="N13" s="11">
        <v>0</v>
      </c>
      <c r="O13" s="8">
        <v>1</v>
      </c>
    </row>
    <row r="14" spans="1:16" x14ac:dyDescent="0.25">
      <c r="G14" t="s">
        <v>141</v>
      </c>
      <c r="H14" s="6">
        <v>43</v>
      </c>
      <c r="I14" s="6">
        <v>1</v>
      </c>
      <c r="J14" s="6">
        <v>5</v>
      </c>
      <c r="K14" s="6">
        <v>0</v>
      </c>
      <c r="L14" s="11">
        <v>0.13953488372093023</v>
      </c>
      <c r="M14" s="11">
        <v>0.46511627906976744</v>
      </c>
      <c r="N14" s="11">
        <v>2.3255813953488372E-2</v>
      </c>
      <c r="O14" s="8">
        <v>4</v>
      </c>
    </row>
    <row r="15" spans="1:16" x14ac:dyDescent="0.25">
      <c r="G15" t="s">
        <v>151</v>
      </c>
      <c r="H15" s="6">
        <v>435</v>
      </c>
      <c r="I15" s="6">
        <v>2</v>
      </c>
      <c r="J15" s="6">
        <v>10</v>
      </c>
      <c r="K15" s="6">
        <v>58</v>
      </c>
      <c r="L15" s="11">
        <v>0.16091954022988506</v>
      </c>
      <c r="M15" s="11">
        <v>0.26666666666666666</v>
      </c>
      <c r="N15" s="11">
        <v>9.1954022988505746E-3</v>
      </c>
      <c r="O15" s="8">
        <v>3.2729411764705882</v>
      </c>
    </row>
    <row r="16" spans="1:16" x14ac:dyDescent="0.25">
      <c r="G16" t="s">
        <v>142</v>
      </c>
      <c r="H16" s="6">
        <v>80</v>
      </c>
      <c r="I16" s="6">
        <v>1</v>
      </c>
      <c r="J16" s="6">
        <v>5</v>
      </c>
      <c r="K16" s="6">
        <v>0</v>
      </c>
      <c r="L16" s="11">
        <v>7.4999999999999997E-2</v>
      </c>
      <c r="M16" s="11">
        <v>0.35</v>
      </c>
      <c r="N16" s="11">
        <v>0.1</v>
      </c>
      <c r="O16" s="8">
        <v>3.7564102564102564</v>
      </c>
    </row>
    <row r="17" spans="7:15" x14ac:dyDescent="0.25">
      <c r="G17" t="s">
        <v>144</v>
      </c>
      <c r="H17" s="6">
        <v>703</v>
      </c>
      <c r="I17" s="6">
        <v>3</v>
      </c>
      <c r="J17" s="6">
        <v>20</v>
      </c>
      <c r="K17" s="6">
        <v>142</v>
      </c>
      <c r="L17" s="11">
        <v>0.23470839260312945</v>
      </c>
      <c r="M17" s="11">
        <v>0.19203413940256045</v>
      </c>
      <c r="N17" s="11">
        <v>0.14935988620199148</v>
      </c>
      <c r="O17" s="8">
        <v>2.8882521489971347</v>
      </c>
    </row>
    <row r="18" spans="7:15" x14ac:dyDescent="0.25">
      <c r="G18" t="s">
        <v>150</v>
      </c>
      <c r="H18" s="6">
        <v>526</v>
      </c>
      <c r="I18" s="6">
        <v>3</v>
      </c>
      <c r="J18" s="6">
        <v>15</v>
      </c>
      <c r="K18" s="6">
        <v>72</v>
      </c>
      <c r="L18" s="11">
        <v>0.17110266159695817</v>
      </c>
      <c r="M18" s="11">
        <v>0.20912547528517111</v>
      </c>
      <c r="N18" s="11">
        <v>4.1825095057034217E-2</v>
      </c>
      <c r="O18" s="8">
        <v>3.1226053639846745</v>
      </c>
    </row>
    <row r="19" spans="7:15" x14ac:dyDescent="0.25">
      <c r="G19" t="s">
        <v>152</v>
      </c>
      <c r="H19" s="6">
        <v>321</v>
      </c>
      <c r="I19" s="6">
        <v>2</v>
      </c>
      <c r="J19" s="6">
        <v>10</v>
      </c>
      <c r="K19" s="6">
        <v>48</v>
      </c>
      <c r="L19" s="11">
        <v>0.18691588785046728</v>
      </c>
      <c r="M19" s="11">
        <v>0.21183800623052959</v>
      </c>
      <c r="N19" s="11">
        <v>5.6074766355140186E-2</v>
      </c>
      <c r="O19" s="8">
        <v>3.1514195583596214</v>
      </c>
    </row>
    <row r="20" spans="7:15" x14ac:dyDescent="0.25">
      <c r="G20" t="s">
        <v>154</v>
      </c>
      <c r="H20" s="6">
        <v>280</v>
      </c>
      <c r="I20" s="6">
        <v>1</v>
      </c>
      <c r="J20" s="6">
        <v>5</v>
      </c>
      <c r="K20" s="6">
        <v>56</v>
      </c>
      <c r="L20" s="11">
        <v>0.22142857142857142</v>
      </c>
      <c r="M20" s="11">
        <v>0.17857142857142858</v>
      </c>
      <c r="N20" s="11">
        <v>0.05</v>
      </c>
      <c r="O20" s="8">
        <v>2.9136690647482015</v>
      </c>
    </row>
    <row r="21" spans="7:15" x14ac:dyDescent="0.25">
      <c r="G21" t="s">
        <v>155</v>
      </c>
      <c r="H21" s="6">
        <v>268</v>
      </c>
      <c r="I21" s="6">
        <v>1</v>
      </c>
      <c r="J21" s="6">
        <v>5</v>
      </c>
      <c r="K21" s="6">
        <v>83</v>
      </c>
      <c r="L21" s="11">
        <v>0.33208955223880599</v>
      </c>
      <c r="M21" s="11">
        <v>8.5820895522388058E-2</v>
      </c>
      <c r="N21" s="11">
        <v>3.7313432835820892E-2</v>
      </c>
      <c r="O21" s="8">
        <v>2.4452830188679244</v>
      </c>
    </row>
    <row r="22" spans="7:15" x14ac:dyDescent="0.25">
      <c r="G22" t="s">
        <v>552</v>
      </c>
      <c r="H22" s="6">
        <v>367</v>
      </c>
      <c r="I22" s="6">
        <v>2</v>
      </c>
      <c r="J22" s="6">
        <v>10</v>
      </c>
      <c r="K22" s="6">
        <v>59</v>
      </c>
      <c r="L22" s="11">
        <v>0.19346049046321526</v>
      </c>
      <c r="M22" s="11">
        <v>0.24523160762942781</v>
      </c>
      <c r="N22" s="11">
        <v>4.0871934604904632E-2</v>
      </c>
      <c r="O22" s="8">
        <v>3.1726027397260275</v>
      </c>
    </row>
    <row r="23" spans="7:15" x14ac:dyDescent="0.25">
      <c r="G23" t="s">
        <v>551</v>
      </c>
      <c r="H23" s="6">
        <v>224</v>
      </c>
      <c r="I23" s="6">
        <v>1</v>
      </c>
      <c r="J23" s="6">
        <v>5</v>
      </c>
      <c r="K23" s="6">
        <v>21</v>
      </c>
      <c r="L23" s="11">
        <v>0.12053571428571429</v>
      </c>
      <c r="M23" s="11">
        <v>0.25892857142857145</v>
      </c>
      <c r="N23" s="11">
        <v>4.4642857142857144E-2</v>
      </c>
      <c r="O23" s="8">
        <v>3.3183856502242151</v>
      </c>
    </row>
    <row r="24" spans="7:15" x14ac:dyDescent="0.25">
      <c r="G24" t="s">
        <v>158</v>
      </c>
      <c r="H24" s="6">
        <v>90</v>
      </c>
      <c r="I24" s="6">
        <v>0</v>
      </c>
      <c r="J24" s="6">
        <v>5</v>
      </c>
      <c r="K24" s="6">
        <v>5</v>
      </c>
      <c r="L24" s="11">
        <v>0.1111111111111111</v>
      </c>
      <c r="M24" s="11">
        <v>0.36666666666666664</v>
      </c>
      <c r="N24" s="11">
        <v>0</v>
      </c>
      <c r="O24" s="8">
        <v>3.6888888888888891</v>
      </c>
    </row>
    <row r="25" spans="7:15" x14ac:dyDescent="0.25">
      <c r="G25" t="s">
        <v>553</v>
      </c>
      <c r="H25" s="6">
        <v>434</v>
      </c>
      <c r="I25" s="6">
        <v>2</v>
      </c>
      <c r="J25" s="6">
        <v>10</v>
      </c>
      <c r="K25" s="6">
        <v>48</v>
      </c>
      <c r="L25" s="11">
        <v>0.13824884792626729</v>
      </c>
      <c r="M25" s="11">
        <v>0.32488479262672809</v>
      </c>
      <c r="N25" s="11">
        <v>0.14055299539170507</v>
      </c>
      <c r="O25" s="8">
        <v>3.3799533799533799</v>
      </c>
    </row>
    <row r="26" spans="7:15" x14ac:dyDescent="0.25">
      <c r="G26" t="s">
        <v>554</v>
      </c>
      <c r="H26" s="6">
        <v>361</v>
      </c>
      <c r="I26" s="6">
        <v>2</v>
      </c>
      <c r="J26" s="6">
        <v>10</v>
      </c>
      <c r="K26" s="6">
        <v>31</v>
      </c>
      <c r="L26" s="11">
        <v>0.11911357340720222</v>
      </c>
      <c r="M26" s="11">
        <v>0.31855955678670361</v>
      </c>
      <c r="N26" s="11">
        <v>2.7700831024930747E-2</v>
      </c>
      <c r="O26" s="8">
        <v>3.5097493036211698</v>
      </c>
    </row>
    <row r="27" spans="7:15" x14ac:dyDescent="0.25">
      <c r="G27" t="s">
        <v>556</v>
      </c>
      <c r="H27" s="6">
        <v>514</v>
      </c>
      <c r="I27" s="6">
        <v>3</v>
      </c>
      <c r="J27" s="6">
        <v>15</v>
      </c>
      <c r="K27" s="6">
        <v>106</v>
      </c>
      <c r="L27" s="11">
        <v>0.24124513618677043</v>
      </c>
      <c r="M27" s="11">
        <v>0.13813229571984437</v>
      </c>
      <c r="N27" s="11">
        <v>6.2256809338521402E-2</v>
      </c>
      <c r="O27" s="8">
        <v>2.8277227722772276</v>
      </c>
    </row>
    <row r="28" spans="7:15" x14ac:dyDescent="0.25">
      <c r="G28" t="s">
        <v>555</v>
      </c>
      <c r="H28" s="6">
        <v>204</v>
      </c>
      <c r="I28" s="6">
        <v>1</v>
      </c>
      <c r="J28" s="6">
        <v>5</v>
      </c>
      <c r="K28" s="6">
        <v>46</v>
      </c>
      <c r="L28" s="11">
        <v>0.25490196078431371</v>
      </c>
      <c r="M28" s="11">
        <v>0.10294117647058823</v>
      </c>
      <c r="N28" s="11">
        <v>7.8431372549019607E-2</v>
      </c>
      <c r="O28" s="8">
        <v>2.7638190954773871</v>
      </c>
    </row>
    <row r="29" spans="7:15" x14ac:dyDescent="0.25">
      <c r="G29" t="s">
        <v>557</v>
      </c>
      <c r="H29" s="6">
        <v>71</v>
      </c>
      <c r="I29" s="6">
        <v>1</v>
      </c>
      <c r="J29" s="6">
        <v>5</v>
      </c>
      <c r="K29" s="6">
        <v>10</v>
      </c>
      <c r="L29" s="11">
        <v>0.22535211267605634</v>
      </c>
      <c r="M29" s="11">
        <v>0.26760563380281688</v>
      </c>
      <c r="N29" s="11">
        <v>9.8591549295774641E-2</v>
      </c>
      <c r="O29" s="8">
        <v>3.1884057971014492</v>
      </c>
    </row>
    <row r="30" spans="7:15" x14ac:dyDescent="0.25">
      <c r="G30" t="s">
        <v>565</v>
      </c>
      <c r="H30" s="6">
        <v>426</v>
      </c>
      <c r="I30" s="6">
        <v>2</v>
      </c>
      <c r="J30" s="6">
        <v>10</v>
      </c>
      <c r="K30" s="6">
        <v>93</v>
      </c>
      <c r="L30" s="11">
        <v>0.24647887323943662</v>
      </c>
      <c r="M30" s="11">
        <v>0.15962441314553991</v>
      </c>
      <c r="N30" s="11">
        <v>5.1643192488262914E-2</v>
      </c>
      <c r="O30" s="8">
        <v>2.8530805687203791</v>
      </c>
    </row>
    <row r="31" spans="7:15" x14ac:dyDescent="0.25">
      <c r="G31" t="s">
        <v>566</v>
      </c>
      <c r="H31" s="6">
        <v>77</v>
      </c>
      <c r="I31" s="6">
        <v>1</v>
      </c>
      <c r="J31" s="6">
        <v>5</v>
      </c>
      <c r="K31" s="6">
        <v>3</v>
      </c>
      <c r="L31" s="11">
        <v>0.11688311688311688</v>
      </c>
      <c r="M31" s="11">
        <v>0.2857142857142857</v>
      </c>
      <c r="N31" s="11">
        <v>0</v>
      </c>
      <c r="O31" s="8">
        <v>3.5333333333333332</v>
      </c>
    </row>
    <row r="32" spans="7:15" x14ac:dyDescent="0.25">
      <c r="G32" t="s">
        <v>558</v>
      </c>
      <c r="H32" s="6">
        <v>195</v>
      </c>
      <c r="I32" s="6">
        <v>1</v>
      </c>
      <c r="J32" s="6">
        <v>5</v>
      </c>
      <c r="K32" s="6">
        <v>22</v>
      </c>
      <c r="L32" s="11">
        <v>0.14358974358974358</v>
      </c>
      <c r="M32" s="11">
        <v>0.27179487179487177</v>
      </c>
      <c r="N32" s="11">
        <v>1.5384615384615385E-2</v>
      </c>
      <c r="O32" s="8">
        <v>3.3608247422680413</v>
      </c>
    </row>
    <row r="33" spans="7:15" x14ac:dyDescent="0.25">
      <c r="G33" t="s">
        <v>560</v>
      </c>
      <c r="H33" s="6">
        <v>73</v>
      </c>
      <c r="I33" s="6">
        <v>1</v>
      </c>
      <c r="J33" s="6">
        <v>6</v>
      </c>
      <c r="K33" s="6">
        <v>3</v>
      </c>
      <c r="L33" s="11">
        <v>0.13698630136986301</v>
      </c>
      <c r="M33" s="11">
        <v>0.23287671232876711</v>
      </c>
      <c r="N33" s="11">
        <v>1.3698630136986301E-2</v>
      </c>
      <c r="O33" s="8">
        <v>3.1944444444444446</v>
      </c>
    </row>
    <row r="34" spans="7:15" x14ac:dyDescent="0.25">
      <c r="G34" t="s">
        <v>561</v>
      </c>
      <c r="H34" s="6">
        <v>355</v>
      </c>
      <c r="I34" s="6">
        <v>2</v>
      </c>
      <c r="J34" s="6">
        <v>10</v>
      </c>
      <c r="K34" s="6">
        <v>17</v>
      </c>
      <c r="L34" s="11">
        <v>8.1690140845070425E-2</v>
      </c>
      <c r="M34" s="11">
        <v>0.3436619718309859</v>
      </c>
      <c r="N34" s="11">
        <v>8.4507042253521118E-3</v>
      </c>
      <c r="O34" s="8">
        <v>3.5482954545454546</v>
      </c>
    </row>
    <row r="35" spans="7:15" x14ac:dyDescent="0.25">
      <c r="G35" t="s">
        <v>562</v>
      </c>
      <c r="H35" s="6">
        <v>68</v>
      </c>
      <c r="I35" s="6">
        <v>1</v>
      </c>
      <c r="J35" s="6">
        <v>5</v>
      </c>
      <c r="K35" s="6">
        <v>7</v>
      </c>
      <c r="L35" s="11">
        <v>0.19117647058823528</v>
      </c>
      <c r="M35" s="11">
        <v>0.22058823529411764</v>
      </c>
      <c r="N35" s="11">
        <v>0.10294117647058823</v>
      </c>
      <c r="O35" s="8">
        <v>3.1940298507462686</v>
      </c>
    </row>
    <row r="36" spans="7:15" x14ac:dyDescent="0.25">
      <c r="G36" t="s">
        <v>559</v>
      </c>
      <c r="H36" s="6">
        <v>66</v>
      </c>
      <c r="I36" s="6">
        <v>1</v>
      </c>
      <c r="J36" s="6">
        <v>5</v>
      </c>
      <c r="K36" s="6">
        <v>5</v>
      </c>
      <c r="L36" s="11">
        <v>0.16666666666666666</v>
      </c>
      <c r="M36" s="11">
        <v>0.33333333333333331</v>
      </c>
      <c r="N36" s="11">
        <v>4.5454545454545456E-2</v>
      </c>
      <c r="O36" s="8">
        <v>3.3384615384615386</v>
      </c>
    </row>
    <row r="37" spans="7:15" x14ac:dyDescent="0.25">
      <c r="G37" t="s">
        <v>563</v>
      </c>
      <c r="H37" s="6">
        <v>611</v>
      </c>
      <c r="I37" s="6">
        <v>3</v>
      </c>
      <c r="J37" s="6">
        <v>15</v>
      </c>
      <c r="K37" s="6">
        <v>75</v>
      </c>
      <c r="L37" s="11">
        <v>0.15220949263502456</v>
      </c>
      <c r="M37" s="11">
        <v>0.25204582651391161</v>
      </c>
      <c r="N37" s="11">
        <v>1.6366612111292964E-2</v>
      </c>
      <c r="O37" s="8">
        <v>3.226072607260726</v>
      </c>
    </row>
    <row r="38" spans="7:15" x14ac:dyDescent="0.25">
      <c r="G38" t="s">
        <v>567</v>
      </c>
      <c r="H38" s="6">
        <v>954</v>
      </c>
      <c r="I38" s="6">
        <v>5</v>
      </c>
      <c r="J38" s="6">
        <v>25</v>
      </c>
      <c r="K38" s="6">
        <v>143</v>
      </c>
      <c r="L38" s="11">
        <v>0.18134171907756813</v>
      </c>
      <c r="M38" s="11">
        <v>0.18448637316561844</v>
      </c>
      <c r="N38" s="11">
        <v>3.3542976939203356E-2</v>
      </c>
      <c r="O38" s="8">
        <v>3.0107758620689653</v>
      </c>
    </row>
    <row r="39" spans="7:15" x14ac:dyDescent="0.25">
      <c r="G39" t="s">
        <v>568</v>
      </c>
      <c r="H39" s="6">
        <v>298</v>
      </c>
      <c r="I39" s="6">
        <v>2</v>
      </c>
      <c r="J39" s="6">
        <v>10</v>
      </c>
      <c r="K39" s="6">
        <v>54</v>
      </c>
      <c r="L39" s="11">
        <v>0.22147651006711411</v>
      </c>
      <c r="M39" s="11">
        <v>0.12416107382550336</v>
      </c>
      <c r="N39" s="11">
        <v>3.6912751677852351E-2</v>
      </c>
      <c r="O39" s="8">
        <v>2.7800687285223367</v>
      </c>
    </row>
    <row r="40" spans="7:15" x14ac:dyDescent="0.25">
      <c r="G40" t="s">
        <v>569</v>
      </c>
      <c r="H40" s="6">
        <v>130</v>
      </c>
      <c r="I40" s="6">
        <v>1</v>
      </c>
      <c r="J40" s="6">
        <v>5</v>
      </c>
      <c r="K40" s="6">
        <v>9</v>
      </c>
      <c r="L40" s="11">
        <v>0.11538461538461539</v>
      </c>
      <c r="M40" s="11">
        <v>0.27692307692307694</v>
      </c>
      <c r="N40" s="11">
        <v>9.2307692307692313E-2</v>
      </c>
      <c r="O40" s="8">
        <v>3.46875</v>
      </c>
    </row>
    <row r="41" spans="7:15" x14ac:dyDescent="0.25">
      <c r="G41" t="s">
        <v>570</v>
      </c>
      <c r="H41" s="6">
        <v>684</v>
      </c>
      <c r="I41" s="6">
        <v>4</v>
      </c>
      <c r="J41" s="6">
        <v>20</v>
      </c>
      <c r="K41" s="6">
        <v>87</v>
      </c>
      <c r="L41" s="11">
        <v>0.16228070175438597</v>
      </c>
      <c r="M41" s="11">
        <v>0.23684210526315788</v>
      </c>
      <c r="N41" s="11">
        <v>3.5087719298245612E-2</v>
      </c>
      <c r="O41" s="8">
        <v>3.1796759941089836</v>
      </c>
    </row>
    <row r="42" spans="7:15" x14ac:dyDescent="0.25">
      <c r="G42" t="s">
        <v>572</v>
      </c>
      <c r="H42" s="6">
        <v>6</v>
      </c>
      <c r="I42" s="6">
        <v>0</v>
      </c>
      <c r="J42" s="6">
        <v>0</v>
      </c>
      <c r="K42" s="6">
        <v>0</v>
      </c>
      <c r="L42" s="11">
        <v>0</v>
      </c>
      <c r="M42" s="11">
        <v>0.33333333333333331</v>
      </c>
      <c r="N42" s="11">
        <v>0</v>
      </c>
      <c r="O42" s="8">
        <v>3.8333333333333335</v>
      </c>
    </row>
    <row r="43" spans="7:15" x14ac:dyDescent="0.25">
      <c r="G43" t="s">
        <v>573</v>
      </c>
      <c r="H43" s="6">
        <v>76</v>
      </c>
      <c r="I43" s="6">
        <v>1</v>
      </c>
      <c r="J43" s="6">
        <v>5</v>
      </c>
      <c r="K43" s="6">
        <v>8</v>
      </c>
      <c r="L43" s="11">
        <v>0.18421052631578946</v>
      </c>
      <c r="M43" s="11">
        <v>0.21052631578947367</v>
      </c>
      <c r="N43" s="11">
        <v>3.9473684210526314E-2</v>
      </c>
      <c r="O43" s="8">
        <v>3.16</v>
      </c>
    </row>
    <row r="44" spans="7:15" x14ac:dyDescent="0.25">
      <c r="G44" t="s">
        <v>574</v>
      </c>
      <c r="H44" s="6">
        <v>188</v>
      </c>
      <c r="I44" s="6">
        <v>1</v>
      </c>
      <c r="J44" s="6">
        <v>5</v>
      </c>
      <c r="K44" s="6">
        <v>40</v>
      </c>
      <c r="L44" s="11">
        <v>0.24468085106382978</v>
      </c>
      <c r="M44" s="11">
        <v>0.22340425531914893</v>
      </c>
      <c r="N44" s="11">
        <v>7.9787234042553196E-2</v>
      </c>
      <c r="O44" s="8">
        <v>3.0053475935828877</v>
      </c>
    </row>
    <row r="45" spans="7:15" x14ac:dyDescent="0.25">
      <c r="G45" t="s">
        <v>575</v>
      </c>
      <c r="H45" s="6">
        <v>104</v>
      </c>
      <c r="I45" s="6">
        <v>1</v>
      </c>
      <c r="J45" s="6">
        <v>5</v>
      </c>
      <c r="K45" s="6">
        <v>15</v>
      </c>
      <c r="L45" s="11">
        <v>0.20192307692307693</v>
      </c>
      <c r="M45" s="11">
        <v>0.21153846153846154</v>
      </c>
      <c r="N45" s="11">
        <v>3.8461538461538464E-2</v>
      </c>
      <c r="O45" s="8">
        <v>3.1274509803921569</v>
      </c>
    </row>
    <row r="46" spans="7:15" x14ac:dyDescent="0.25">
      <c r="G46" t="s">
        <v>576</v>
      </c>
      <c r="H46" s="6">
        <v>313</v>
      </c>
      <c r="I46" s="6">
        <v>2</v>
      </c>
      <c r="J46" s="6">
        <v>10</v>
      </c>
      <c r="K46" s="6">
        <v>52</v>
      </c>
      <c r="L46" s="11">
        <v>0.20447284345047922</v>
      </c>
      <c r="M46" s="11">
        <v>0.16932907348242812</v>
      </c>
      <c r="N46" s="11">
        <v>7.6677316293929709E-2</v>
      </c>
      <c r="O46" s="8">
        <v>2.970779220779221</v>
      </c>
    </row>
    <row r="47" spans="7:15" x14ac:dyDescent="0.25">
      <c r="G47" t="s">
        <v>577</v>
      </c>
      <c r="H47" s="6">
        <v>1206</v>
      </c>
      <c r="I47" s="6">
        <v>6</v>
      </c>
      <c r="J47" s="6">
        <v>30</v>
      </c>
      <c r="K47" s="6">
        <v>294</v>
      </c>
      <c r="L47" s="11">
        <v>0.27363184079601988</v>
      </c>
      <c r="M47" s="11">
        <v>0.13515754560530679</v>
      </c>
      <c r="N47" s="11">
        <v>2.404643449419569E-2</v>
      </c>
      <c r="O47" s="8">
        <v>2.6810490693739424</v>
      </c>
    </row>
    <row r="48" spans="7:15" x14ac:dyDescent="0.25">
      <c r="G48" t="s">
        <v>578</v>
      </c>
      <c r="H48" s="6">
        <v>98</v>
      </c>
      <c r="I48" s="6">
        <v>1</v>
      </c>
      <c r="J48" s="6">
        <v>5</v>
      </c>
      <c r="K48" s="6">
        <v>3</v>
      </c>
      <c r="L48" s="11">
        <v>9.1836734693877556E-2</v>
      </c>
      <c r="M48" s="11">
        <v>0.41836734693877553</v>
      </c>
      <c r="N48" s="11">
        <v>5.1020408163265307E-2</v>
      </c>
      <c r="O48" s="8">
        <v>3.831578947368421</v>
      </c>
    </row>
    <row r="49" spans="7:15" x14ac:dyDescent="0.25">
      <c r="G49" t="s">
        <v>580</v>
      </c>
      <c r="H49" s="6">
        <v>287</v>
      </c>
      <c r="I49" s="6">
        <v>1</v>
      </c>
      <c r="J49" s="6">
        <v>5</v>
      </c>
      <c r="K49" s="6">
        <v>51</v>
      </c>
      <c r="L49" s="11">
        <v>0.19860627177700349</v>
      </c>
      <c r="M49" s="11">
        <v>0.21254355400696864</v>
      </c>
      <c r="N49" s="11">
        <v>4.5296167247386762E-2</v>
      </c>
      <c r="O49" s="8">
        <v>3.0750000000000002</v>
      </c>
    </row>
    <row r="50" spans="7:15" x14ac:dyDescent="0.25">
      <c r="G50" t="s">
        <v>579</v>
      </c>
      <c r="H50" s="6">
        <v>35</v>
      </c>
      <c r="I50" s="6">
        <v>1</v>
      </c>
      <c r="J50" s="6">
        <v>5</v>
      </c>
      <c r="K50" s="6">
        <v>2</v>
      </c>
      <c r="L50" s="11">
        <v>0.22857142857142856</v>
      </c>
      <c r="M50" s="11">
        <v>0.34285714285714286</v>
      </c>
      <c r="N50" s="11">
        <v>2.8571428571428571E-2</v>
      </c>
      <c r="O50" s="8">
        <v>3.2941176470588234</v>
      </c>
    </row>
    <row r="51" spans="7:15" x14ac:dyDescent="0.25">
      <c r="G51" t="s">
        <v>581</v>
      </c>
      <c r="H51" s="6">
        <v>200</v>
      </c>
      <c r="I51" s="6">
        <v>0</v>
      </c>
      <c r="J51" s="6">
        <v>5</v>
      </c>
      <c r="K51" s="6">
        <v>12</v>
      </c>
      <c r="L51" s="11">
        <v>8.5000000000000006E-2</v>
      </c>
      <c r="M51" s="11">
        <v>0.28499999999999998</v>
      </c>
      <c r="N51" s="11">
        <v>7.4999999999999997E-2</v>
      </c>
      <c r="O51" s="8">
        <v>3.4747474747474749</v>
      </c>
    </row>
    <row r="52" spans="7:15" x14ac:dyDescent="0.25">
      <c r="G52" t="s">
        <v>583</v>
      </c>
      <c r="H52" s="6">
        <v>345</v>
      </c>
      <c r="I52" s="6">
        <v>2</v>
      </c>
      <c r="J52" s="6">
        <v>10</v>
      </c>
      <c r="K52" s="6">
        <v>44</v>
      </c>
      <c r="L52" s="11">
        <v>0.16231884057971013</v>
      </c>
      <c r="M52" s="11">
        <v>0.28115942028985508</v>
      </c>
      <c r="N52" s="11">
        <v>1.7391304347826087E-2</v>
      </c>
      <c r="O52" s="8">
        <v>3.3771929824561404</v>
      </c>
    </row>
    <row r="53" spans="7:15" x14ac:dyDescent="0.25">
      <c r="G53" t="s">
        <v>582</v>
      </c>
      <c r="H53" s="6">
        <v>123</v>
      </c>
      <c r="I53" s="6">
        <v>1</v>
      </c>
      <c r="J53" s="6">
        <v>5</v>
      </c>
      <c r="K53" s="6">
        <v>15</v>
      </c>
      <c r="L53" s="11">
        <v>0.17073170731707318</v>
      </c>
      <c r="M53" s="11">
        <v>0.17073170731707318</v>
      </c>
      <c r="N53" s="11">
        <v>6.5040650406504072E-2</v>
      </c>
      <c r="O53" s="8">
        <v>2.9166666666666665</v>
      </c>
    </row>
    <row r="54" spans="7:15" x14ac:dyDescent="0.25">
      <c r="G54" t="s">
        <v>584</v>
      </c>
      <c r="H54" s="6">
        <v>36</v>
      </c>
      <c r="I54" s="6">
        <v>1</v>
      </c>
      <c r="J54" s="6">
        <v>5</v>
      </c>
      <c r="K54" s="6">
        <v>1</v>
      </c>
      <c r="L54" s="11">
        <v>0.19444444444444445</v>
      </c>
      <c r="M54" s="11">
        <v>0.30555555555555558</v>
      </c>
      <c r="N54" s="11">
        <v>8.3333333333333329E-2</v>
      </c>
      <c r="O54" s="8">
        <v>3.4</v>
      </c>
    </row>
  </sheetData>
  <dataConsolidate/>
  <pageMargins left="0.7" right="0.7" top="0.75" bottom="0.75" header="0.3" footer="0.3"/>
  <pageSetup orientation="portrait" horizontalDpi="1200" verticalDpi="1200" r:id="rId1"/>
  <drawing r:id="rId2"/>
  <tableParts count="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84F8-0BA1-4120-93BE-6D131AD3E215}">
  <dimension ref="A1:U30"/>
  <sheetViews>
    <sheetView workbookViewId="0">
      <pane ySplit="1" topLeftCell="A2" activePane="bottomLeft" state="frozen"/>
      <selection activeCell="B1" sqref="B1"/>
      <selection pane="bottomLeft"/>
    </sheetView>
  </sheetViews>
  <sheetFormatPr defaultRowHeight="15" outlineLevelCol="1" x14ac:dyDescent="0.25"/>
  <cols>
    <col min="1" max="1" width="40.42578125" customWidth="1"/>
    <col min="2" max="3" width="10.5703125" style="21" customWidth="1"/>
    <col min="4" max="5" width="10.5703125" customWidth="1"/>
    <col min="8" max="8" width="8.7109375" style="6" customWidth="1"/>
    <col min="9" max="9" width="12" style="6" hidden="1" customWidth="1" outlineLevel="1"/>
    <col min="10" max="10" width="6.5703125" style="6" hidden="1" customWidth="1" outlineLevel="1"/>
    <col min="11" max="11" width="11" style="6" hidden="1" customWidth="1" outlineLevel="1"/>
    <col min="12" max="12" width="13.5703125" customWidth="1" collapsed="1"/>
    <col min="13" max="13" width="10.140625" bestFit="1" customWidth="1"/>
    <col min="14" max="14" width="10.42578125" customWidth="1"/>
    <col min="18" max="18" width="12.85546875" customWidth="1"/>
    <col min="19" max="19" width="80.5703125" bestFit="1" customWidth="1"/>
  </cols>
  <sheetData>
    <row r="1" spans="1:21" ht="72.599999999999994" customHeight="1" x14ac:dyDescent="0.25">
      <c r="A1" s="5" t="s">
        <v>592</v>
      </c>
      <c r="B1" s="22" t="s">
        <v>763</v>
      </c>
      <c r="C1" s="22" t="s">
        <v>764</v>
      </c>
      <c r="D1" s="22" t="s">
        <v>765</v>
      </c>
      <c r="E1" s="22" t="s">
        <v>766</v>
      </c>
      <c r="G1" s="2" t="s">
        <v>586</v>
      </c>
      <c r="H1" s="12" t="s">
        <v>593</v>
      </c>
      <c r="I1" s="12" t="s">
        <v>594</v>
      </c>
      <c r="J1" s="12" t="s">
        <v>595</v>
      </c>
      <c r="K1" s="12" t="s">
        <v>596</v>
      </c>
      <c r="L1" s="2" t="s">
        <v>605</v>
      </c>
      <c r="M1" s="2" t="s">
        <v>606</v>
      </c>
      <c r="N1" s="2" t="s">
        <v>607</v>
      </c>
      <c r="O1" s="2" t="s">
        <v>600</v>
      </c>
      <c r="Q1" t="s">
        <v>616</v>
      </c>
      <c r="R1" s="12" t="s">
        <v>617</v>
      </c>
      <c r="S1" s="6" t="s">
        <v>618</v>
      </c>
      <c r="T1" s="6"/>
      <c r="U1" s="6"/>
    </row>
    <row r="2" spans="1:21" x14ac:dyDescent="0.25">
      <c r="A2" t="s">
        <v>593</v>
      </c>
      <c r="B2" s="6">
        <f>COUNTA(ProviderInfo[Provider Name])</f>
        <v>90</v>
      </c>
      <c r="D2" s="6">
        <v>15216</v>
      </c>
      <c r="G2">
        <v>1</v>
      </c>
      <c r="H2" s="6">
        <v>849</v>
      </c>
      <c r="I2" s="6">
        <v>6</v>
      </c>
      <c r="J2" s="6">
        <v>36</v>
      </c>
      <c r="K2" s="6">
        <v>101</v>
      </c>
      <c r="L2" s="11">
        <v>0.16843345111896349</v>
      </c>
      <c r="M2" s="11">
        <v>0.26148409893992935</v>
      </c>
      <c r="N2" s="11">
        <v>3.7691401648998819E-2</v>
      </c>
      <c r="O2" s="8">
        <v>3.2600950118764844</v>
      </c>
      <c r="Q2" t="s">
        <v>619</v>
      </c>
      <c r="R2" s="6" t="s">
        <v>620</v>
      </c>
      <c r="S2" s="6" t="s">
        <v>621</v>
      </c>
      <c r="T2" s="6"/>
    </row>
    <row r="3" spans="1:21" x14ac:dyDescent="0.25">
      <c r="A3" t="s">
        <v>594</v>
      </c>
      <c r="B3" s="6">
        <f>COUNTIF(ProviderInfo[[#All],[Special Focus Status]], "SFF")</f>
        <v>0</v>
      </c>
      <c r="C3" s="7">
        <f>Summary2[[#This Row],[State Total]]/COUNTA(ProviderInfo[Provider Name])</f>
        <v>0</v>
      </c>
      <c r="D3" s="6">
        <v>85</v>
      </c>
      <c r="E3" s="7">
        <v>5.5862250262881177E-3</v>
      </c>
      <c r="G3">
        <v>2</v>
      </c>
      <c r="H3" s="6">
        <v>972</v>
      </c>
      <c r="I3" s="6">
        <v>5</v>
      </c>
      <c r="J3" s="6">
        <v>25</v>
      </c>
      <c r="K3" s="6">
        <v>92</v>
      </c>
      <c r="L3" s="11">
        <v>0.12551440329218108</v>
      </c>
      <c r="M3" s="11">
        <v>0.28600823045267487</v>
      </c>
      <c r="N3" s="11">
        <v>1.3374485596707819E-2</v>
      </c>
      <c r="O3" s="8">
        <v>3.3475103734439835</v>
      </c>
      <c r="Q3" t="s">
        <v>622</v>
      </c>
      <c r="R3" s="6" t="s">
        <v>564</v>
      </c>
      <c r="S3" s="6" t="s">
        <v>623</v>
      </c>
      <c r="T3" s="6"/>
    </row>
    <row r="4" spans="1:21" x14ac:dyDescent="0.25">
      <c r="A4" t="s">
        <v>595</v>
      </c>
      <c r="B4" s="6">
        <f>COUNTIF(ProviderInfo[[#All],[Special Focus Status]], "SFF Candidate")</f>
        <v>5</v>
      </c>
      <c r="C4" s="7">
        <f>Summary2[[#This Row],[State Total]]/COUNTA(ProviderInfo[Provider Name])</f>
        <v>5.5555555555555552E-2</v>
      </c>
      <c r="D4" s="6">
        <v>441</v>
      </c>
      <c r="E4" s="7">
        <v>2.8982649842271294E-2</v>
      </c>
      <c r="G4">
        <v>3</v>
      </c>
      <c r="H4" s="6">
        <v>1380</v>
      </c>
      <c r="I4" s="6">
        <v>8</v>
      </c>
      <c r="J4" s="6">
        <v>40</v>
      </c>
      <c r="K4" s="6">
        <v>175</v>
      </c>
      <c r="L4" s="11">
        <v>0.16159420289855073</v>
      </c>
      <c r="M4" s="11">
        <v>0.23985507246376811</v>
      </c>
      <c r="N4" s="11">
        <v>4.1304347826086954E-2</v>
      </c>
      <c r="O4" s="8">
        <v>3.1894273127753303</v>
      </c>
      <c r="Q4" t="s">
        <v>624</v>
      </c>
      <c r="R4" s="6" t="s">
        <v>571</v>
      </c>
      <c r="S4" s="6" t="s">
        <v>625</v>
      </c>
      <c r="T4" s="6"/>
    </row>
    <row r="5" spans="1:21" x14ac:dyDescent="0.25">
      <c r="A5" t="s">
        <v>596</v>
      </c>
      <c r="B5" s="6">
        <f>COUNTIFS(ProviderInfo[Overall Rating], "1", ProviderInfo[Special Focus Status], "")</f>
        <v>5</v>
      </c>
      <c r="C5" s="7">
        <f>Summary2[[#This Row],[State Total]]/COUNTA(ProviderInfo[Provider Name])</f>
        <v>5.5555555555555552E-2</v>
      </c>
      <c r="D5" s="6">
        <v>2176</v>
      </c>
      <c r="E5" s="7">
        <v>0.14300736067297581</v>
      </c>
      <c r="G5">
        <v>4</v>
      </c>
      <c r="H5" s="6">
        <v>2697</v>
      </c>
      <c r="I5" s="6">
        <v>13</v>
      </c>
      <c r="J5" s="6">
        <v>65</v>
      </c>
      <c r="K5" s="6">
        <v>455</v>
      </c>
      <c r="L5" s="11">
        <v>0.19762699295513533</v>
      </c>
      <c r="M5" s="11">
        <v>0.19577308120133483</v>
      </c>
      <c r="N5" s="11">
        <v>4.8943270300333706E-2</v>
      </c>
      <c r="O5" s="8">
        <v>3.054887218045113</v>
      </c>
      <c r="Q5" t="s">
        <v>626</v>
      </c>
      <c r="R5" s="6" t="s">
        <v>627</v>
      </c>
      <c r="S5" s="6" t="s">
        <v>628</v>
      </c>
      <c r="T5" s="6"/>
    </row>
    <row r="6" spans="1:21" x14ac:dyDescent="0.25">
      <c r="A6" t="s">
        <v>597</v>
      </c>
      <c r="B6" s="6">
        <f>SUM(B3:B5)</f>
        <v>10</v>
      </c>
      <c r="C6" s="7">
        <f>Summary2[[#This Row],[State Total]]/COUNTA(ProviderInfo[Provider Name])</f>
        <v>0.1111111111111111</v>
      </c>
      <c r="D6" s="6">
        <v>2702</v>
      </c>
      <c r="E6" s="7">
        <v>0.17757623554153523</v>
      </c>
      <c r="G6">
        <v>5</v>
      </c>
      <c r="H6" s="6">
        <v>3323</v>
      </c>
      <c r="I6" s="6">
        <v>17</v>
      </c>
      <c r="J6" s="6">
        <v>90</v>
      </c>
      <c r="K6" s="6">
        <v>480</v>
      </c>
      <c r="L6" s="11">
        <v>0.17664760758350886</v>
      </c>
      <c r="M6" s="11">
        <v>0.23292205838098104</v>
      </c>
      <c r="N6" s="11">
        <v>7.1020162503761655E-2</v>
      </c>
      <c r="O6" s="8">
        <v>3.1436851738865164</v>
      </c>
      <c r="Q6" t="s">
        <v>629</v>
      </c>
      <c r="R6" s="6" t="s">
        <v>630</v>
      </c>
      <c r="S6" s="6" t="s">
        <v>631</v>
      </c>
      <c r="T6" s="6"/>
    </row>
    <row r="7" spans="1:21" x14ac:dyDescent="0.25">
      <c r="A7" t="s">
        <v>598</v>
      </c>
      <c r="B7" s="6">
        <f>COUNTIF(ProviderInfo[Overall Rating], "5")</f>
        <v>33</v>
      </c>
      <c r="C7" s="7">
        <f>Summary2[[#This Row],[State Total]]/COUNTA(ProviderInfo[Provider Name])</f>
        <v>0.36666666666666664</v>
      </c>
      <c r="D7" s="6">
        <v>3465</v>
      </c>
      <c r="E7" s="7">
        <v>0.22772082018927445</v>
      </c>
      <c r="G7">
        <v>6</v>
      </c>
      <c r="H7" s="6">
        <v>2061</v>
      </c>
      <c r="I7" s="6">
        <v>12</v>
      </c>
      <c r="J7" s="6">
        <v>55</v>
      </c>
      <c r="K7" s="6">
        <v>474</v>
      </c>
      <c r="L7" s="11">
        <v>0.26249393498301793</v>
      </c>
      <c r="M7" s="11">
        <v>0.13682678311499272</v>
      </c>
      <c r="N7" s="11">
        <v>2.7656477438136828E-2</v>
      </c>
      <c r="O7" s="8">
        <v>2.7183794466403164</v>
      </c>
      <c r="Q7" t="s">
        <v>632</v>
      </c>
      <c r="R7" s="6" t="s">
        <v>108</v>
      </c>
      <c r="S7" s="6" t="s">
        <v>633</v>
      </c>
      <c r="T7" s="6"/>
    </row>
    <row r="8" spans="1:21" x14ac:dyDescent="0.25">
      <c r="A8" t="s">
        <v>599</v>
      </c>
      <c r="B8" s="6">
        <f>COUNTIF(ProviderInfo[Abuse Icon], "Y")</f>
        <v>0</v>
      </c>
      <c r="C8" s="7">
        <f>Summary2[[#This Row],[State Total]]/COUNTA(ProviderInfo[Provider Name])</f>
        <v>0</v>
      </c>
      <c r="D8" s="6">
        <v>774</v>
      </c>
      <c r="E8" s="7">
        <v>5.0867507886435334E-2</v>
      </c>
      <c r="G8">
        <v>7</v>
      </c>
      <c r="H8" s="6">
        <v>1465</v>
      </c>
      <c r="I8" s="6">
        <v>8</v>
      </c>
      <c r="J8" s="6">
        <v>40</v>
      </c>
      <c r="K8" s="6">
        <v>234</v>
      </c>
      <c r="L8" s="11">
        <v>0.19249146757679181</v>
      </c>
      <c r="M8" s="11">
        <v>0.21023890784982935</v>
      </c>
      <c r="N8" s="11">
        <v>3.8907849829351533E-2</v>
      </c>
      <c r="O8" s="8">
        <v>3.1020124913254685</v>
      </c>
      <c r="Q8" t="s">
        <v>634</v>
      </c>
      <c r="R8" s="6" t="s">
        <v>635</v>
      </c>
      <c r="S8" s="6" t="s">
        <v>636</v>
      </c>
      <c r="T8" s="6"/>
    </row>
    <row r="9" spans="1:21" x14ac:dyDescent="0.25">
      <c r="A9" t="s">
        <v>600</v>
      </c>
      <c r="B9" s="8">
        <f>AVERAGE(ProviderInfo[Overall Rating])</f>
        <v>3.6888888888888891</v>
      </c>
      <c r="D9" s="8">
        <v>3.1440474603386215</v>
      </c>
      <c r="G9">
        <v>8</v>
      </c>
      <c r="H9" s="6">
        <v>609</v>
      </c>
      <c r="I9" s="6">
        <v>6</v>
      </c>
      <c r="J9" s="6">
        <v>30</v>
      </c>
      <c r="K9" s="6">
        <v>49</v>
      </c>
      <c r="L9" s="11">
        <v>0.13957307060755336</v>
      </c>
      <c r="M9" s="11">
        <v>0.30377668308702793</v>
      </c>
      <c r="N9" s="11">
        <v>9.5238095238095233E-2</v>
      </c>
      <c r="O9" s="8">
        <v>3.4690117252931323</v>
      </c>
      <c r="Q9" t="s">
        <v>632</v>
      </c>
      <c r="R9" s="6" t="s">
        <v>108</v>
      </c>
      <c r="S9" s="6" t="s">
        <v>633</v>
      </c>
      <c r="T9" s="6"/>
    </row>
    <row r="10" spans="1:21" ht="15.75" thickBot="1" x14ac:dyDescent="0.3">
      <c r="A10" s="9" t="s">
        <v>9</v>
      </c>
      <c r="B10" s="9"/>
      <c r="C10" s="9"/>
      <c r="D10" s="9"/>
      <c r="E10" s="10"/>
      <c r="G10">
        <v>9</v>
      </c>
      <c r="H10" s="6">
        <v>1430</v>
      </c>
      <c r="I10" s="6">
        <v>8</v>
      </c>
      <c r="J10" s="6">
        <v>45</v>
      </c>
      <c r="K10" s="6">
        <v>93</v>
      </c>
      <c r="L10" s="11">
        <v>0.10209790209790209</v>
      </c>
      <c r="M10" s="11">
        <v>0.29720279720279719</v>
      </c>
      <c r="N10" s="11">
        <v>6.7832167832167833E-2</v>
      </c>
      <c r="O10" s="8">
        <v>3.4560283687943261</v>
      </c>
      <c r="Q10" t="s">
        <v>634</v>
      </c>
      <c r="R10" s="6" t="s">
        <v>635</v>
      </c>
      <c r="S10" s="6" t="s">
        <v>636</v>
      </c>
      <c r="T10" s="6"/>
    </row>
    <row r="11" spans="1:21" x14ac:dyDescent="0.25">
      <c r="A11" t="s">
        <v>601</v>
      </c>
      <c r="B11" s="6">
        <f>COUNTIF(ProviderInfo[[#All],[Ownership Type]], "For profit")</f>
        <v>62</v>
      </c>
      <c r="C11" s="7">
        <f>Summary2[[#This Row],[State Total]]/COUNTA(ProviderInfo[Provider Name])</f>
        <v>0.68888888888888888</v>
      </c>
      <c r="D11" s="6">
        <v>10751</v>
      </c>
      <c r="E11" s="7">
        <v>0.70655888538380651</v>
      </c>
      <c r="G11">
        <v>10</v>
      </c>
      <c r="H11" s="6">
        <v>430</v>
      </c>
      <c r="I11" s="6">
        <v>2</v>
      </c>
      <c r="J11" s="6">
        <v>15</v>
      </c>
      <c r="K11" s="6">
        <v>23</v>
      </c>
      <c r="L11" s="11">
        <v>9.3023255813953487E-2</v>
      </c>
      <c r="M11" s="11">
        <v>0.30697674418604654</v>
      </c>
      <c r="N11" s="11">
        <v>8.1395348837209308E-2</v>
      </c>
      <c r="O11" s="8">
        <v>3.5471698113207548</v>
      </c>
      <c r="Q11" t="s">
        <v>637</v>
      </c>
      <c r="R11" s="6" t="s">
        <v>126</v>
      </c>
      <c r="S11" s="6" t="s">
        <v>638</v>
      </c>
      <c r="T11" s="6"/>
    </row>
    <row r="12" spans="1:21" x14ac:dyDescent="0.25">
      <c r="A12" t="s">
        <v>602</v>
      </c>
      <c r="B12" s="6">
        <f>COUNTIF(ProviderInfo[[#All],[Ownership Type]], "Non profit")</f>
        <v>27</v>
      </c>
      <c r="C12" s="7">
        <f>Summary2[[#This Row],[State Total]]/COUNTA(ProviderInfo[Provider Name])</f>
        <v>0.3</v>
      </c>
      <c r="D12" s="6">
        <v>3513</v>
      </c>
      <c r="E12" s="7">
        <v>0.23087539432176657</v>
      </c>
      <c r="Q12" t="s">
        <v>639</v>
      </c>
      <c r="R12" s="6" t="s">
        <v>123</v>
      </c>
      <c r="S12" s="6" t="s">
        <v>640</v>
      </c>
      <c r="T12" s="6"/>
    </row>
    <row r="13" spans="1:21" x14ac:dyDescent="0.25">
      <c r="A13" t="s">
        <v>603</v>
      </c>
      <c r="B13" s="21">
        <f>COUNTIF(ProviderInfo[[#All],[Ownership Type]], "Government")</f>
        <v>1</v>
      </c>
      <c r="C13" s="7">
        <f>Summary2[[#This Row],[State Total]]/COUNTA(ProviderInfo[Provider Name])</f>
        <v>1.1111111111111112E-2</v>
      </c>
      <c r="D13">
        <v>952</v>
      </c>
      <c r="E13" s="7">
        <v>6.2565720294426919E-2</v>
      </c>
      <c r="Q13" t="s">
        <v>641</v>
      </c>
      <c r="R13" s="6" t="s">
        <v>642</v>
      </c>
      <c r="S13" s="6" t="s">
        <v>643</v>
      </c>
      <c r="T13" s="6"/>
    </row>
    <row r="19" spans="12:12" x14ac:dyDescent="0.25">
      <c r="L19" s="6"/>
    </row>
    <row r="21" spans="12:12" ht="14.45" customHeight="1" x14ac:dyDescent="0.25"/>
    <row r="23" spans="12:12" ht="14.45" customHeight="1" x14ac:dyDescent="0.25"/>
    <row r="25" spans="12:12" ht="14.45" customHeight="1" x14ac:dyDescent="0.25"/>
    <row r="27" spans="12:12" ht="14.45" customHeight="1" x14ac:dyDescent="0.25"/>
    <row r="30" spans="12:12" ht="14.45" customHeight="1" x14ac:dyDescent="0.25"/>
  </sheetData>
  <dataConsolidate/>
  <pageMargins left="0.7" right="0.7" top="0.75" bottom="0.75" header="0.3" footer="0.3"/>
  <pageSetup orientation="portrait" horizontalDpi="1200" verticalDpi="1200" r:id="rId1"/>
  <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348D7-E9B5-455A-9239-7B8317602059}">
  <dimension ref="J1:P98"/>
  <sheetViews>
    <sheetView workbookViewId="0"/>
  </sheetViews>
  <sheetFormatPr defaultRowHeight="15" x14ac:dyDescent="0.25"/>
  <cols>
    <col min="2" max="2" width="29.140625" customWidth="1"/>
    <col min="3" max="3" width="12.5703125" customWidth="1"/>
    <col min="4" max="4" width="16.28515625" customWidth="1"/>
    <col min="10" max="10" width="33.85546875" customWidth="1"/>
    <col min="11" max="11" width="27.42578125" customWidth="1"/>
    <col min="12" max="12" width="76.140625" bestFit="1" customWidth="1"/>
    <col min="13" max="13" width="7.5703125" customWidth="1"/>
    <col min="14" max="14" width="4.140625" customWidth="1"/>
    <col min="15" max="15" width="157.140625" customWidth="1"/>
    <col min="16" max="16" width="4.42578125" customWidth="1"/>
    <col min="17" max="17" width="4.28515625" customWidth="1"/>
  </cols>
  <sheetData>
    <row r="1" spans="10:15" ht="15.75" thickBot="1" x14ac:dyDescent="0.3"/>
    <row r="2" spans="10:15" ht="15.75" thickBot="1" x14ac:dyDescent="0.3">
      <c r="J2" s="21" t="s">
        <v>644</v>
      </c>
      <c r="K2" s="21" t="s">
        <v>645</v>
      </c>
      <c r="L2" s="21" t="s">
        <v>753</v>
      </c>
      <c r="N2" s="24" t="s">
        <v>591</v>
      </c>
      <c r="O2" s="25"/>
    </row>
    <row r="3" spans="10:15" x14ac:dyDescent="0.25">
      <c r="J3" s="21" t="s">
        <v>0</v>
      </c>
      <c r="K3" s="21" t="s">
        <v>0</v>
      </c>
      <c r="L3" s="21" t="s">
        <v>659</v>
      </c>
      <c r="N3" s="13">
        <v>1</v>
      </c>
      <c r="O3" s="23" t="s">
        <v>762</v>
      </c>
    </row>
    <row r="4" spans="10:15" x14ac:dyDescent="0.25">
      <c r="J4" s="21" t="s">
        <v>1</v>
      </c>
      <c r="K4" s="21" t="s">
        <v>1</v>
      </c>
      <c r="L4" s="21" t="s">
        <v>660</v>
      </c>
      <c r="N4" s="15">
        <v>2</v>
      </c>
      <c r="O4" s="14" t="s">
        <v>754</v>
      </c>
    </row>
    <row r="5" spans="10:15" x14ac:dyDescent="0.25">
      <c r="J5" s="21" t="s">
        <v>2</v>
      </c>
      <c r="K5" s="21" t="s">
        <v>2</v>
      </c>
      <c r="L5" s="21" t="s">
        <v>660</v>
      </c>
      <c r="N5" s="15">
        <v>6</v>
      </c>
      <c r="O5" s="14" t="s">
        <v>755</v>
      </c>
    </row>
    <row r="6" spans="10:15" x14ac:dyDescent="0.25">
      <c r="J6" s="21" t="s">
        <v>3</v>
      </c>
      <c r="K6" s="21" t="s">
        <v>3</v>
      </c>
      <c r="L6" s="21" t="s">
        <v>660</v>
      </c>
      <c r="N6" s="15">
        <v>9</v>
      </c>
      <c r="O6" s="14" t="s">
        <v>756</v>
      </c>
    </row>
    <row r="7" spans="10:15" x14ac:dyDescent="0.25">
      <c r="J7" s="21" t="s">
        <v>4</v>
      </c>
      <c r="K7" s="21" t="s">
        <v>4</v>
      </c>
      <c r="L7" s="21" t="s">
        <v>661</v>
      </c>
      <c r="N7" s="15">
        <v>10</v>
      </c>
      <c r="O7" s="14" t="s">
        <v>757</v>
      </c>
    </row>
    <row r="8" spans="10:15" x14ac:dyDescent="0.25">
      <c r="J8" s="21" t="s">
        <v>5</v>
      </c>
      <c r="K8" s="21" t="s">
        <v>5</v>
      </c>
      <c r="L8" s="21" t="s">
        <v>662</v>
      </c>
      <c r="N8" s="15">
        <v>12</v>
      </c>
      <c r="O8" s="14" t="s">
        <v>758</v>
      </c>
    </row>
    <row r="9" spans="10:15" x14ac:dyDescent="0.25">
      <c r="J9" s="21" t="s">
        <v>6</v>
      </c>
      <c r="K9" s="21" t="s">
        <v>6</v>
      </c>
      <c r="L9" s="21" t="s">
        <v>663</v>
      </c>
      <c r="N9" s="15">
        <v>13</v>
      </c>
      <c r="O9" s="14" t="s">
        <v>608</v>
      </c>
    </row>
    <row r="10" spans="10:15" x14ac:dyDescent="0.25">
      <c r="J10" s="21" t="s">
        <v>7</v>
      </c>
      <c r="K10" s="21" t="s">
        <v>646</v>
      </c>
      <c r="L10" s="21" t="s">
        <v>664</v>
      </c>
      <c r="N10" s="15">
        <v>14</v>
      </c>
      <c r="O10" s="14" t="s">
        <v>759</v>
      </c>
    </row>
    <row r="11" spans="10:15" x14ac:dyDescent="0.25">
      <c r="J11" s="21" t="s">
        <v>8</v>
      </c>
      <c r="K11" s="21" t="s">
        <v>8</v>
      </c>
      <c r="L11" s="21" t="s">
        <v>660</v>
      </c>
      <c r="N11" s="15">
        <v>18</v>
      </c>
      <c r="O11" s="14" t="s">
        <v>760</v>
      </c>
    </row>
    <row r="12" spans="10:15" ht="15.75" thickBot="1" x14ac:dyDescent="0.3">
      <c r="J12" s="21" t="s">
        <v>9</v>
      </c>
      <c r="K12" s="21" t="s">
        <v>647</v>
      </c>
      <c r="L12" s="21" t="s">
        <v>752</v>
      </c>
      <c r="N12" s="16">
        <v>19</v>
      </c>
      <c r="O12" s="17" t="s">
        <v>761</v>
      </c>
    </row>
    <row r="13" spans="10:15" x14ac:dyDescent="0.25">
      <c r="J13" s="21" t="s">
        <v>10</v>
      </c>
      <c r="K13" s="21" t="s">
        <v>648</v>
      </c>
      <c r="L13" s="21" t="s">
        <v>665</v>
      </c>
    </row>
    <row r="14" spans="10:15" x14ac:dyDescent="0.25">
      <c r="J14" s="21" t="s">
        <v>11</v>
      </c>
      <c r="K14" s="21" t="s">
        <v>649</v>
      </c>
      <c r="L14" s="21" t="s">
        <v>666</v>
      </c>
      <c r="O14" s="21"/>
    </row>
    <row r="15" spans="10:15" x14ac:dyDescent="0.25">
      <c r="J15" s="21" t="s">
        <v>12</v>
      </c>
      <c r="K15" s="21" t="s">
        <v>650</v>
      </c>
      <c r="L15" s="21" t="s">
        <v>667</v>
      </c>
      <c r="O15" s="21"/>
    </row>
    <row r="16" spans="10:15" x14ac:dyDescent="0.25">
      <c r="J16" s="21" t="s">
        <v>13</v>
      </c>
      <c r="K16" s="21" t="s">
        <v>651</v>
      </c>
      <c r="L16" s="21" t="s">
        <v>660</v>
      </c>
      <c r="O16" s="21"/>
    </row>
    <row r="17" spans="10:15" x14ac:dyDescent="0.25">
      <c r="J17" s="21" t="s">
        <v>14</v>
      </c>
      <c r="K17" s="21" t="s">
        <v>652</v>
      </c>
      <c r="L17" s="21" t="s">
        <v>668</v>
      </c>
      <c r="O17" s="21"/>
    </row>
    <row r="18" spans="10:15" x14ac:dyDescent="0.25">
      <c r="J18" s="21" t="s">
        <v>15</v>
      </c>
      <c r="K18" s="21" t="s">
        <v>15</v>
      </c>
      <c r="L18" s="21" t="s">
        <v>660</v>
      </c>
      <c r="O18" s="21"/>
    </row>
    <row r="19" spans="10:15" x14ac:dyDescent="0.25">
      <c r="J19" s="21" t="s">
        <v>653</v>
      </c>
      <c r="K19" s="21" t="s">
        <v>654</v>
      </c>
      <c r="L19" s="21" t="s">
        <v>669</v>
      </c>
      <c r="O19" s="21"/>
    </row>
    <row r="20" spans="10:15" x14ac:dyDescent="0.25">
      <c r="J20" s="21" t="s">
        <v>17</v>
      </c>
      <c r="K20" s="21" t="s">
        <v>655</v>
      </c>
      <c r="L20" s="21" t="s">
        <v>668</v>
      </c>
      <c r="O20" s="21"/>
    </row>
    <row r="21" spans="10:15" x14ac:dyDescent="0.25">
      <c r="J21" s="21" t="s">
        <v>18</v>
      </c>
      <c r="K21" s="21" t="s">
        <v>18</v>
      </c>
      <c r="L21" s="21" t="s">
        <v>670</v>
      </c>
      <c r="O21" s="21"/>
    </row>
    <row r="22" spans="10:15" x14ac:dyDescent="0.25">
      <c r="J22" s="21" t="s">
        <v>19</v>
      </c>
      <c r="K22" s="21" t="s">
        <v>656</v>
      </c>
      <c r="L22" s="21" t="s">
        <v>668</v>
      </c>
      <c r="O22" s="21"/>
    </row>
    <row r="23" spans="10:15" x14ac:dyDescent="0.25">
      <c r="J23" s="21" t="s">
        <v>20</v>
      </c>
      <c r="K23" s="21" t="s">
        <v>657</v>
      </c>
      <c r="L23" s="21" t="s">
        <v>668</v>
      </c>
      <c r="O23" s="21"/>
    </row>
    <row r="24" spans="10:15" x14ac:dyDescent="0.25">
      <c r="J24" s="21" t="s">
        <v>21</v>
      </c>
      <c r="K24" s="21" t="s">
        <v>658</v>
      </c>
      <c r="L24" s="21" t="s">
        <v>668</v>
      </c>
      <c r="O24" s="21"/>
    </row>
    <row r="25" spans="10:15" x14ac:dyDescent="0.25">
      <c r="J25" s="21" t="s">
        <v>22</v>
      </c>
      <c r="K25" s="21" t="s">
        <v>22</v>
      </c>
      <c r="L25" s="21" t="s">
        <v>671</v>
      </c>
    </row>
    <row r="26" spans="10:15" x14ac:dyDescent="0.25">
      <c r="J26" s="21" t="s">
        <v>23</v>
      </c>
      <c r="K26" s="21" t="s">
        <v>23</v>
      </c>
      <c r="L26" s="21" t="s">
        <v>672</v>
      </c>
    </row>
    <row r="27" spans="10:15" x14ac:dyDescent="0.25">
      <c r="J27" s="21" t="s">
        <v>24</v>
      </c>
      <c r="K27" s="21" t="s">
        <v>24</v>
      </c>
      <c r="L27" s="21" t="s">
        <v>673</v>
      </c>
    </row>
    <row r="28" spans="10:15" x14ac:dyDescent="0.25">
      <c r="J28" s="21" t="s">
        <v>25</v>
      </c>
      <c r="K28" s="21" t="s">
        <v>25</v>
      </c>
      <c r="L28" s="21" t="s">
        <v>667</v>
      </c>
    </row>
    <row r="29" spans="10:15" x14ac:dyDescent="0.25">
      <c r="J29" s="21" t="s">
        <v>26</v>
      </c>
      <c r="K29" s="21" t="s">
        <v>26</v>
      </c>
      <c r="L29" s="21" t="s">
        <v>673</v>
      </c>
    </row>
    <row r="30" spans="10:15" x14ac:dyDescent="0.25">
      <c r="J30" s="21" t="s">
        <v>27</v>
      </c>
      <c r="K30" s="21" t="s">
        <v>27</v>
      </c>
      <c r="L30" s="21" t="s">
        <v>667</v>
      </c>
    </row>
    <row r="31" spans="10:15" x14ac:dyDescent="0.25">
      <c r="J31" s="21" t="s">
        <v>28</v>
      </c>
      <c r="K31" s="21" t="s">
        <v>28</v>
      </c>
      <c r="L31" s="21" t="s">
        <v>673</v>
      </c>
    </row>
    <row r="32" spans="10:15" x14ac:dyDescent="0.25">
      <c r="J32" s="21" t="s">
        <v>29</v>
      </c>
      <c r="K32" s="21" t="s">
        <v>29</v>
      </c>
      <c r="L32" s="21" t="s">
        <v>667</v>
      </c>
    </row>
    <row r="33" spans="10:16" x14ac:dyDescent="0.25">
      <c r="J33" s="21" t="s">
        <v>30</v>
      </c>
      <c r="K33" s="21" t="s">
        <v>674</v>
      </c>
      <c r="L33" s="21" t="s">
        <v>673</v>
      </c>
    </row>
    <row r="34" spans="10:16" x14ac:dyDescent="0.25">
      <c r="J34" s="21" t="s">
        <v>31</v>
      </c>
      <c r="K34" s="21" t="s">
        <v>31</v>
      </c>
      <c r="L34" s="21" t="s">
        <v>667</v>
      </c>
    </row>
    <row r="35" spans="10:16" x14ac:dyDescent="0.25">
      <c r="J35" s="21" t="s">
        <v>32</v>
      </c>
      <c r="K35" s="21" t="s">
        <v>32</v>
      </c>
      <c r="L35" s="21" t="s">
        <v>673</v>
      </c>
      <c r="P35" s="21"/>
    </row>
    <row r="36" spans="10:16" x14ac:dyDescent="0.25">
      <c r="J36" s="21" t="s">
        <v>33</v>
      </c>
      <c r="K36" s="21" t="s">
        <v>33</v>
      </c>
      <c r="L36" s="21" t="s">
        <v>667</v>
      </c>
      <c r="P36" s="21"/>
    </row>
    <row r="37" spans="10:16" x14ac:dyDescent="0.25">
      <c r="J37" s="21" t="s">
        <v>34</v>
      </c>
      <c r="K37" s="21" t="s">
        <v>34</v>
      </c>
      <c r="L37" s="21" t="s">
        <v>673</v>
      </c>
      <c r="P37" s="21"/>
    </row>
    <row r="38" spans="10:16" x14ac:dyDescent="0.25">
      <c r="J38" s="21" t="s">
        <v>35</v>
      </c>
      <c r="K38" s="21" t="s">
        <v>35</v>
      </c>
      <c r="L38" s="21" t="s">
        <v>667</v>
      </c>
      <c r="P38" s="21"/>
    </row>
    <row r="39" spans="10:16" x14ac:dyDescent="0.25">
      <c r="J39" s="21" t="s">
        <v>36</v>
      </c>
      <c r="K39" s="21" t="s">
        <v>36</v>
      </c>
      <c r="L39" s="21" t="s">
        <v>673</v>
      </c>
      <c r="P39" s="21"/>
    </row>
    <row r="40" spans="10:16" x14ac:dyDescent="0.25">
      <c r="J40" s="21" t="s">
        <v>37</v>
      </c>
      <c r="K40" s="21" t="s">
        <v>37</v>
      </c>
      <c r="L40" s="21" t="s">
        <v>667</v>
      </c>
      <c r="P40" s="21"/>
    </row>
    <row r="41" spans="10:16" x14ac:dyDescent="0.25">
      <c r="J41" s="21" t="s">
        <v>38</v>
      </c>
      <c r="K41" s="21" t="s">
        <v>38</v>
      </c>
      <c r="L41" s="21" t="s">
        <v>675</v>
      </c>
      <c r="P41" s="21"/>
    </row>
    <row r="42" spans="10:16" x14ac:dyDescent="0.25">
      <c r="J42" s="21" t="s">
        <v>39</v>
      </c>
      <c r="K42" s="21" t="s">
        <v>676</v>
      </c>
      <c r="L42" s="21" t="s">
        <v>675</v>
      </c>
      <c r="P42" s="21"/>
    </row>
    <row r="43" spans="10:16" x14ac:dyDescent="0.25">
      <c r="J43" s="21" t="s">
        <v>40</v>
      </c>
      <c r="K43" s="21" t="s">
        <v>677</v>
      </c>
      <c r="L43" s="21" t="s">
        <v>678</v>
      </c>
      <c r="P43" s="21"/>
    </row>
    <row r="44" spans="10:16" x14ac:dyDescent="0.25">
      <c r="J44" s="21" t="s">
        <v>41</v>
      </c>
      <c r="K44" s="21" t="s">
        <v>679</v>
      </c>
      <c r="L44" s="21" t="s">
        <v>678</v>
      </c>
      <c r="P44" s="21"/>
    </row>
    <row r="45" spans="10:16" x14ac:dyDescent="0.25">
      <c r="J45" s="21" t="s">
        <v>42</v>
      </c>
      <c r="K45" s="21" t="s">
        <v>680</v>
      </c>
      <c r="L45" s="21" t="s">
        <v>678</v>
      </c>
      <c r="P45" s="21"/>
    </row>
    <row r="46" spans="10:16" x14ac:dyDescent="0.25">
      <c r="J46" s="21" t="s">
        <v>43</v>
      </c>
      <c r="K46" s="21" t="s">
        <v>681</v>
      </c>
      <c r="L46" s="21" t="s">
        <v>678</v>
      </c>
    </row>
    <row r="47" spans="10:16" x14ac:dyDescent="0.25">
      <c r="J47" s="21" t="s">
        <v>44</v>
      </c>
      <c r="K47" s="21" t="s">
        <v>682</v>
      </c>
      <c r="L47" s="21" t="s">
        <v>678</v>
      </c>
    </row>
    <row r="48" spans="10:16" x14ac:dyDescent="0.25">
      <c r="J48" s="21" t="s">
        <v>45</v>
      </c>
      <c r="K48" s="21" t="s">
        <v>683</v>
      </c>
      <c r="L48" s="21" t="s">
        <v>678</v>
      </c>
    </row>
    <row r="49" spans="10:12" x14ac:dyDescent="0.25">
      <c r="J49" s="21" t="s">
        <v>46</v>
      </c>
      <c r="K49" s="21" t="s">
        <v>684</v>
      </c>
      <c r="L49" s="21" t="s">
        <v>678</v>
      </c>
    </row>
    <row r="50" spans="10:12" x14ac:dyDescent="0.25">
      <c r="J50" s="21" t="s">
        <v>47</v>
      </c>
      <c r="K50" s="21" t="s">
        <v>685</v>
      </c>
      <c r="L50" s="21" t="s">
        <v>678</v>
      </c>
    </row>
    <row r="51" spans="10:12" x14ac:dyDescent="0.25">
      <c r="J51" s="21" t="s">
        <v>48</v>
      </c>
      <c r="K51" s="21" t="s">
        <v>48</v>
      </c>
      <c r="L51" s="21" t="s">
        <v>686</v>
      </c>
    </row>
    <row r="52" spans="10:12" x14ac:dyDescent="0.25">
      <c r="J52" s="21" t="s">
        <v>49</v>
      </c>
      <c r="K52" s="21" t="s">
        <v>49</v>
      </c>
      <c r="L52" s="21" t="s">
        <v>667</v>
      </c>
    </row>
    <row r="53" spans="10:12" x14ac:dyDescent="0.25">
      <c r="J53" s="21" t="s">
        <v>50</v>
      </c>
      <c r="K53" s="21" t="s">
        <v>50</v>
      </c>
      <c r="L53" s="21" t="s">
        <v>686</v>
      </c>
    </row>
    <row r="54" spans="10:12" x14ac:dyDescent="0.25">
      <c r="J54" s="21" t="s">
        <v>51</v>
      </c>
      <c r="K54" s="21" t="s">
        <v>51</v>
      </c>
      <c r="L54" s="21" t="s">
        <v>667</v>
      </c>
    </row>
    <row r="55" spans="10:12" x14ac:dyDescent="0.25">
      <c r="J55" s="21" t="s">
        <v>52</v>
      </c>
      <c r="K55" s="21" t="s">
        <v>52</v>
      </c>
      <c r="L55" s="21" t="s">
        <v>667</v>
      </c>
    </row>
    <row r="56" spans="10:12" x14ac:dyDescent="0.25">
      <c r="J56" s="21" t="s">
        <v>53</v>
      </c>
      <c r="K56" s="21" t="s">
        <v>53</v>
      </c>
      <c r="L56" s="21" t="s">
        <v>667</v>
      </c>
    </row>
    <row r="57" spans="10:12" x14ac:dyDescent="0.25">
      <c r="J57" s="21" t="s">
        <v>54</v>
      </c>
      <c r="K57" s="21" t="s">
        <v>687</v>
      </c>
      <c r="L57" s="21" t="s">
        <v>678</v>
      </c>
    </row>
    <row r="58" spans="10:12" x14ac:dyDescent="0.25">
      <c r="J58" s="21" t="s">
        <v>55</v>
      </c>
      <c r="K58" s="21" t="s">
        <v>688</v>
      </c>
      <c r="L58" s="21" t="s">
        <v>678</v>
      </c>
    </row>
    <row r="59" spans="10:12" x14ac:dyDescent="0.25">
      <c r="J59" s="21" t="s">
        <v>56</v>
      </c>
      <c r="K59" s="21" t="s">
        <v>689</v>
      </c>
      <c r="L59" s="21" t="s">
        <v>678</v>
      </c>
    </row>
    <row r="60" spans="10:12" x14ac:dyDescent="0.25">
      <c r="J60" s="21" t="s">
        <v>57</v>
      </c>
      <c r="K60" s="21" t="s">
        <v>690</v>
      </c>
      <c r="L60" s="21" t="s">
        <v>678</v>
      </c>
    </row>
    <row r="61" spans="10:12" x14ac:dyDescent="0.25">
      <c r="J61" s="21" t="s">
        <v>58</v>
      </c>
      <c r="K61" s="21" t="s">
        <v>691</v>
      </c>
      <c r="L61" s="21" t="s">
        <v>678</v>
      </c>
    </row>
    <row r="62" spans="10:12" x14ac:dyDescent="0.25">
      <c r="J62" s="21" t="s">
        <v>59</v>
      </c>
      <c r="K62" s="21" t="s">
        <v>692</v>
      </c>
      <c r="L62" s="21" t="s">
        <v>678</v>
      </c>
    </row>
    <row r="63" spans="10:12" x14ac:dyDescent="0.25">
      <c r="J63" s="21" t="s">
        <v>60</v>
      </c>
      <c r="K63" s="21" t="s">
        <v>693</v>
      </c>
      <c r="L63" s="21" t="s">
        <v>678</v>
      </c>
    </row>
    <row r="64" spans="10:12" x14ac:dyDescent="0.25">
      <c r="J64" s="21" t="s">
        <v>61</v>
      </c>
      <c r="K64" s="21" t="s">
        <v>694</v>
      </c>
      <c r="L64" s="21" t="s">
        <v>678</v>
      </c>
    </row>
    <row r="65" spans="10:12" x14ac:dyDescent="0.25">
      <c r="J65" s="21" t="s">
        <v>695</v>
      </c>
      <c r="K65" s="21" t="s">
        <v>696</v>
      </c>
      <c r="L65" s="21" t="s">
        <v>669</v>
      </c>
    </row>
    <row r="66" spans="10:12" x14ac:dyDescent="0.25">
      <c r="J66" s="21" t="s">
        <v>697</v>
      </c>
      <c r="K66" s="21" t="s">
        <v>698</v>
      </c>
      <c r="L66" s="21" t="s">
        <v>665</v>
      </c>
    </row>
    <row r="67" spans="10:12" x14ac:dyDescent="0.25">
      <c r="J67" s="21" t="s">
        <v>699</v>
      </c>
      <c r="K67" s="21" t="s">
        <v>700</v>
      </c>
      <c r="L67" s="21" t="s">
        <v>665</v>
      </c>
    </row>
    <row r="68" spans="10:12" x14ac:dyDescent="0.25">
      <c r="J68" s="21" t="s">
        <v>701</v>
      </c>
      <c r="K68" s="21" t="s">
        <v>702</v>
      </c>
      <c r="L68" s="21" t="s">
        <v>665</v>
      </c>
    </row>
    <row r="69" spans="10:12" x14ac:dyDescent="0.25">
      <c r="J69" s="21" t="s">
        <v>703</v>
      </c>
      <c r="K69" s="21" t="s">
        <v>704</v>
      </c>
      <c r="L69" s="21" t="s">
        <v>665</v>
      </c>
    </row>
    <row r="70" spans="10:12" x14ac:dyDescent="0.25">
      <c r="J70" s="21" t="s">
        <v>705</v>
      </c>
      <c r="K70" s="21" t="s">
        <v>706</v>
      </c>
      <c r="L70" s="21" t="s">
        <v>665</v>
      </c>
    </row>
    <row r="71" spans="10:12" x14ac:dyDescent="0.25">
      <c r="J71" s="21" t="s">
        <v>707</v>
      </c>
      <c r="K71" s="21" t="s">
        <v>708</v>
      </c>
      <c r="L71" s="21" t="s">
        <v>665</v>
      </c>
    </row>
    <row r="72" spans="10:12" x14ac:dyDescent="0.25">
      <c r="J72" s="21" t="s">
        <v>709</v>
      </c>
      <c r="K72" s="21" t="s">
        <v>710</v>
      </c>
      <c r="L72" s="21" t="s">
        <v>665</v>
      </c>
    </row>
    <row r="73" spans="10:12" x14ac:dyDescent="0.25">
      <c r="J73" s="21" t="s">
        <v>711</v>
      </c>
      <c r="K73" s="21" t="s">
        <v>712</v>
      </c>
      <c r="L73" s="21" t="s">
        <v>669</v>
      </c>
    </row>
    <row r="74" spans="10:12" x14ac:dyDescent="0.25">
      <c r="J74" s="21" t="s">
        <v>713</v>
      </c>
      <c r="K74" s="21" t="s">
        <v>714</v>
      </c>
      <c r="L74" s="21" t="s">
        <v>665</v>
      </c>
    </row>
    <row r="75" spans="10:12" x14ac:dyDescent="0.25">
      <c r="J75" s="21" t="s">
        <v>715</v>
      </c>
      <c r="K75" s="21" t="s">
        <v>716</v>
      </c>
      <c r="L75" s="21" t="s">
        <v>665</v>
      </c>
    </row>
    <row r="76" spans="10:12" x14ac:dyDescent="0.25">
      <c r="J76" s="21" t="s">
        <v>717</v>
      </c>
      <c r="K76" s="21" t="s">
        <v>718</v>
      </c>
      <c r="L76" s="21" t="s">
        <v>665</v>
      </c>
    </row>
    <row r="77" spans="10:12" x14ac:dyDescent="0.25">
      <c r="J77" s="21" t="s">
        <v>719</v>
      </c>
      <c r="K77" s="21" t="s">
        <v>720</v>
      </c>
      <c r="L77" s="21" t="s">
        <v>665</v>
      </c>
    </row>
    <row r="78" spans="10:12" x14ac:dyDescent="0.25">
      <c r="J78" s="21" t="s">
        <v>721</v>
      </c>
      <c r="K78" s="21" t="s">
        <v>722</v>
      </c>
      <c r="L78" s="21" t="s">
        <v>665</v>
      </c>
    </row>
    <row r="79" spans="10:12" x14ac:dyDescent="0.25">
      <c r="J79" s="21" t="s">
        <v>723</v>
      </c>
      <c r="K79" s="21" t="s">
        <v>724</v>
      </c>
      <c r="L79" s="21" t="s">
        <v>665</v>
      </c>
    </row>
    <row r="80" spans="10:12" x14ac:dyDescent="0.25">
      <c r="J80" s="21" t="s">
        <v>725</v>
      </c>
      <c r="K80" s="21" t="s">
        <v>726</v>
      </c>
      <c r="L80" s="21" t="s">
        <v>665</v>
      </c>
    </row>
    <row r="81" spans="10:12" x14ac:dyDescent="0.25">
      <c r="J81" s="21" t="s">
        <v>727</v>
      </c>
      <c r="K81" s="21" t="s">
        <v>728</v>
      </c>
      <c r="L81" s="21" t="s">
        <v>669</v>
      </c>
    </row>
    <row r="82" spans="10:12" x14ac:dyDescent="0.25">
      <c r="J82" s="21" t="s">
        <v>729</v>
      </c>
      <c r="K82" s="21" t="s">
        <v>730</v>
      </c>
      <c r="L82" s="21" t="s">
        <v>665</v>
      </c>
    </row>
    <row r="83" spans="10:12" x14ac:dyDescent="0.25">
      <c r="J83" s="21" t="s">
        <v>731</v>
      </c>
      <c r="K83" s="21" t="s">
        <v>732</v>
      </c>
      <c r="L83" s="21" t="s">
        <v>665</v>
      </c>
    </row>
    <row r="84" spans="10:12" x14ac:dyDescent="0.25">
      <c r="J84" s="21" t="s">
        <v>733</v>
      </c>
      <c r="K84" s="21" t="s">
        <v>734</v>
      </c>
      <c r="L84" s="21" t="s">
        <v>665</v>
      </c>
    </row>
    <row r="85" spans="10:12" x14ac:dyDescent="0.25">
      <c r="J85" s="21" t="s">
        <v>735</v>
      </c>
      <c r="K85" s="21" t="s">
        <v>736</v>
      </c>
      <c r="L85" s="21" t="s">
        <v>665</v>
      </c>
    </row>
    <row r="86" spans="10:12" x14ac:dyDescent="0.25">
      <c r="J86" s="21" t="s">
        <v>737</v>
      </c>
      <c r="K86" s="21" t="s">
        <v>738</v>
      </c>
      <c r="L86" s="21" t="s">
        <v>665</v>
      </c>
    </row>
    <row r="87" spans="10:12" x14ac:dyDescent="0.25">
      <c r="J87" s="21" t="s">
        <v>739</v>
      </c>
      <c r="K87" s="21" t="s">
        <v>740</v>
      </c>
      <c r="L87" s="21" t="s">
        <v>665</v>
      </c>
    </row>
    <row r="88" spans="10:12" x14ac:dyDescent="0.25">
      <c r="J88" s="21" t="s">
        <v>741</v>
      </c>
      <c r="K88" s="21" t="s">
        <v>742</v>
      </c>
      <c r="L88" s="21" t="s">
        <v>665</v>
      </c>
    </row>
    <row r="89" spans="10:12" x14ac:dyDescent="0.25">
      <c r="J89" s="21" t="s">
        <v>86</v>
      </c>
      <c r="K89" s="21" t="s">
        <v>743</v>
      </c>
      <c r="L89" s="21" t="s">
        <v>744</v>
      </c>
    </row>
    <row r="90" spans="10:12" x14ac:dyDescent="0.25">
      <c r="J90" s="21" t="s">
        <v>87</v>
      </c>
      <c r="K90" s="21" t="s">
        <v>745</v>
      </c>
      <c r="L90" s="21" t="s">
        <v>665</v>
      </c>
    </row>
    <row r="91" spans="10:12" x14ac:dyDescent="0.25">
      <c r="J91" s="21" t="s">
        <v>88</v>
      </c>
      <c r="K91" s="21" t="s">
        <v>746</v>
      </c>
      <c r="L91" s="21" t="s">
        <v>665</v>
      </c>
    </row>
    <row r="92" spans="10:12" x14ac:dyDescent="0.25">
      <c r="J92" s="21" t="s">
        <v>747</v>
      </c>
      <c r="K92" s="21" t="s">
        <v>748</v>
      </c>
      <c r="L92" s="21" t="s">
        <v>749</v>
      </c>
    </row>
    <row r="93" spans="10:12" x14ac:dyDescent="0.25">
      <c r="J93" s="21" t="s">
        <v>90</v>
      </c>
      <c r="K93" s="21" t="s">
        <v>90</v>
      </c>
      <c r="L93" s="21" t="s">
        <v>665</v>
      </c>
    </row>
    <row r="94" spans="10:12" x14ac:dyDescent="0.25">
      <c r="J94" s="21" t="s">
        <v>91</v>
      </c>
      <c r="K94" s="21" t="s">
        <v>91</v>
      </c>
      <c r="L94" s="21" t="s">
        <v>665</v>
      </c>
    </row>
    <row r="95" spans="10:12" x14ac:dyDescent="0.25">
      <c r="J95" s="21" t="s">
        <v>92</v>
      </c>
      <c r="K95" s="21" t="s">
        <v>92</v>
      </c>
      <c r="L95" s="21" t="s">
        <v>665</v>
      </c>
    </row>
    <row r="96" spans="10:12" x14ac:dyDescent="0.25">
      <c r="J96" s="21" t="s">
        <v>93</v>
      </c>
      <c r="K96" s="21" t="s">
        <v>93</v>
      </c>
      <c r="L96" s="21" t="s">
        <v>665</v>
      </c>
    </row>
    <row r="97" spans="10:12" x14ac:dyDescent="0.25">
      <c r="J97" s="21" t="s">
        <v>94</v>
      </c>
      <c r="K97" s="21" t="s">
        <v>750</v>
      </c>
      <c r="L97" s="21" t="s">
        <v>660</v>
      </c>
    </row>
    <row r="98" spans="10:12" x14ac:dyDescent="0.25">
      <c r="J98" s="21" t="s">
        <v>95</v>
      </c>
      <c r="K98" s="21" t="s">
        <v>751</v>
      </c>
      <c r="L98" s="21" t="s">
        <v>669</v>
      </c>
    </row>
  </sheetData>
  <mergeCells count="1">
    <mergeCell ref="N2:O2"/>
  </mergeCells>
  <pageMargins left="0.7" right="0.7" top="0.75" bottom="0.75" header="0.3" footer="0.3"/>
  <pageSetup orientation="portrait"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Provider Info - March 2022</vt:lpstr>
      <vt:lpstr>State Summary Data</vt:lpstr>
      <vt:lpstr>CMS Region Summary Data</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Eric Goldwein</cp:lastModifiedBy>
  <dcterms:created xsi:type="dcterms:W3CDTF">2022-04-07T14:40:48Z</dcterms:created>
  <dcterms:modified xsi:type="dcterms:W3CDTF">2022-04-29T19:19:13Z</dcterms:modified>
</cp:coreProperties>
</file>