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6D7B9CA7-7DA0-46CA-BEA4-1364697FB684}"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<sst xmlns="http://schemas.openxmlformats.org/spreadsheetml/2006/main" count="1903" uniqueCount="461">
  <si>
    <t>465003</t>
  </si>
  <si>
    <t>465006</t>
  </si>
  <si>
    <t>465009</t>
  </si>
  <si>
    <t>465020</t>
  </si>
  <si>
    <t>465049</t>
  </si>
  <si>
    <t>465057</t>
  </si>
  <si>
    <t>465059</t>
  </si>
  <si>
    <t>465064</t>
  </si>
  <si>
    <t>465066</t>
  </si>
  <si>
    <t>465067</t>
  </si>
  <si>
    <t>465069</t>
  </si>
  <si>
    <t>465072</t>
  </si>
  <si>
    <t>465074</t>
  </si>
  <si>
    <t>465075</t>
  </si>
  <si>
    <t>465078</t>
  </si>
  <si>
    <t>465079</t>
  </si>
  <si>
    <t>465083</t>
  </si>
  <si>
    <t>465084</t>
  </si>
  <si>
    <t>465085</t>
  </si>
  <si>
    <t>465086</t>
  </si>
  <si>
    <t>465088</t>
  </si>
  <si>
    <t>465089</t>
  </si>
  <si>
    <t>465090</t>
  </si>
  <si>
    <t>465091</t>
  </si>
  <si>
    <t>465092</t>
  </si>
  <si>
    <t>465093</t>
  </si>
  <si>
    <t>465094</t>
  </si>
  <si>
    <t>465095</t>
  </si>
  <si>
    <t>465096</t>
  </si>
  <si>
    <t>465097</t>
  </si>
  <si>
    <t>465098</t>
  </si>
  <si>
    <t>465100</t>
  </si>
  <si>
    <t>465101</t>
  </si>
  <si>
    <t>465102</t>
  </si>
  <si>
    <t>465104</t>
  </si>
  <si>
    <t>465107</t>
  </si>
  <si>
    <t>465108</t>
  </si>
  <si>
    <t>465109</t>
  </si>
  <si>
    <t>465111</t>
  </si>
  <si>
    <t>465112</t>
  </si>
  <si>
    <t>465115</t>
  </si>
  <si>
    <t>465116</t>
  </si>
  <si>
    <t>465117</t>
  </si>
  <si>
    <t>465119</t>
  </si>
  <si>
    <t>465123</t>
  </si>
  <si>
    <t>465124</t>
  </si>
  <si>
    <t>465125</t>
  </si>
  <si>
    <t>465129</t>
  </si>
  <si>
    <t>465130</t>
  </si>
  <si>
    <t>465137</t>
  </si>
  <si>
    <t>465139</t>
  </si>
  <si>
    <t>465143</t>
  </si>
  <si>
    <t>465144</t>
  </si>
  <si>
    <t>465146</t>
  </si>
  <si>
    <t>465147</t>
  </si>
  <si>
    <t>465150</t>
  </si>
  <si>
    <t>465152</t>
  </si>
  <si>
    <t>465153</t>
  </si>
  <si>
    <t>465155</t>
  </si>
  <si>
    <t>465156</t>
  </si>
  <si>
    <t>465157</t>
  </si>
  <si>
    <t>465158</t>
  </si>
  <si>
    <t>465159</t>
  </si>
  <si>
    <t>465160</t>
  </si>
  <si>
    <t>465163</t>
  </si>
  <si>
    <t>465165</t>
  </si>
  <si>
    <t>465166</t>
  </si>
  <si>
    <t>465167</t>
  </si>
  <si>
    <t>465168</t>
  </si>
  <si>
    <t>465169</t>
  </si>
  <si>
    <t>465170</t>
  </si>
  <si>
    <t>465172</t>
  </si>
  <si>
    <t>465173</t>
  </si>
  <si>
    <t>465174</t>
  </si>
  <si>
    <t>465175</t>
  </si>
  <si>
    <t>465176</t>
  </si>
  <si>
    <t>465178</t>
  </si>
  <si>
    <t>465179</t>
  </si>
  <si>
    <t>465180</t>
  </si>
  <si>
    <t>465181</t>
  </si>
  <si>
    <t>465182</t>
  </si>
  <si>
    <t>465183</t>
  </si>
  <si>
    <t>465184</t>
  </si>
  <si>
    <t>465185</t>
  </si>
  <si>
    <t>465186</t>
  </si>
  <si>
    <t>465187</t>
  </si>
  <si>
    <t>465188</t>
  </si>
  <si>
    <t>465189</t>
  </si>
  <si>
    <t>465190</t>
  </si>
  <si>
    <t>465191</t>
  </si>
  <si>
    <t>465192</t>
  </si>
  <si>
    <t>46A058</t>
  </si>
  <si>
    <t>46A064</t>
  </si>
  <si>
    <t>46A066</t>
  </si>
  <si>
    <t>46A070</t>
  </si>
  <si>
    <t>46A071</t>
  </si>
  <si>
    <t>46A072</t>
  </si>
  <si>
    <t>HERITAGE CARE CENTER</t>
  </si>
  <si>
    <t>PIONEER CARE CENTER</t>
  </si>
  <si>
    <t>HIGHLAND CARE CENTER</t>
  </si>
  <si>
    <t>HERITAGE PARK HEALTHCARE AND REHABILITATION</t>
  </si>
  <si>
    <t>MT OLYMPUS REHABILITATION CENTER</t>
  </si>
  <si>
    <t>HARRISON POINTE HEALTHCARE AND REHABILITATION</t>
  </si>
  <si>
    <t>SPRING CREEK HEALTHCARE CENTER</t>
  </si>
  <si>
    <t>FOUR CORNERS REGIONAL CARE CENTER</t>
  </si>
  <si>
    <t>RICHFIELD REHABILITATION AND CARE CENTER</t>
  </si>
  <si>
    <t>ST GEORGE REHABILITATION</t>
  </si>
  <si>
    <t>AVALON WEST HEALTH &amp; REHABILITATION</t>
  </si>
  <si>
    <t>ROCKY MOUNTAIN CARE - CLEARFIELD</t>
  </si>
  <si>
    <t>MT OGDEN HEALTH AND REHABILITATION CENTER</t>
  </si>
  <si>
    <t>CITY CREEK POST ACUTE</t>
  </si>
  <si>
    <t>WILLOW WOOD CARE CENTER</t>
  </si>
  <si>
    <t>ROCKY MOUNTAIN CARE - HUNTER HOLLOW</t>
  </si>
  <si>
    <t>SUNSHINE TERRACE FOUNDATION</t>
  </si>
  <si>
    <t>CRESTWOOD REHABILITATION AND NURSING</t>
  </si>
  <si>
    <t>UINTAH BASIN REHABILITATION AND SENIOR VILLA</t>
  </si>
  <si>
    <t>EMERY COUNTY CARE AND REHABILITATION CENTER</t>
  </si>
  <si>
    <t>MOUNTAIN VIEW HEALTH SERVICES</t>
  </si>
  <si>
    <t>MISSION AT ALPINE REHABILITATION CENTER</t>
  </si>
  <si>
    <t>ROCKY MOUNTAIN CARE - WILLOW SPRINGS</t>
  </si>
  <si>
    <t>CASCADES AT ORCHARD PARK</t>
  </si>
  <si>
    <t>DRAPER REHABILITATION AND CARE CENTER</t>
  </si>
  <si>
    <t>UINTAH HEALTH CARE SPECIAL SERVICE DISTRICT</t>
  </si>
  <si>
    <t>WILLOW GLEN HEALTH AND REHAB</t>
  </si>
  <si>
    <t>WOODLAND PARK REHABILITATION AND CARE CENTER</t>
  </si>
  <si>
    <t>ST JOSEPH VILLA</t>
  </si>
  <si>
    <t>CANYON RIM CARE CENTER</t>
  </si>
  <si>
    <t>PINNACLE NURSING AND REHABILITATION CENTER</t>
  </si>
  <si>
    <t>PARAMOUNT HEALTH AND REHABILITATION</t>
  </si>
  <si>
    <t>HURRICANE HEALTH AND REHABILITATION</t>
  </si>
  <si>
    <t>PARKDALE HEALTH AND REHAB</t>
  </si>
  <si>
    <t>OREM REHABILITATION AND NURSING CENTER</t>
  </si>
  <si>
    <t>HERITAGE HILLS REHABILITATION AND CARE CENTER</t>
  </si>
  <si>
    <t>COPPER RIDGE HEALTH CARE</t>
  </si>
  <si>
    <t>HOLLADAY HEALTHCARE CENTER</t>
  </si>
  <si>
    <t>SANDY HEALTH AND REHAB</t>
  </si>
  <si>
    <t>LIFE CARE CENTER OF BOUNTIFUL</t>
  </si>
  <si>
    <t>THE TERRACE AT MT OGDEN</t>
  </si>
  <si>
    <t>ROCKY MOUNTAIN CARE - LOGAN</t>
  </si>
  <si>
    <t>SOUTH OGDEN POST ACUTE</t>
  </si>
  <si>
    <t>PROVO REHABILITATION AND NURSING</t>
  </si>
  <si>
    <t>LOGAN REGIONAL HOSPITAL TRANSITIONAL CARE UNIT</t>
  </si>
  <si>
    <t>MIDTOWN MANOR</t>
  </si>
  <si>
    <t>ROCKY MOUNTAIN CARE - COTTAGE ON VINE</t>
  </si>
  <si>
    <t>PARKWAY HEALTH CENTER</t>
  </si>
  <si>
    <t>STONEHENGE OF SPRINGVILLE</t>
  </si>
  <si>
    <t>RED CLIFFS HEALTH AND REHAB</t>
  </si>
  <si>
    <t>LIFE CARE CENTER OF SALT LAKE CITY</t>
  </si>
  <si>
    <t>CEDAR HEALTH AND REHABILITATION</t>
  </si>
  <si>
    <t>SEASONS HEALTHCARE AND REHABILITATION</t>
  </si>
  <si>
    <t>AVALON VALLEY REHABILITATION</t>
  </si>
  <si>
    <t>ROCKY MOUNTAIN CARE - THE LODGE</t>
  </si>
  <si>
    <t>WILLIAM E CHRISTOFFERSEN SALT LAKE VETERANS HOME</t>
  </si>
  <si>
    <t>BELLA TERRA ST GEORGE</t>
  </si>
  <si>
    <t>STONEHENGE OF CEDAR CITY</t>
  </si>
  <si>
    <t>PINE VIEW TRANSITIONAL REHAB</t>
  </si>
  <si>
    <t>AVALON CARE CENTER-BOUNTIFUL</t>
  </si>
  <si>
    <t>MILLARD COUNTY CARE AND REHABILITATION</t>
  </si>
  <si>
    <t>MEADOW BROOK REHABILITATION AND NURSING</t>
  </si>
  <si>
    <t>ASPEN RIDGE TRANSITIONAL REHAB</t>
  </si>
  <si>
    <t>CORAL DESERT REHABILITATION AND CARE</t>
  </si>
  <si>
    <t>NORTH CANYON CARE CENTER</t>
  </si>
  <si>
    <t>MISSION AT MAPLE SPRINGS</t>
  </si>
  <si>
    <t>ASPEN RIDGE WEST TRANSITIONAL REHAB</t>
  </si>
  <si>
    <t>STONEHENGE OF OREM</t>
  </si>
  <si>
    <t>ROCKY MOUNTAIN CARE - RIVERTON</t>
  </si>
  <si>
    <t>THATCHER BROOK REHABILITATION &amp; CARE CENTER</t>
  </si>
  <si>
    <t>ASPEN RIDGE OF UTAH VALLEY</t>
  </si>
  <si>
    <t>GEORGE E WAHLEN OGDEN VETERANS HOME</t>
  </si>
  <si>
    <t>STONEHENGE OF RICHFIELD</t>
  </si>
  <si>
    <t>FAIRFIELD VILLAGE REHABILITATION</t>
  </si>
  <si>
    <t>MISSION AT COMMUNITY LIVING REHABILITATION CENTER</t>
  </si>
  <si>
    <t>STONEHENGE OF SOUTH JORDAN, LLC</t>
  </si>
  <si>
    <t>STONEHENGE OF AMERICAN FORK</t>
  </si>
  <si>
    <t>NEURORESTORATIVE</t>
  </si>
  <si>
    <t>SOUTHERN UTAH VETERANS HOME - IVINS</t>
  </si>
  <si>
    <t>MERVYN SHARP BENNION CENTRAL UTAH VETERANS HOME</t>
  </si>
  <si>
    <t>STONEHENGE OF OGDEN</t>
  </si>
  <si>
    <t>SPANISH FORK REHABILITATION AND NURSING</t>
  </si>
  <si>
    <t>CASCADES AT RIVERWALK</t>
  </si>
  <si>
    <t>MILLCREEK REHABILITATION AND NURSING, LLC</t>
  </si>
  <si>
    <t>MAPLE SPRINGS SENIOR LIVING</t>
  </si>
  <si>
    <t>SOUTH DAVIS SPECIALTY CARE</t>
  </si>
  <si>
    <t>POINTE MEADOWS HEALTH AND REHABILITATION</t>
  </si>
  <si>
    <t>ADVANCED HEALTH CARE OF SALEM</t>
  </si>
  <si>
    <t>ADVANCED HEALTH CARE OF ST GEORGE</t>
  </si>
  <si>
    <t>ALPINE MEADOW REHABILITATION AND NURSING</t>
  </si>
  <si>
    <t>MEADOW PEAK REHABILITATION</t>
  </si>
  <si>
    <t>MAPLE RIDGE REHABILITATION AND NURSING</t>
  </si>
  <si>
    <t>PINE CREEK REHABILITATION AND NURSING</t>
  </si>
  <si>
    <t>LITTLE COTTONWOOD REHABILITATION AND NURSING</t>
  </si>
  <si>
    <t>CANYONLANDS CARE CENTER</t>
  </si>
  <si>
    <t>LOMOND PEAK NURSING AND REHABILITATION, LLC</t>
  </si>
  <si>
    <t>GARFIELD COUNTY NURSING HOME</t>
  </si>
  <si>
    <t>PLEASANT GROVE</t>
  </si>
  <si>
    <t>PAYSON</t>
  </si>
  <si>
    <t>SALEM</t>
  </si>
  <si>
    <t>DELTA</t>
  </si>
  <si>
    <t>LOGAN</t>
  </si>
  <si>
    <t>OGDEN</t>
  </si>
  <si>
    <t>MURRAY</t>
  </si>
  <si>
    <t>TAYLORSVILLE</t>
  </si>
  <si>
    <t>RICHFIELD</t>
  </si>
  <si>
    <t>RIVERTON</t>
  </si>
  <si>
    <t>SPRINGVILLE</t>
  </si>
  <si>
    <t>CLEARFIELD</t>
  </si>
  <si>
    <t>ROY</t>
  </si>
  <si>
    <t>SALT LAKE CITY</t>
  </si>
  <si>
    <t>BRIGHAM CITY</t>
  </si>
  <si>
    <t>BLANDING</t>
  </si>
  <si>
    <t>ST GEORGE</t>
  </si>
  <si>
    <t>WASHINGTON TERRACE</t>
  </si>
  <si>
    <t>WEST VALLEY CITY</t>
  </si>
  <si>
    <t>HOLLADAY</t>
  </si>
  <si>
    <t>ROOSEVELT</t>
  </si>
  <si>
    <t>FERRON</t>
  </si>
  <si>
    <t>TOOELE</t>
  </si>
  <si>
    <t>OREM</t>
  </si>
  <si>
    <t>DRAPER</t>
  </si>
  <si>
    <t>VERNAL</t>
  </si>
  <si>
    <t>AMERICAN FORK</t>
  </si>
  <si>
    <t>PRICE</t>
  </si>
  <si>
    <t>HURRICANE</t>
  </si>
  <si>
    <t>NEPHI</t>
  </si>
  <si>
    <t>WEST JORDAN</t>
  </si>
  <si>
    <t>SANDY</t>
  </si>
  <si>
    <t>BOUNTIFUL</t>
  </si>
  <si>
    <t>PROVO</t>
  </si>
  <si>
    <t>CEDAR CITY</t>
  </si>
  <si>
    <t>HEBER CITY</t>
  </si>
  <si>
    <t>BRIGHAM</t>
  </si>
  <si>
    <t>LAYTON</t>
  </si>
  <si>
    <t>CENTERFIELD</t>
  </si>
  <si>
    <t>SOUTH JORDAN</t>
  </si>
  <si>
    <t>IVINS</t>
  </si>
  <si>
    <t>SPANISH FORK</t>
  </si>
  <si>
    <t>MIDVALE</t>
  </si>
  <si>
    <t>NORTH LOGAN</t>
  </si>
  <si>
    <t>LEHI</t>
  </si>
  <si>
    <t>SOUTH SALT LAKE</t>
  </si>
  <si>
    <t>MOAB</t>
  </si>
  <si>
    <t>PANGUITCH</t>
  </si>
  <si>
    <t>Washington</t>
  </si>
  <si>
    <t>Sevier</t>
  </si>
  <si>
    <t>Garfield</t>
  </si>
  <si>
    <t>Davis</t>
  </si>
  <si>
    <t>Iron</t>
  </si>
  <si>
    <t>Carbon</t>
  </si>
  <si>
    <t>San Juan</t>
  </si>
  <si>
    <t>Weber</t>
  </si>
  <si>
    <t>Salt Lake</t>
  </si>
  <si>
    <t>Box Elder</t>
  </si>
  <si>
    <t>Cache</t>
  </si>
  <si>
    <t>Duchesne</t>
  </si>
  <si>
    <t>Emery</t>
  </si>
  <si>
    <t>Utah</t>
  </si>
  <si>
    <t>Tooele</t>
  </si>
  <si>
    <t>Uintah</t>
  </si>
  <si>
    <t>Juab</t>
  </si>
  <si>
    <t>Wasatch</t>
  </si>
  <si>
    <t>Millard</t>
  </si>
  <si>
    <t>Sanpete</t>
  </si>
  <si>
    <t>Grand</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</si>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</sst>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98" totalsRowShown="0" headerRowDxfId="125">
  <autoFilter ref="A1:AG9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98" totalsRowShown="0" headerRowDxfId="96">
  <autoFilter ref="A1:AK98" xr:uid="{F6C3CB19-CE12-4B14-8BE9-BE2DA56924F3}"/>
  <sortState xmlns:xlrd2="http://schemas.microsoft.com/office/spreadsheetml/2017/richdata2" ref="A2:AK98">
    <sortCondition ref="A1:A9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98" totalsRowShown="0" headerRowDxfId="63">
  <autoFilter ref="A1:AI98" xr:uid="{0BC5ADF1-15D4-4F74-902E-CBC634AC45F1}"/>
  <sortState xmlns:xlrd2="http://schemas.microsoft.com/office/spreadsheetml/2017/richdata2" ref="A2:AI98">
    <sortCondition ref="A1:A9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11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314</v>
      </c>
      <c r="B1" s="1" t="s">
        <v>381</v>
      </c>
      <c r="C1" s="1" t="s">
        <v>317</v>
      </c>
      <c r="D1" s="1" t="s">
        <v>316</v>
      </c>
      <c r="E1" s="1" t="s">
        <v>318</v>
      </c>
      <c r="F1" s="1" t="s">
        <v>322</v>
      </c>
      <c r="G1" s="1" t="s">
        <v>325</v>
      </c>
      <c r="H1" s="1" t="s">
        <v>324</v>
      </c>
      <c r="I1" s="1" t="s">
        <v>382</v>
      </c>
      <c r="J1" s="1" t="s">
        <v>361</v>
      </c>
      <c r="K1" s="1" t="s">
        <v>363</v>
      </c>
      <c r="L1" s="1" t="s">
        <v>362</v>
      </c>
      <c r="M1" s="1" t="s">
        <v>364</v>
      </c>
      <c r="N1" s="1" t="s">
        <v>365</v>
      </c>
      <c r="O1" s="1" t="s">
        <v>366</v>
      </c>
      <c r="P1" s="1" t="s">
        <v>371</v>
      </c>
      <c r="Q1" s="1" t="s">
        <v>372</v>
      </c>
      <c r="R1" s="1" t="s">
        <v>367</v>
      </c>
      <c r="S1" s="1" t="s">
        <v>383</v>
      </c>
      <c r="T1" s="1" t="s">
        <v>368</v>
      </c>
      <c r="U1" s="1" t="s">
        <v>369</v>
      </c>
      <c r="V1" s="1" t="s">
        <v>370</v>
      </c>
      <c r="W1" s="1" t="s">
        <v>384</v>
      </c>
      <c r="X1" s="1" t="s">
        <v>374</v>
      </c>
      <c r="Y1" s="1" t="s">
        <v>373</v>
      </c>
      <c r="Z1" s="1" t="s">
        <v>375</v>
      </c>
      <c r="AA1" s="1" t="s">
        <v>385</v>
      </c>
      <c r="AB1" s="1" t="s">
        <v>376</v>
      </c>
      <c r="AC1" s="1" t="s">
        <v>377</v>
      </c>
      <c r="AD1" s="1" t="s">
        <v>378</v>
      </c>
      <c r="AE1" s="1" t="s">
        <v>379</v>
      </c>
      <c r="AF1" s="1" t="s">
        <v>315</v>
      </c>
      <c r="AG1" s="38" t="s">
        <v>326</v>
      </c>
    </row>
    <row r="2" spans="1:34" x14ac:dyDescent="0.25">
      <c r="A2" t="s">
        <v>307</v>
      </c>
      <c r="B2" t="s">
        <v>184</v>
      </c>
      <c r="C2" t="s">
        <v>196</v>
      </c>
      <c r="D2" t="s">
        <v>255</v>
      </c>
      <c r="E2" s="31">
        <v>14.728260869565217</v>
      </c>
      <c r="F2" s="31">
        <v>5.392250922509227</v>
      </c>
      <c r="G2" s="31">
        <v>4.3873948339483402</v>
      </c>
      <c r="H2" s="31">
        <v>2.3848929889298893</v>
      </c>
      <c r="I2" s="31">
        <v>1.3800369003690036</v>
      </c>
      <c r="J2" s="31">
        <v>79.418478260869591</v>
      </c>
      <c r="K2" s="31">
        <v>64.618695652173926</v>
      </c>
      <c r="L2" s="31">
        <v>35.12532608695652</v>
      </c>
      <c r="M2" s="31">
        <v>20.325543478260869</v>
      </c>
      <c r="N2" s="31">
        <v>8.9011956521739144</v>
      </c>
      <c r="O2" s="31">
        <v>5.8985869565217399</v>
      </c>
      <c r="P2" s="31">
        <v>4.8593478260869567</v>
      </c>
      <c r="Q2" s="31">
        <v>4.8593478260869567</v>
      </c>
      <c r="R2" s="31">
        <v>0</v>
      </c>
      <c r="S2" s="31">
        <v>39.433804347826104</v>
      </c>
      <c r="T2" s="31">
        <v>39.433804347826104</v>
      </c>
      <c r="U2" s="31">
        <v>0</v>
      </c>
      <c r="V2" s="31">
        <v>0</v>
      </c>
      <c r="W2" s="31">
        <v>0</v>
      </c>
      <c r="X2" s="31">
        <v>0</v>
      </c>
      <c r="Y2" s="31">
        <v>0</v>
      </c>
      <c r="Z2" s="31">
        <v>0</v>
      </c>
      <c r="AA2" s="31">
        <v>0</v>
      </c>
      <c r="AB2" s="31">
        <v>0</v>
      </c>
      <c r="AC2" s="31">
        <v>0</v>
      </c>
      <c r="AD2" s="31">
        <v>0</v>
      </c>
      <c r="AE2" s="31">
        <v>0</v>
      </c>
      <c r="AF2" t="s">
        <v>87</v>
      </c>
      <c r="AG2" s="32">
        <v>8</v>
      </c>
      <c r="AH2"/>
    </row>
    <row r="3" spans="1:34" x14ac:dyDescent="0.25">
      <c r="A3" t="s">
        <v>307</v>
      </c>
      <c r="B3" t="s">
        <v>185</v>
      </c>
      <c r="C3" t="s">
        <v>210</v>
      </c>
      <c r="D3" t="s">
        <v>242</v>
      </c>
      <c r="E3" s="31">
        <v>29.423913043478262</v>
      </c>
      <c r="F3" s="31">
        <v>6.5667011451791657</v>
      </c>
      <c r="G3" s="31">
        <v>5.7200886590321396</v>
      </c>
      <c r="H3" s="31">
        <v>1.8730919837458442</v>
      </c>
      <c r="I3" s="31">
        <v>1.2206944957517547</v>
      </c>
      <c r="J3" s="31">
        <v>193.21804347826088</v>
      </c>
      <c r="K3" s="31">
        <v>168.30739130434785</v>
      </c>
      <c r="L3" s="31">
        <v>55.113695652173917</v>
      </c>
      <c r="M3" s="31">
        <v>35.917608695652177</v>
      </c>
      <c r="N3" s="31">
        <v>13.456956521739128</v>
      </c>
      <c r="O3" s="31">
        <v>5.7391304347826084</v>
      </c>
      <c r="P3" s="31">
        <v>26.345978260869561</v>
      </c>
      <c r="Q3" s="31">
        <v>20.631413043478258</v>
      </c>
      <c r="R3" s="31">
        <v>5.7145652173913035</v>
      </c>
      <c r="S3" s="31">
        <v>111.75836956521742</v>
      </c>
      <c r="T3" s="31">
        <v>111.75836956521742</v>
      </c>
      <c r="U3" s="31">
        <v>0</v>
      </c>
      <c r="V3" s="31">
        <v>0</v>
      </c>
      <c r="W3" s="31">
        <v>0</v>
      </c>
      <c r="X3" s="31">
        <v>0</v>
      </c>
      <c r="Y3" s="31">
        <v>0</v>
      </c>
      <c r="Z3" s="31">
        <v>0</v>
      </c>
      <c r="AA3" s="31">
        <v>0</v>
      </c>
      <c r="AB3" s="31">
        <v>0</v>
      </c>
      <c r="AC3" s="31">
        <v>0</v>
      </c>
      <c r="AD3" s="31">
        <v>0</v>
      </c>
      <c r="AE3" s="31">
        <v>0</v>
      </c>
      <c r="AF3" t="s">
        <v>88</v>
      </c>
      <c r="AG3" s="32">
        <v>8</v>
      </c>
      <c r="AH3"/>
    </row>
    <row r="4" spans="1:34" x14ac:dyDescent="0.25">
      <c r="A4" t="s">
        <v>307</v>
      </c>
      <c r="B4" t="s">
        <v>186</v>
      </c>
      <c r="C4" t="s">
        <v>212</v>
      </c>
      <c r="D4" t="s">
        <v>250</v>
      </c>
      <c r="E4" s="31">
        <v>28.619565217391305</v>
      </c>
      <c r="F4" s="31">
        <v>2.4813482719331561</v>
      </c>
      <c r="G4" s="31">
        <v>2.2805772882643369</v>
      </c>
      <c r="H4" s="31">
        <v>0.70389289783516906</v>
      </c>
      <c r="I4" s="31">
        <v>0.50312191416635021</v>
      </c>
      <c r="J4" s="31">
        <v>71.015108695652174</v>
      </c>
      <c r="K4" s="31">
        <v>65.269130434782596</v>
      </c>
      <c r="L4" s="31">
        <v>20.145108695652176</v>
      </c>
      <c r="M4" s="31">
        <v>14.399130434782609</v>
      </c>
      <c r="N4" s="31">
        <v>0</v>
      </c>
      <c r="O4" s="31">
        <v>5.7459782608695651</v>
      </c>
      <c r="P4" s="31">
        <v>10.498586956521736</v>
      </c>
      <c r="Q4" s="31">
        <v>10.498586956521736</v>
      </c>
      <c r="R4" s="31">
        <v>0</v>
      </c>
      <c r="S4" s="31">
        <v>40.371413043478256</v>
      </c>
      <c r="T4" s="31">
        <v>40.371413043478256</v>
      </c>
      <c r="U4" s="31">
        <v>0</v>
      </c>
      <c r="V4" s="31">
        <v>0</v>
      </c>
      <c r="W4" s="31">
        <v>3.2030434782608697</v>
      </c>
      <c r="X4" s="31">
        <v>0.13673913043478261</v>
      </c>
      <c r="Y4" s="31">
        <v>0</v>
      </c>
      <c r="Z4" s="31">
        <v>0</v>
      </c>
      <c r="AA4" s="31">
        <v>0.13043478260869565</v>
      </c>
      <c r="AB4" s="31">
        <v>0</v>
      </c>
      <c r="AC4" s="31">
        <v>2.9358695652173914</v>
      </c>
      <c r="AD4" s="31">
        <v>0</v>
      </c>
      <c r="AE4" s="31">
        <v>0</v>
      </c>
      <c r="AF4" t="s">
        <v>89</v>
      </c>
      <c r="AG4" s="32">
        <v>8</v>
      </c>
      <c r="AH4"/>
    </row>
    <row r="5" spans="1:34" x14ac:dyDescent="0.25">
      <c r="A5" t="s">
        <v>307</v>
      </c>
      <c r="B5" t="s">
        <v>167</v>
      </c>
      <c r="C5" t="s">
        <v>217</v>
      </c>
      <c r="D5" t="s">
        <v>255</v>
      </c>
      <c r="E5" s="31">
        <v>22.804347826086957</v>
      </c>
      <c r="F5" s="31">
        <v>5.8791801715919929</v>
      </c>
      <c r="G5" s="31">
        <v>4.9731172545281224</v>
      </c>
      <c r="H5" s="31">
        <v>1.5715157292659676</v>
      </c>
      <c r="I5" s="31">
        <v>0.66545281220209718</v>
      </c>
      <c r="J5" s="31">
        <v>134.07086956521741</v>
      </c>
      <c r="K5" s="31">
        <v>113.40869565217392</v>
      </c>
      <c r="L5" s="31">
        <v>35.837391304347825</v>
      </c>
      <c r="M5" s="31">
        <v>15.175217391304347</v>
      </c>
      <c r="N5" s="31">
        <v>14.923043478260873</v>
      </c>
      <c r="O5" s="31">
        <v>5.7391304347826084</v>
      </c>
      <c r="P5" s="31">
        <v>20.096630434782611</v>
      </c>
      <c r="Q5" s="31">
        <v>20.096630434782611</v>
      </c>
      <c r="R5" s="31">
        <v>0</v>
      </c>
      <c r="S5" s="31">
        <v>78.136847826086964</v>
      </c>
      <c r="T5" s="31">
        <v>78.136847826086964</v>
      </c>
      <c r="U5" s="31">
        <v>0</v>
      </c>
      <c r="V5" s="31">
        <v>0</v>
      </c>
      <c r="W5" s="31">
        <v>0</v>
      </c>
      <c r="X5" s="31">
        <v>0</v>
      </c>
      <c r="Y5" s="31">
        <v>0</v>
      </c>
      <c r="Z5" s="31">
        <v>0</v>
      </c>
      <c r="AA5" s="31">
        <v>0</v>
      </c>
      <c r="AB5" s="31">
        <v>0</v>
      </c>
      <c r="AC5" s="31">
        <v>0</v>
      </c>
      <c r="AD5" s="31">
        <v>0</v>
      </c>
      <c r="AE5" s="31">
        <v>0</v>
      </c>
      <c r="AF5" t="s">
        <v>70</v>
      </c>
      <c r="AG5" s="32">
        <v>8</v>
      </c>
      <c r="AH5"/>
    </row>
    <row r="6" spans="1:34" x14ac:dyDescent="0.25">
      <c r="A6" t="s">
        <v>307</v>
      </c>
      <c r="B6" t="s">
        <v>159</v>
      </c>
      <c r="C6" t="s">
        <v>200</v>
      </c>
      <c r="D6" t="s">
        <v>250</v>
      </c>
      <c r="E6" s="31">
        <v>31.326086956521738</v>
      </c>
      <c r="F6" s="31">
        <v>6.4278105482303953</v>
      </c>
      <c r="G6" s="31">
        <v>5.6671963913948638</v>
      </c>
      <c r="H6" s="31">
        <v>2.3299722414989588</v>
      </c>
      <c r="I6" s="31">
        <v>1.5693580846634279</v>
      </c>
      <c r="J6" s="31">
        <v>201.35815217391303</v>
      </c>
      <c r="K6" s="31">
        <v>177.5310869565217</v>
      </c>
      <c r="L6" s="31">
        <v>72.988913043478249</v>
      </c>
      <c r="M6" s="31">
        <v>49.161847826086948</v>
      </c>
      <c r="N6" s="31">
        <v>18.087934782608691</v>
      </c>
      <c r="O6" s="31">
        <v>5.7391304347826084</v>
      </c>
      <c r="P6" s="31">
        <v>5.2926086956521745</v>
      </c>
      <c r="Q6" s="31">
        <v>5.2926086956521745</v>
      </c>
      <c r="R6" s="31">
        <v>0</v>
      </c>
      <c r="S6" s="31">
        <v>123.07663043478259</v>
      </c>
      <c r="T6" s="31">
        <v>123.07663043478259</v>
      </c>
      <c r="U6" s="31">
        <v>0</v>
      </c>
      <c r="V6" s="31">
        <v>0</v>
      </c>
      <c r="W6" s="31">
        <v>0</v>
      </c>
      <c r="X6" s="31">
        <v>0</v>
      </c>
      <c r="Y6" s="31">
        <v>0</v>
      </c>
      <c r="Z6" s="31">
        <v>0</v>
      </c>
      <c r="AA6" s="31">
        <v>0</v>
      </c>
      <c r="AB6" s="31">
        <v>0</v>
      </c>
      <c r="AC6" s="31">
        <v>0</v>
      </c>
      <c r="AD6" s="31">
        <v>0</v>
      </c>
      <c r="AE6" s="31">
        <v>0</v>
      </c>
      <c r="AF6" t="s">
        <v>62</v>
      </c>
      <c r="AG6" s="32">
        <v>8</v>
      </c>
      <c r="AH6"/>
    </row>
    <row r="7" spans="1:34" x14ac:dyDescent="0.25">
      <c r="A7" t="s">
        <v>307</v>
      </c>
      <c r="B7" t="s">
        <v>163</v>
      </c>
      <c r="C7" t="s">
        <v>200</v>
      </c>
      <c r="D7" t="s">
        <v>250</v>
      </c>
      <c r="E7" s="31">
        <v>36.086956521739133</v>
      </c>
      <c r="F7" s="31">
        <v>5.3956837349397588</v>
      </c>
      <c r="G7" s="31">
        <v>4.6119939759036139</v>
      </c>
      <c r="H7" s="31">
        <v>1.6644879518072284</v>
      </c>
      <c r="I7" s="31">
        <v>0.88079819277108407</v>
      </c>
      <c r="J7" s="31">
        <v>194.71380434782608</v>
      </c>
      <c r="K7" s="31">
        <v>166.43282608695651</v>
      </c>
      <c r="L7" s="31">
        <v>60.066304347826076</v>
      </c>
      <c r="M7" s="31">
        <v>31.785326086956513</v>
      </c>
      <c r="N7" s="31">
        <v>22.541847826086951</v>
      </c>
      <c r="O7" s="31">
        <v>5.7391304347826084</v>
      </c>
      <c r="P7" s="31">
        <v>14.150869565217389</v>
      </c>
      <c r="Q7" s="31">
        <v>14.150869565217389</v>
      </c>
      <c r="R7" s="31">
        <v>0</v>
      </c>
      <c r="S7" s="31">
        <v>120.49663043478262</v>
      </c>
      <c r="T7" s="31">
        <v>120.49663043478262</v>
      </c>
      <c r="U7" s="31">
        <v>0</v>
      </c>
      <c r="V7" s="31">
        <v>0</v>
      </c>
      <c r="W7" s="31">
        <v>0.16847826086956522</v>
      </c>
      <c r="X7" s="31">
        <v>8.6956521739130432E-2</v>
      </c>
      <c r="Y7" s="31">
        <v>0</v>
      </c>
      <c r="Z7" s="31">
        <v>0</v>
      </c>
      <c r="AA7" s="31">
        <v>0</v>
      </c>
      <c r="AB7" s="31">
        <v>0</v>
      </c>
      <c r="AC7" s="31">
        <v>8.1521739130434784E-2</v>
      </c>
      <c r="AD7" s="31">
        <v>0</v>
      </c>
      <c r="AE7" s="31">
        <v>0</v>
      </c>
      <c r="AF7" t="s">
        <v>66</v>
      </c>
      <c r="AG7" s="32">
        <v>8</v>
      </c>
      <c r="AH7"/>
    </row>
    <row r="8" spans="1:34" x14ac:dyDescent="0.25">
      <c r="A8" t="s">
        <v>307</v>
      </c>
      <c r="B8" t="s">
        <v>156</v>
      </c>
      <c r="C8" t="s">
        <v>226</v>
      </c>
      <c r="D8" t="s">
        <v>245</v>
      </c>
      <c r="E8" s="31">
        <v>66.336956521739125</v>
      </c>
      <c r="F8" s="31">
        <v>3.7470817630673441</v>
      </c>
      <c r="G8" s="31">
        <v>3.2978584302801903</v>
      </c>
      <c r="H8" s="31">
        <v>0.96920039324922169</v>
      </c>
      <c r="I8" s="31">
        <v>0.67442733082090778</v>
      </c>
      <c r="J8" s="31">
        <v>248.57</v>
      </c>
      <c r="K8" s="31">
        <v>218.76989130434782</v>
      </c>
      <c r="L8" s="31">
        <v>64.293804347826082</v>
      </c>
      <c r="M8" s="31">
        <v>44.739456521739129</v>
      </c>
      <c r="N8" s="31">
        <v>14.858695652173912</v>
      </c>
      <c r="O8" s="31">
        <v>4.6956521739130439</v>
      </c>
      <c r="P8" s="31">
        <v>42.419891304347814</v>
      </c>
      <c r="Q8" s="31">
        <v>32.174130434782597</v>
      </c>
      <c r="R8" s="31">
        <v>10.245760869565215</v>
      </c>
      <c r="S8" s="31">
        <v>141.8563043478261</v>
      </c>
      <c r="T8" s="31">
        <v>125.61586956521739</v>
      </c>
      <c r="U8" s="31">
        <v>8.0781521739130433</v>
      </c>
      <c r="V8" s="31">
        <v>8.1622826086956497</v>
      </c>
      <c r="W8" s="31">
        <v>42.606739130434761</v>
      </c>
      <c r="X8" s="31">
        <v>2.4665217391304353</v>
      </c>
      <c r="Y8" s="31">
        <v>0</v>
      </c>
      <c r="Z8" s="31">
        <v>0</v>
      </c>
      <c r="AA8" s="31">
        <v>0.16108695652173913</v>
      </c>
      <c r="AB8" s="31">
        <v>0</v>
      </c>
      <c r="AC8" s="31">
        <v>39.97913043478259</v>
      </c>
      <c r="AD8" s="31">
        <v>0</v>
      </c>
      <c r="AE8" s="31">
        <v>0</v>
      </c>
      <c r="AF8" t="s">
        <v>59</v>
      </c>
      <c r="AG8" s="32">
        <v>8</v>
      </c>
      <c r="AH8"/>
    </row>
    <row r="9" spans="1:34" x14ac:dyDescent="0.25">
      <c r="A9" t="s">
        <v>307</v>
      </c>
      <c r="B9" t="s">
        <v>150</v>
      </c>
      <c r="C9" t="s">
        <v>207</v>
      </c>
      <c r="D9" t="s">
        <v>250</v>
      </c>
      <c r="E9" s="31">
        <v>100.02173913043478</v>
      </c>
      <c r="F9" s="31">
        <v>3.8287676592045212</v>
      </c>
      <c r="G9" s="31">
        <v>3.4790741143229731</v>
      </c>
      <c r="H9" s="31">
        <v>1.3330276026950667</v>
      </c>
      <c r="I9" s="31">
        <v>1.1204596826776789</v>
      </c>
      <c r="J9" s="31">
        <v>382.96000000000004</v>
      </c>
      <c r="K9" s="31">
        <v>347.98304347826087</v>
      </c>
      <c r="L9" s="31">
        <v>133.33173913043481</v>
      </c>
      <c r="M9" s="31">
        <v>112.07032608695654</v>
      </c>
      <c r="N9" s="31">
        <v>15.696195652173918</v>
      </c>
      <c r="O9" s="31">
        <v>5.5652173913043477</v>
      </c>
      <c r="P9" s="31">
        <v>48.734239130434787</v>
      </c>
      <c r="Q9" s="31">
        <v>35.018695652173918</v>
      </c>
      <c r="R9" s="31">
        <v>13.715543478260873</v>
      </c>
      <c r="S9" s="31">
        <v>200.89402173913038</v>
      </c>
      <c r="T9" s="31">
        <v>183.57913043478257</v>
      </c>
      <c r="U9" s="31">
        <v>17.181739130434785</v>
      </c>
      <c r="V9" s="31">
        <v>0.13315217391304349</v>
      </c>
      <c r="W9" s="31">
        <v>122.4329347826087</v>
      </c>
      <c r="X9" s="31">
        <v>53.070217391304361</v>
      </c>
      <c r="Y9" s="31">
        <v>0</v>
      </c>
      <c r="Z9" s="31">
        <v>0</v>
      </c>
      <c r="AA9" s="31">
        <v>15.37478260869565</v>
      </c>
      <c r="AB9" s="31">
        <v>0</v>
      </c>
      <c r="AC9" s="31">
        <v>53.854782608695643</v>
      </c>
      <c r="AD9" s="31">
        <v>0</v>
      </c>
      <c r="AE9" s="31">
        <v>0.13315217391304349</v>
      </c>
      <c r="AF9" t="s">
        <v>53</v>
      </c>
      <c r="AG9" s="32">
        <v>8</v>
      </c>
      <c r="AH9"/>
    </row>
    <row r="10" spans="1:34" x14ac:dyDescent="0.25">
      <c r="A10" t="s">
        <v>307</v>
      </c>
      <c r="B10" t="s">
        <v>107</v>
      </c>
      <c r="C10" t="s">
        <v>207</v>
      </c>
      <c r="D10" t="s">
        <v>250</v>
      </c>
      <c r="E10" s="31">
        <v>96.630434782608702</v>
      </c>
      <c r="F10" s="31">
        <v>3.6343577052868388</v>
      </c>
      <c r="G10" s="31">
        <v>3.330133858267716</v>
      </c>
      <c r="H10" s="31">
        <v>1.1898728908886385</v>
      </c>
      <c r="I10" s="31">
        <v>0.88564904386951593</v>
      </c>
      <c r="J10" s="31">
        <v>351.1895652173913</v>
      </c>
      <c r="K10" s="31">
        <v>321.79228260869564</v>
      </c>
      <c r="L10" s="31">
        <v>114.97793478260866</v>
      </c>
      <c r="M10" s="31">
        <v>85.580652173913009</v>
      </c>
      <c r="N10" s="31">
        <v>23.832065217391296</v>
      </c>
      <c r="O10" s="31">
        <v>5.5652173913043477</v>
      </c>
      <c r="P10" s="31">
        <v>13.312717391304352</v>
      </c>
      <c r="Q10" s="31">
        <v>13.312717391304352</v>
      </c>
      <c r="R10" s="31">
        <v>0</v>
      </c>
      <c r="S10" s="31">
        <v>222.8989130434783</v>
      </c>
      <c r="T10" s="31">
        <v>206.99543478260873</v>
      </c>
      <c r="U10" s="31">
        <v>15.903478260869564</v>
      </c>
      <c r="V10" s="31">
        <v>0</v>
      </c>
      <c r="W10" s="31">
        <v>70.599021739130393</v>
      </c>
      <c r="X10" s="31">
        <v>11.905543478260867</v>
      </c>
      <c r="Y10" s="31">
        <v>0</v>
      </c>
      <c r="Z10" s="31">
        <v>0</v>
      </c>
      <c r="AA10" s="31">
        <v>3.6448913043478259</v>
      </c>
      <c r="AB10" s="31">
        <v>0</v>
      </c>
      <c r="AC10" s="31">
        <v>55.048586956521703</v>
      </c>
      <c r="AD10" s="31">
        <v>0</v>
      </c>
      <c r="AE10" s="31">
        <v>0</v>
      </c>
      <c r="AF10" t="s">
        <v>8</v>
      </c>
      <c r="AG10" s="32">
        <v>8</v>
      </c>
      <c r="AH10"/>
    </row>
    <row r="11" spans="1:34" x14ac:dyDescent="0.25">
      <c r="A11" t="s">
        <v>307</v>
      </c>
      <c r="B11" t="s">
        <v>153</v>
      </c>
      <c r="C11" t="s">
        <v>210</v>
      </c>
      <c r="D11" t="s">
        <v>242</v>
      </c>
      <c r="E11" s="31">
        <v>60.184782608695649</v>
      </c>
      <c r="F11" s="31">
        <v>2.4776738305941843</v>
      </c>
      <c r="G11" s="31">
        <v>2.3897796640780204</v>
      </c>
      <c r="H11" s="31">
        <v>0.70258262597074228</v>
      </c>
      <c r="I11" s="31">
        <v>0.61468845945457828</v>
      </c>
      <c r="J11" s="31">
        <v>149.1182608695652</v>
      </c>
      <c r="K11" s="31">
        <v>143.82836956521737</v>
      </c>
      <c r="L11" s="31">
        <v>42.28478260869565</v>
      </c>
      <c r="M11" s="31">
        <v>36.994891304347824</v>
      </c>
      <c r="N11" s="31">
        <v>0</v>
      </c>
      <c r="O11" s="31">
        <v>5.289891304347826</v>
      </c>
      <c r="P11" s="31">
        <v>23.532717391304345</v>
      </c>
      <c r="Q11" s="31">
        <v>23.532717391304345</v>
      </c>
      <c r="R11" s="31">
        <v>0</v>
      </c>
      <c r="S11" s="31">
        <v>83.300760869565195</v>
      </c>
      <c r="T11" s="31">
        <v>81.638586956521721</v>
      </c>
      <c r="U11" s="31">
        <v>1.6621739130434781</v>
      </c>
      <c r="V11" s="31">
        <v>0</v>
      </c>
      <c r="W11" s="31">
        <v>4.2402173913043466</v>
      </c>
      <c r="X11" s="31">
        <v>0</v>
      </c>
      <c r="Y11" s="31">
        <v>0</v>
      </c>
      <c r="Z11" s="31">
        <v>0</v>
      </c>
      <c r="AA11" s="31">
        <v>0</v>
      </c>
      <c r="AB11" s="31">
        <v>0</v>
      </c>
      <c r="AC11" s="31">
        <v>4.2402173913043466</v>
      </c>
      <c r="AD11" s="31">
        <v>0</v>
      </c>
      <c r="AE11" s="31">
        <v>0</v>
      </c>
      <c r="AF11" t="s">
        <v>56</v>
      </c>
      <c r="AG11" s="32">
        <v>8</v>
      </c>
      <c r="AH11"/>
    </row>
    <row r="12" spans="1:34" x14ac:dyDescent="0.25">
      <c r="A12" t="s">
        <v>307</v>
      </c>
      <c r="B12" t="s">
        <v>126</v>
      </c>
      <c r="C12" t="s">
        <v>207</v>
      </c>
      <c r="D12" t="s">
        <v>250</v>
      </c>
      <c r="E12" s="31">
        <v>58.532608695652172</v>
      </c>
      <c r="F12" s="31">
        <v>3.7204586815227492</v>
      </c>
      <c r="G12" s="31">
        <v>3.3729637883008361</v>
      </c>
      <c r="H12" s="31">
        <v>0.94429897864438295</v>
      </c>
      <c r="I12" s="31">
        <v>0.71302878365831046</v>
      </c>
      <c r="J12" s="31">
        <v>217.76815217391308</v>
      </c>
      <c r="K12" s="31">
        <v>197.42836956521742</v>
      </c>
      <c r="L12" s="31">
        <v>55.272282608695676</v>
      </c>
      <c r="M12" s="31">
        <v>41.735434782608714</v>
      </c>
      <c r="N12" s="31">
        <v>9.275978260869568</v>
      </c>
      <c r="O12" s="31">
        <v>4.2608695652173916</v>
      </c>
      <c r="P12" s="31">
        <v>39.629239130434783</v>
      </c>
      <c r="Q12" s="31">
        <v>32.826304347826088</v>
      </c>
      <c r="R12" s="31">
        <v>6.8029347826086957</v>
      </c>
      <c r="S12" s="31">
        <v>122.86663043478262</v>
      </c>
      <c r="T12" s="31">
        <v>109.48347826086957</v>
      </c>
      <c r="U12" s="31">
        <v>12.991847826086953</v>
      </c>
      <c r="V12" s="31">
        <v>0.39130434782608697</v>
      </c>
      <c r="W12" s="31">
        <v>66.698586956521766</v>
      </c>
      <c r="X12" s="31">
        <v>10.58576086956522</v>
      </c>
      <c r="Y12" s="31">
        <v>0</v>
      </c>
      <c r="Z12" s="31">
        <v>3.0434782608695654</v>
      </c>
      <c r="AA12" s="31">
        <v>1.8015217391304348</v>
      </c>
      <c r="AB12" s="31">
        <v>0</v>
      </c>
      <c r="AC12" s="31">
        <v>50.876521739130446</v>
      </c>
      <c r="AD12" s="31">
        <v>0</v>
      </c>
      <c r="AE12" s="31">
        <v>0.39130434782608697</v>
      </c>
      <c r="AF12" t="s">
        <v>28</v>
      </c>
      <c r="AG12" s="32">
        <v>8</v>
      </c>
      <c r="AH12"/>
    </row>
    <row r="13" spans="1:34" x14ac:dyDescent="0.25">
      <c r="A13" t="s">
        <v>307</v>
      </c>
      <c r="B13" t="s">
        <v>191</v>
      </c>
      <c r="C13" t="s">
        <v>240</v>
      </c>
      <c r="D13" t="s">
        <v>262</v>
      </c>
      <c r="E13" s="31">
        <v>32.739130434782609</v>
      </c>
      <c r="F13" s="31">
        <v>4.3312317397078353</v>
      </c>
      <c r="G13" s="31">
        <v>4.1747908366533864</v>
      </c>
      <c r="H13" s="31">
        <v>0.69319389110225771</v>
      </c>
      <c r="I13" s="31">
        <v>0.53675298804780869</v>
      </c>
      <c r="J13" s="31">
        <v>141.80076086956521</v>
      </c>
      <c r="K13" s="31">
        <v>136.67902173913043</v>
      </c>
      <c r="L13" s="31">
        <v>22.694565217391307</v>
      </c>
      <c r="M13" s="31">
        <v>17.572826086956521</v>
      </c>
      <c r="N13" s="31">
        <v>5.1217391304347846</v>
      </c>
      <c r="O13" s="31">
        <v>0</v>
      </c>
      <c r="P13" s="31">
        <v>20.663043478260867</v>
      </c>
      <c r="Q13" s="31">
        <v>20.663043478260867</v>
      </c>
      <c r="R13" s="31">
        <v>0</v>
      </c>
      <c r="S13" s="31">
        <v>98.443152173913035</v>
      </c>
      <c r="T13" s="31">
        <v>71.645326086956516</v>
      </c>
      <c r="U13" s="31">
        <v>26.797826086956526</v>
      </c>
      <c r="V13" s="31">
        <v>0</v>
      </c>
      <c r="W13" s="31">
        <v>0</v>
      </c>
      <c r="X13" s="31">
        <v>0</v>
      </c>
      <c r="Y13" s="31">
        <v>0</v>
      </c>
      <c r="Z13" s="31">
        <v>0</v>
      </c>
      <c r="AA13" s="31">
        <v>0</v>
      </c>
      <c r="AB13" s="31">
        <v>0</v>
      </c>
      <c r="AC13" s="31">
        <v>0</v>
      </c>
      <c r="AD13" s="31">
        <v>0</v>
      </c>
      <c r="AE13" s="31">
        <v>0</v>
      </c>
      <c r="AF13" t="s">
        <v>94</v>
      </c>
      <c r="AG13" s="32">
        <v>8</v>
      </c>
      <c r="AH13"/>
    </row>
    <row r="14" spans="1:34" x14ac:dyDescent="0.25">
      <c r="A14" t="s">
        <v>307</v>
      </c>
      <c r="B14" t="s">
        <v>120</v>
      </c>
      <c r="C14" t="s">
        <v>217</v>
      </c>
      <c r="D14" t="s">
        <v>255</v>
      </c>
      <c r="E14" s="31">
        <v>42</v>
      </c>
      <c r="F14" s="31">
        <v>3.012864906832299</v>
      </c>
      <c r="G14" s="31">
        <v>2.6416537267080753</v>
      </c>
      <c r="H14" s="31">
        <v>1.0409342650103521</v>
      </c>
      <c r="I14" s="31">
        <v>0.86109472049689462</v>
      </c>
      <c r="J14" s="31">
        <v>126.54032608695655</v>
      </c>
      <c r="K14" s="31">
        <v>110.94945652173917</v>
      </c>
      <c r="L14" s="31">
        <v>43.719239130434794</v>
      </c>
      <c r="M14" s="31">
        <v>36.165978260869572</v>
      </c>
      <c r="N14" s="31">
        <v>1.9010869565217414</v>
      </c>
      <c r="O14" s="31">
        <v>5.6521739130434785</v>
      </c>
      <c r="P14" s="31">
        <v>12.60032608695651</v>
      </c>
      <c r="Q14" s="31">
        <v>4.5627173913043473</v>
      </c>
      <c r="R14" s="31">
        <v>8.037608695652164</v>
      </c>
      <c r="S14" s="31">
        <v>70.220760869565254</v>
      </c>
      <c r="T14" s="31">
        <v>65.760652173913073</v>
      </c>
      <c r="U14" s="31">
        <v>4.460108695652174</v>
      </c>
      <c r="V14" s="31">
        <v>0</v>
      </c>
      <c r="W14" s="31">
        <v>3.6256521739130463</v>
      </c>
      <c r="X14" s="31">
        <v>0.2658695652173913</v>
      </c>
      <c r="Y14" s="31">
        <v>1.9010869565217414</v>
      </c>
      <c r="Z14" s="31">
        <v>0</v>
      </c>
      <c r="AA14" s="31">
        <v>0.25543478260869568</v>
      </c>
      <c r="AB14" s="31">
        <v>0.38021739130434817</v>
      </c>
      <c r="AC14" s="31">
        <v>0.82304347826086954</v>
      </c>
      <c r="AD14" s="31">
        <v>0</v>
      </c>
      <c r="AE14" s="31">
        <v>0</v>
      </c>
      <c r="AF14" t="s">
        <v>22</v>
      </c>
      <c r="AG14" s="32">
        <v>8</v>
      </c>
      <c r="AH14"/>
    </row>
    <row r="15" spans="1:34" x14ac:dyDescent="0.25">
      <c r="A15" t="s">
        <v>307</v>
      </c>
      <c r="B15" t="s">
        <v>179</v>
      </c>
      <c r="C15" t="s">
        <v>236</v>
      </c>
      <c r="D15" t="s">
        <v>250</v>
      </c>
      <c r="E15" s="31">
        <v>92.228260869565219</v>
      </c>
      <c r="F15" s="31">
        <v>3.5790406599882143</v>
      </c>
      <c r="G15" s="31">
        <v>3.2819740718915735</v>
      </c>
      <c r="H15" s="31">
        <v>0.84597171479080724</v>
      </c>
      <c r="I15" s="31">
        <v>0.65408603417796118</v>
      </c>
      <c r="J15" s="31">
        <v>330.0886956521739</v>
      </c>
      <c r="K15" s="31">
        <v>302.69076086956522</v>
      </c>
      <c r="L15" s="31">
        <v>78.022499999999994</v>
      </c>
      <c r="M15" s="31">
        <v>60.325217391304356</v>
      </c>
      <c r="N15" s="31">
        <v>13.892934782608691</v>
      </c>
      <c r="O15" s="31">
        <v>3.8043478260869565</v>
      </c>
      <c r="P15" s="31">
        <v>67.574021739130458</v>
      </c>
      <c r="Q15" s="31">
        <v>57.873369565217423</v>
      </c>
      <c r="R15" s="31">
        <v>9.7006521739130296</v>
      </c>
      <c r="S15" s="31">
        <v>184.49217391304347</v>
      </c>
      <c r="T15" s="31">
        <v>170.26608695652175</v>
      </c>
      <c r="U15" s="31">
        <v>14.226086956521737</v>
      </c>
      <c r="V15" s="31">
        <v>0</v>
      </c>
      <c r="W15" s="31">
        <v>17.672282608695657</v>
      </c>
      <c r="X15" s="31">
        <v>1.1620652173913044</v>
      </c>
      <c r="Y15" s="31">
        <v>1.739782608695654</v>
      </c>
      <c r="Z15" s="31">
        <v>0</v>
      </c>
      <c r="AA15" s="31">
        <v>0.19021739130434784</v>
      </c>
      <c r="AB15" s="31">
        <v>0.38021739130434817</v>
      </c>
      <c r="AC15" s="31">
        <v>14.200000000000001</v>
      </c>
      <c r="AD15" s="31">
        <v>0</v>
      </c>
      <c r="AE15" s="31">
        <v>0</v>
      </c>
      <c r="AF15" t="s">
        <v>82</v>
      </c>
      <c r="AG15" s="32">
        <v>8</v>
      </c>
      <c r="AH15"/>
    </row>
    <row r="16" spans="1:34" x14ac:dyDescent="0.25">
      <c r="A16" t="s">
        <v>307</v>
      </c>
      <c r="B16" t="s">
        <v>148</v>
      </c>
      <c r="C16" t="s">
        <v>228</v>
      </c>
      <c r="D16" t="s">
        <v>246</v>
      </c>
      <c r="E16" s="31">
        <v>75.391304347826093</v>
      </c>
      <c r="F16" s="31">
        <v>3.5533520761245665</v>
      </c>
      <c r="G16" s="31">
        <v>3.2099264705882349</v>
      </c>
      <c r="H16" s="31">
        <v>0.73444492502883496</v>
      </c>
      <c r="I16" s="31">
        <v>0.52077710495963081</v>
      </c>
      <c r="J16" s="31">
        <v>267.89184782608692</v>
      </c>
      <c r="K16" s="31">
        <v>242.00054347826085</v>
      </c>
      <c r="L16" s="31">
        <v>55.370760869565217</v>
      </c>
      <c r="M16" s="31">
        <v>39.262065217391303</v>
      </c>
      <c r="N16" s="31">
        <v>11.239130434782609</v>
      </c>
      <c r="O16" s="31">
        <v>4.8695652173913047</v>
      </c>
      <c r="P16" s="31">
        <v>52.794782608695641</v>
      </c>
      <c r="Q16" s="31">
        <v>43.012173913043469</v>
      </c>
      <c r="R16" s="31">
        <v>9.7826086956521738</v>
      </c>
      <c r="S16" s="31">
        <v>159.72630434782607</v>
      </c>
      <c r="T16" s="31">
        <v>157.99456521739128</v>
      </c>
      <c r="U16" s="31">
        <v>0</v>
      </c>
      <c r="V16" s="31">
        <v>1.7317391304347824</v>
      </c>
      <c r="W16" s="31">
        <v>0</v>
      </c>
      <c r="X16" s="31">
        <v>0</v>
      </c>
      <c r="Y16" s="31">
        <v>0</v>
      </c>
      <c r="Z16" s="31">
        <v>0</v>
      </c>
      <c r="AA16" s="31">
        <v>0</v>
      </c>
      <c r="AB16" s="31">
        <v>0</v>
      </c>
      <c r="AC16" s="31">
        <v>0</v>
      </c>
      <c r="AD16" s="31">
        <v>0</v>
      </c>
      <c r="AE16" s="31">
        <v>0</v>
      </c>
      <c r="AF16" t="s">
        <v>51</v>
      </c>
      <c r="AG16" s="32">
        <v>8</v>
      </c>
      <c r="AH16"/>
    </row>
    <row r="17" spans="1:34" x14ac:dyDescent="0.25">
      <c r="A17" t="s">
        <v>307</v>
      </c>
      <c r="B17" t="s">
        <v>110</v>
      </c>
      <c r="C17" t="s">
        <v>207</v>
      </c>
      <c r="D17" t="s">
        <v>250</v>
      </c>
      <c r="E17" s="31">
        <v>31.543478260869566</v>
      </c>
      <c r="F17" s="31">
        <v>4.8920813232253622</v>
      </c>
      <c r="G17" s="31">
        <v>4.2286492074431425</v>
      </c>
      <c r="H17" s="31">
        <v>1.6542591316333561</v>
      </c>
      <c r="I17" s="31">
        <v>0.99082701585113719</v>
      </c>
      <c r="J17" s="31">
        <v>154.31326086956523</v>
      </c>
      <c r="K17" s="31">
        <v>133.3863043478261</v>
      </c>
      <c r="L17" s="31">
        <v>52.181086956521739</v>
      </c>
      <c r="M17" s="31">
        <v>31.25413043478261</v>
      </c>
      <c r="N17" s="31">
        <v>15.187826086956516</v>
      </c>
      <c r="O17" s="31">
        <v>5.7391304347826084</v>
      </c>
      <c r="P17" s="31">
        <v>10.796304347826084</v>
      </c>
      <c r="Q17" s="31">
        <v>10.796304347826084</v>
      </c>
      <c r="R17" s="31">
        <v>0</v>
      </c>
      <c r="S17" s="31">
        <v>91.335869565217394</v>
      </c>
      <c r="T17" s="31">
        <v>81.556086956521753</v>
      </c>
      <c r="U17" s="31">
        <v>9.7797826086956441</v>
      </c>
      <c r="V17" s="31">
        <v>0</v>
      </c>
      <c r="W17" s="31">
        <v>0</v>
      </c>
      <c r="X17" s="31">
        <v>0</v>
      </c>
      <c r="Y17" s="31">
        <v>0</v>
      </c>
      <c r="Z17" s="31">
        <v>0</v>
      </c>
      <c r="AA17" s="31">
        <v>0</v>
      </c>
      <c r="AB17" s="31">
        <v>0</v>
      </c>
      <c r="AC17" s="31">
        <v>0</v>
      </c>
      <c r="AD17" s="31">
        <v>0</v>
      </c>
      <c r="AE17" s="31">
        <v>0</v>
      </c>
      <c r="AF17" t="s">
        <v>11</v>
      </c>
      <c r="AG17" s="32">
        <v>8</v>
      </c>
      <c r="AH17"/>
    </row>
    <row r="18" spans="1:34" x14ac:dyDescent="0.25">
      <c r="A18" t="s">
        <v>307</v>
      </c>
      <c r="B18" t="s">
        <v>133</v>
      </c>
      <c r="C18" t="s">
        <v>224</v>
      </c>
      <c r="D18" t="s">
        <v>250</v>
      </c>
      <c r="E18" s="31">
        <v>94.717391304347828</v>
      </c>
      <c r="F18" s="31">
        <v>3.5197463851273816</v>
      </c>
      <c r="G18" s="31">
        <v>3.3346419554739506</v>
      </c>
      <c r="H18" s="31">
        <v>0.60135184760156069</v>
      </c>
      <c r="I18" s="31">
        <v>0.41624741794812942</v>
      </c>
      <c r="J18" s="31">
        <v>333.38119565217397</v>
      </c>
      <c r="K18" s="31">
        <v>315.84858695652179</v>
      </c>
      <c r="L18" s="31">
        <v>56.958478260869562</v>
      </c>
      <c r="M18" s="31">
        <v>39.42586956521739</v>
      </c>
      <c r="N18" s="31">
        <v>11.793478260869565</v>
      </c>
      <c r="O18" s="31">
        <v>5.7391304347826084</v>
      </c>
      <c r="P18" s="31">
        <v>68.000760869565227</v>
      </c>
      <c r="Q18" s="31">
        <v>68.000760869565227</v>
      </c>
      <c r="R18" s="31">
        <v>0</v>
      </c>
      <c r="S18" s="31">
        <v>208.42195652173919</v>
      </c>
      <c r="T18" s="31">
        <v>187.22086956521744</v>
      </c>
      <c r="U18" s="31">
        <v>21.201086956521738</v>
      </c>
      <c r="V18" s="31">
        <v>0</v>
      </c>
      <c r="W18" s="31">
        <v>4.9483695652173907</v>
      </c>
      <c r="X18" s="31">
        <v>1.9456521739130435</v>
      </c>
      <c r="Y18" s="31">
        <v>0</v>
      </c>
      <c r="Z18" s="31">
        <v>0</v>
      </c>
      <c r="AA18" s="31">
        <v>0</v>
      </c>
      <c r="AB18" s="31">
        <v>0</v>
      </c>
      <c r="AC18" s="31">
        <v>3.0027173913043477</v>
      </c>
      <c r="AD18" s="31">
        <v>0</v>
      </c>
      <c r="AE18" s="31">
        <v>0</v>
      </c>
      <c r="AF18" t="s">
        <v>36</v>
      </c>
      <c r="AG18" s="32">
        <v>8</v>
      </c>
      <c r="AH18"/>
    </row>
    <row r="19" spans="1:34" x14ac:dyDescent="0.25">
      <c r="A19" t="s">
        <v>307</v>
      </c>
      <c r="B19" t="s">
        <v>160</v>
      </c>
      <c r="C19" t="s">
        <v>210</v>
      </c>
      <c r="D19" t="s">
        <v>242</v>
      </c>
      <c r="E19" s="31">
        <v>25.076086956521738</v>
      </c>
      <c r="F19" s="31">
        <v>4.9781837884698739</v>
      </c>
      <c r="G19" s="31">
        <v>4.5204724750758558</v>
      </c>
      <c r="H19" s="31">
        <v>1.427390550498483</v>
      </c>
      <c r="I19" s="31">
        <v>0.99891200693541393</v>
      </c>
      <c r="J19" s="31">
        <v>124.83336956521737</v>
      </c>
      <c r="K19" s="31">
        <v>113.3557608695652</v>
      </c>
      <c r="L19" s="31">
        <v>35.79336956521739</v>
      </c>
      <c r="M19" s="31">
        <v>25.048804347826085</v>
      </c>
      <c r="N19" s="31">
        <v>5.2663043478260869</v>
      </c>
      <c r="O19" s="31">
        <v>5.4782608695652177</v>
      </c>
      <c r="P19" s="31">
        <v>20.930760869565212</v>
      </c>
      <c r="Q19" s="31">
        <v>20.197717391304344</v>
      </c>
      <c r="R19" s="31">
        <v>0.73304347826086935</v>
      </c>
      <c r="S19" s="31">
        <v>68.109239130434773</v>
      </c>
      <c r="T19" s="31">
        <v>68.109239130434773</v>
      </c>
      <c r="U19" s="31">
        <v>0</v>
      </c>
      <c r="V19" s="31">
        <v>0</v>
      </c>
      <c r="W19" s="31">
        <v>0</v>
      </c>
      <c r="X19" s="31">
        <v>0</v>
      </c>
      <c r="Y19" s="31">
        <v>0</v>
      </c>
      <c r="Z19" s="31">
        <v>0</v>
      </c>
      <c r="AA19" s="31">
        <v>0</v>
      </c>
      <c r="AB19" s="31">
        <v>0</v>
      </c>
      <c r="AC19" s="31">
        <v>0</v>
      </c>
      <c r="AD19" s="31">
        <v>0</v>
      </c>
      <c r="AE19" s="31">
        <v>0</v>
      </c>
      <c r="AF19" t="s">
        <v>63</v>
      </c>
      <c r="AG19" s="32">
        <v>8</v>
      </c>
      <c r="AH19"/>
    </row>
    <row r="20" spans="1:34" x14ac:dyDescent="0.25">
      <c r="A20" t="s">
        <v>307</v>
      </c>
      <c r="B20" t="s">
        <v>114</v>
      </c>
      <c r="C20" t="s">
        <v>199</v>
      </c>
      <c r="D20" t="s">
        <v>249</v>
      </c>
      <c r="E20" s="31">
        <v>53.847826086956523</v>
      </c>
      <c r="F20" s="31">
        <v>3.0511344368187321</v>
      </c>
      <c r="G20" s="31">
        <v>2.8255591441259589</v>
      </c>
      <c r="H20" s="31">
        <v>0.30639685102947112</v>
      </c>
      <c r="I20" s="31">
        <v>0.19981631005248285</v>
      </c>
      <c r="J20" s="31">
        <v>164.29695652173913</v>
      </c>
      <c r="K20" s="31">
        <v>152.15021739130435</v>
      </c>
      <c r="L20" s="31">
        <v>16.498804347826088</v>
      </c>
      <c r="M20" s="31">
        <v>10.759673913043478</v>
      </c>
      <c r="N20" s="31">
        <v>0</v>
      </c>
      <c r="O20" s="31">
        <v>5.7391304347826084</v>
      </c>
      <c r="P20" s="31">
        <v>46.353152173913045</v>
      </c>
      <c r="Q20" s="31">
        <v>39.945543478260873</v>
      </c>
      <c r="R20" s="31">
        <v>6.4076086956521738</v>
      </c>
      <c r="S20" s="31">
        <v>101.44500000000001</v>
      </c>
      <c r="T20" s="31">
        <v>101.44500000000001</v>
      </c>
      <c r="U20" s="31">
        <v>0</v>
      </c>
      <c r="V20" s="31">
        <v>0</v>
      </c>
      <c r="W20" s="31">
        <v>0</v>
      </c>
      <c r="X20" s="31">
        <v>0</v>
      </c>
      <c r="Y20" s="31">
        <v>0</v>
      </c>
      <c r="Z20" s="31">
        <v>0</v>
      </c>
      <c r="AA20" s="31">
        <v>0</v>
      </c>
      <c r="AB20" s="31">
        <v>0</v>
      </c>
      <c r="AC20" s="31">
        <v>0</v>
      </c>
      <c r="AD20" s="31">
        <v>0</v>
      </c>
      <c r="AE20" s="31">
        <v>0</v>
      </c>
      <c r="AF20" t="s">
        <v>16</v>
      </c>
      <c r="AG20" s="32">
        <v>8</v>
      </c>
      <c r="AH20"/>
    </row>
    <row r="21" spans="1:34" x14ac:dyDescent="0.25">
      <c r="A21" t="s">
        <v>307</v>
      </c>
      <c r="B21" t="s">
        <v>121</v>
      </c>
      <c r="C21" t="s">
        <v>218</v>
      </c>
      <c r="D21" t="s">
        <v>250</v>
      </c>
      <c r="E21" s="31">
        <v>52.913043478260867</v>
      </c>
      <c r="F21" s="31">
        <v>3.9209860312243228</v>
      </c>
      <c r="G21" s="31">
        <v>3.6418405916187351</v>
      </c>
      <c r="H21" s="31">
        <v>0.90467337715694351</v>
      </c>
      <c r="I21" s="31">
        <v>0.62552793755135605</v>
      </c>
      <c r="J21" s="31">
        <v>207.47130434782611</v>
      </c>
      <c r="K21" s="31">
        <v>192.7008695652174</v>
      </c>
      <c r="L21" s="31">
        <v>47.869021739130446</v>
      </c>
      <c r="M21" s="31">
        <v>33.09858695652175</v>
      </c>
      <c r="N21" s="31">
        <v>10.248695652173916</v>
      </c>
      <c r="O21" s="31">
        <v>4.5217391304347823</v>
      </c>
      <c r="P21" s="31">
        <v>35.015326086956541</v>
      </c>
      <c r="Q21" s="31">
        <v>35.015326086956541</v>
      </c>
      <c r="R21" s="31">
        <v>0</v>
      </c>
      <c r="S21" s="31">
        <v>124.58695652173913</v>
      </c>
      <c r="T21" s="31">
        <v>76.642282608695638</v>
      </c>
      <c r="U21" s="31">
        <v>47.944673913043488</v>
      </c>
      <c r="V21" s="31">
        <v>0</v>
      </c>
      <c r="W21" s="31">
        <v>7.7732608695652186</v>
      </c>
      <c r="X21" s="31">
        <v>0</v>
      </c>
      <c r="Y21" s="31">
        <v>0</v>
      </c>
      <c r="Z21" s="31">
        <v>0</v>
      </c>
      <c r="AA21" s="31">
        <v>0</v>
      </c>
      <c r="AB21" s="31">
        <v>0</v>
      </c>
      <c r="AC21" s="31">
        <v>7.7732608695652186</v>
      </c>
      <c r="AD21" s="31">
        <v>0</v>
      </c>
      <c r="AE21" s="31">
        <v>0</v>
      </c>
      <c r="AF21" t="s">
        <v>23</v>
      </c>
      <c r="AG21" s="32">
        <v>8</v>
      </c>
      <c r="AH21"/>
    </row>
    <row r="22" spans="1:34" x14ac:dyDescent="0.25">
      <c r="A22" t="s">
        <v>307</v>
      </c>
      <c r="B22" t="s">
        <v>116</v>
      </c>
      <c r="C22" t="s">
        <v>215</v>
      </c>
      <c r="D22" t="s">
        <v>254</v>
      </c>
      <c r="E22" s="31">
        <v>31.467391304347824</v>
      </c>
      <c r="F22" s="31">
        <v>4.1252331606217627</v>
      </c>
      <c r="G22" s="31">
        <v>3.8633955094991368</v>
      </c>
      <c r="H22" s="31">
        <v>1.1649879101899832</v>
      </c>
      <c r="I22" s="31">
        <v>0.90315025906735791</v>
      </c>
      <c r="J22" s="31">
        <v>129.81032608695654</v>
      </c>
      <c r="K22" s="31">
        <v>121.57097826086957</v>
      </c>
      <c r="L22" s="31">
        <v>36.659130434782618</v>
      </c>
      <c r="M22" s="31">
        <v>28.419782608695662</v>
      </c>
      <c r="N22" s="31">
        <v>8.2393478260869557</v>
      </c>
      <c r="O22" s="31">
        <v>0</v>
      </c>
      <c r="P22" s="31">
        <v>8.8211956521739125</v>
      </c>
      <c r="Q22" s="31">
        <v>8.8211956521739125</v>
      </c>
      <c r="R22" s="31">
        <v>0</v>
      </c>
      <c r="S22" s="31">
        <v>84.33</v>
      </c>
      <c r="T22" s="31">
        <v>24.932608695652174</v>
      </c>
      <c r="U22" s="31">
        <v>54.810652173913041</v>
      </c>
      <c r="V22" s="31">
        <v>4.5867391304347818</v>
      </c>
      <c r="W22" s="31">
        <v>0</v>
      </c>
      <c r="X22" s="31">
        <v>0</v>
      </c>
      <c r="Y22" s="31">
        <v>0</v>
      </c>
      <c r="Z22" s="31">
        <v>0</v>
      </c>
      <c r="AA22" s="31">
        <v>0</v>
      </c>
      <c r="AB22" s="31">
        <v>0</v>
      </c>
      <c r="AC22" s="31">
        <v>0</v>
      </c>
      <c r="AD22" s="31">
        <v>0</v>
      </c>
      <c r="AE22" s="31">
        <v>0</v>
      </c>
      <c r="AF22" t="s">
        <v>18</v>
      </c>
      <c r="AG22" s="32">
        <v>8</v>
      </c>
      <c r="AH22"/>
    </row>
    <row r="23" spans="1:34" x14ac:dyDescent="0.25">
      <c r="A23" t="s">
        <v>307</v>
      </c>
      <c r="B23" t="s">
        <v>170</v>
      </c>
      <c r="C23" t="s">
        <v>231</v>
      </c>
      <c r="D23" t="s">
        <v>245</v>
      </c>
      <c r="E23" s="31">
        <v>31.467391304347824</v>
      </c>
      <c r="F23" s="31">
        <v>6.3888117443868735</v>
      </c>
      <c r="G23" s="31">
        <v>5.8994093264248706</v>
      </c>
      <c r="H23" s="31">
        <v>2.2446873920552672</v>
      </c>
      <c r="I23" s="31">
        <v>1.7552849740932641</v>
      </c>
      <c r="J23" s="31">
        <v>201.03923913043477</v>
      </c>
      <c r="K23" s="31">
        <v>185.63902173913044</v>
      </c>
      <c r="L23" s="31">
        <v>70.634456521739111</v>
      </c>
      <c r="M23" s="31">
        <v>55.234239130434773</v>
      </c>
      <c r="N23" s="31">
        <v>11.052391304347825</v>
      </c>
      <c r="O23" s="31">
        <v>4.3478260869565215</v>
      </c>
      <c r="P23" s="31">
        <v>18.012282608695649</v>
      </c>
      <c r="Q23" s="31">
        <v>18.012282608695649</v>
      </c>
      <c r="R23" s="31">
        <v>0</v>
      </c>
      <c r="S23" s="31">
        <v>112.39250000000001</v>
      </c>
      <c r="T23" s="31">
        <v>112.39250000000001</v>
      </c>
      <c r="U23" s="31">
        <v>0</v>
      </c>
      <c r="V23" s="31">
        <v>0</v>
      </c>
      <c r="W23" s="31">
        <v>0</v>
      </c>
      <c r="X23" s="31">
        <v>0</v>
      </c>
      <c r="Y23" s="31">
        <v>0</v>
      </c>
      <c r="Z23" s="31">
        <v>0</v>
      </c>
      <c r="AA23" s="31">
        <v>0</v>
      </c>
      <c r="AB23" s="31">
        <v>0</v>
      </c>
      <c r="AC23" s="31">
        <v>0</v>
      </c>
      <c r="AD23" s="31">
        <v>0</v>
      </c>
      <c r="AE23" s="31">
        <v>0</v>
      </c>
      <c r="AF23" t="s">
        <v>73</v>
      </c>
      <c r="AG23" s="32">
        <v>8</v>
      </c>
      <c r="AH23"/>
    </row>
    <row r="24" spans="1:34" x14ac:dyDescent="0.25">
      <c r="A24" t="s">
        <v>307</v>
      </c>
      <c r="B24" t="s">
        <v>104</v>
      </c>
      <c r="C24" t="s">
        <v>209</v>
      </c>
      <c r="D24" t="s">
        <v>248</v>
      </c>
      <c r="E24" s="31">
        <v>43.206521739130437</v>
      </c>
      <c r="F24" s="31">
        <v>2.6192477987421383</v>
      </c>
      <c r="G24" s="31">
        <v>2.2408628930817609</v>
      </c>
      <c r="H24" s="31">
        <v>0.80447547169811318</v>
      </c>
      <c r="I24" s="31">
        <v>0.68625157232704392</v>
      </c>
      <c r="J24" s="31">
        <v>113.16858695652175</v>
      </c>
      <c r="K24" s="31">
        <v>96.819891304347834</v>
      </c>
      <c r="L24" s="31">
        <v>34.758586956521739</v>
      </c>
      <c r="M24" s="31">
        <v>29.650543478260868</v>
      </c>
      <c r="N24" s="31">
        <v>1.7167391304347845</v>
      </c>
      <c r="O24" s="31">
        <v>3.3913043478260869</v>
      </c>
      <c r="P24" s="31">
        <v>22.698043478260875</v>
      </c>
      <c r="Q24" s="31">
        <v>11.45739130434783</v>
      </c>
      <c r="R24" s="31">
        <v>11.240652173913045</v>
      </c>
      <c r="S24" s="31">
        <v>55.71195652173914</v>
      </c>
      <c r="T24" s="31">
        <v>55.71195652173914</v>
      </c>
      <c r="U24" s="31">
        <v>0</v>
      </c>
      <c r="V24" s="31">
        <v>0</v>
      </c>
      <c r="W24" s="31">
        <v>2.0969565217391328</v>
      </c>
      <c r="X24" s="31">
        <v>0</v>
      </c>
      <c r="Y24" s="31">
        <v>1.7167391304347845</v>
      </c>
      <c r="Z24" s="31">
        <v>0</v>
      </c>
      <c r="AA24" s="31">
        <v>0</v>
      </c>
      <c r="AB24" s="31">
        <v>0.38021739130434817</v>
      </c>
      <c r="AC24" s="31">
        <v>0</v>
      </c>
      <c r="AD24" s="31">
        <v>0</v>
      </c>
      <c r="AE24" s="31">
        <v>0</v>
      </c>
      <c r="AF24" t="s">
        <v>5</v>
      </c>
      <c r="AG24" s="32">
        <v>8</v>
      </c>
      <c r="AH24"/>
    </row>
    <row r="25" spans="1:34" x14ac:dyDescent="0.25">
      <c r="A25" t="s">
        <v>307</v>
      </c>
      <c r="B25" t="s">
        <v>193</v>
      </c>
      <c r="C25" t="s">
        <v>241</v>
      </c>
      <c r="D25" t="s">
        <v>244</v>
      </c>
      <c r="E25" s="31">
        <v>17.532608695652176</v>
      </c>
      <c r="F25" s="31">
        <v>5.9229820210787354</v>
      </c>
      <c r="G25" s="31">
        <v>5.1523682579045254</v>
      </c>
      <c r="H25" s="31">
        <v>1.8016119032858029</v>
      </c>
      <c r="I25" s="31">
        <v>1.0309981401115931</v>
      </c>
      <c r="J25" s="31">
        <v>103.84532608695653</v>
      </c>
      <c r="K25" s="31">
        <v>90.334456521739128</v>
      </c>
      <c r="L25" s="31">
        <v>31.586956521739133</v>
      </c>
      <c r="M25" s="31">
        <v>18.076086956521738</v>
      </c>
      <c r="N25" s="31">
        <v>7.9130434782608692</v>
      </c>
      <c r="O25" s="31">
        <v>5.5978260869565215</v>
      </c>
      <c r="P25" s="31">
        <v>7.2608695652173916</v>
      </c>
      <c r="Q25" s="31">
        <v>7.2608695652173916</v>
      </c>
      <c r="R25" s="31">
        <v>0</v>
      </c>
      <c r="S25" s="31">
        <v>64.997500000000002</v>
      </c>
      <c r="T25" s="31">
        <v>64.997500000000002</v>
      </c>
      <c r="U25" s="31">
        <v>0</v>
      </c>
      <c r="V25" s="31">
        <v>0</v>
      </c>
      <c r="W25" s="31">
        <v>0</v>
      </c>
      <c r="X25" s="31">
        <v>0</v>
      </c>
      <c r="Y25" s="31">
        <v>0</v>
      </c>
      <c r="Z25" s="31">
        <v>0</v>
      </c>
      <c r="AA25" s="31">
        <v>0</v>
      </c>
      <c r="AB25" s="31">
        <v>0</v>
      </c>
      <c r="AC25" s="31">
        <v>0</v>
      </c>
      <c r="AD25" s="31">
        <v>0</v>
      </c>
      <c r="AE25" s="31">
        <v>0</v>
      </c>
      <c r="AF25" t="s">
        <v>96</v>
      </c>
      <c r="AG25" s="32">
        <v>8</v>
      </c>
      <c r="AH25"/>
    </row>
    <row r="26" spans="1:34" x14ac:dyDescent="0.25">
      <c r="A26" t="s">
        <v>307</v>
      </c>
      <c r="B26" t="s">
        <v>168</v>
      </c>
      <c r="C26" t="s">
        <v>199</v>
      </c>
      <c r="D26" t="s">
        <v>249</v>
      </c>
      <c r="E26" s="31">
        <v>109.17391304347827</v>
      </c>
      <c r="F26" s="31">
        <v>5.0826851851851833</v>
      </c>
      <c r="G26" s="31">
        <v>4.6620937873357216</v>
      </c>
      <c r="H26" s="31">
        <v>1.3896166865790518</v>
      </c>
      <c r="I26" s="31">
        <v>0.9690252887295896</v>
      </c>
      <c r="J26" s="31">
        <v>554.89663043478242</v>
      </c>
      <c r="K26" s="31">
        <v>508.97902173913036</v>
      </c>
      <c r="L26" s="31">
        <v>151.70989130434779</v>
      </c>
      <c r="M26" s="31">
        <v>105.79228260869563</v>
      </c>
      <c r="N26" s="31">
        <v>40.493695652173919</v>
      </c>
      <c r="O26" s="31">
        <v>5.4239130434782608</v>
      </c>
      <c r="P26" s="31">
        <v>71.60239130434779</v>
      </c>
      <c r="Q26" s="31">
        <v>71.60239130434779</v>
      </c>
      <c r="R26" s="31">
        <v>0</v>
      </c>
      <c r="S26" s="31">
        <v>331.58434782608697</v>
      </c>
      <c r="T26" s="31">
        <v>326.53456521739128</v>
      </c>
      <c r="U26" s="31">
        <v>3.6641304347826091</v>
      </c>
      <c r="V26" s="31">
        <v>1.3856521739130434</v>
      </c>
      <c r="W26" s="31">
        <v>10.549239130434785</v>
      </c>
      <c r="X26" s="31">
        <v>1.4319565217391306</v>
      </c>
      <c r="Y26" s="31">
        <v>0</v>
      </c>
      <c r="Z26" s="31">
        <v>0</v>
      </c>
      <c r="AA26" s="31">
        <v>2.6581521739130438</v>
      </c>
      <c r="AB26" s="31">
        <v>0</v>
      </c>
      <c r="AC26" s="31">
        <v>5.0734782608695665</v>
      </c>
      <c r="AD26" s="31">
        <v>0</v>
      </c>
      <c r="AE26" s="31">
        <v>1.3856521739130434</v>
      </c>
      <c r="AF26" t="s">
        <v>71</v>
      </c>
      <c r="AG26" s="32">
        <v>8</v>
      </c>
      <c r="AH26"/>
    </row>
    <row r="27" spans="1:34" x14ac:dyDescent="0.25">
      <c r="A27" t="s">
        <v>307</v>
      </c>
      <c r="B27" t="s">
        <v>102</v>
      </c>
      <c r="C27" t="s">
        <v>199</v>
      </c>
      <c r="D27" t="s">
        <v>249</v>
      </c>
      <c r="E27" s="31">
        <v>33.652173913043477</v>
      </c>
      <c r="F27" s="31">
        <v>3.6072448320413444</v>
      </c>
      <c r="G27" s="31">
        <v>3.2593766149870809</v>
      </c>
      <c r="H27" s="31">
        <v>1.1993540051679594</v>
      </c>
      <c r="I27" s="31">
        <v>0.8514857881136958</v>
      </c>
      <c r="J27" s="31">
        <v>121.39163043478263</v>
      </c>
      <c r="K27" s="31">
        <v>109.68510869565219</v>
      </c>
      <c r="L27" s="31">
        <v>40.360869565217413</v>
      </c>
      <c r="M27" s="31">
        <v>28.65434782608698</v>
      </c>
      <c r="N27" s="31">
        <v>6.0543478260869561</v>
      </c>
      <c r="O27" s="31">
        <v>5.6521739130434785</v>
      </c>
      <c r="P27" s="31">
        <v>14.914239130434787</v>
      </c>
      <c r="Q27" s="31">
        <v>14.914239130434787</v>
      </c>
      <c r="R27" s="31">
        <v>0</v>
      </c>
      <c r="S27" s="31">
        <v>66.11652173913042</v>
      </c>
      <c r="T27" s="31">
        <v>60.218152173913033</v>
      </c>
      <c r="U27" s="31">
        <v>5.8983695652173926</v>
      </c>
      <c r="V27" s="31">
        <v>0</v>
      </c>
      <c r="W27" s="31">
        <v>0</v>
      </c>
      <c r="X27" s="31">
        <v>0</v>
      </c>
      <c r="Y27" s="31">
        <v>0</v>
      </c>
      <c r="Z27" s="31">
        <v>0</v>
      </c>
      <c r="AA27" s="31">
        <v>0</v>
      </c>
      <c r="AB27" s="31">
        <v>0</v>
      </c>
      <c r="AC27" s="31">
        <v>0</v>
      </c>
      <c r="AD27" s="31">
        <v>0</v>
      </c>
      <c r="AE27" s="31">
        <v>0</v>
      </c>
      <c r="AF27" t="s">
        <v>2</v>
      </c>
      <c r="AG27" s="32">
        <v>8</v>
      </c>
      <c r="AH27"/>
    </row>
    <row r="28" spans="1:34" x14ac:dyDescent="0.25">
      <c r="A28" t="s">
        <v>307</v>
      </c>
      <c r="B28" t="s">
        <v>97</v>
      </c>
      <c r="C28" t="s">
        <v>220</v>
      </c>
      <c r="D28" t="s">
        <v>255</v>
      </c>
      <c r="E28" s="31">
        <v>64.021739130434781</v>
      </c>
      <c r="F28" s="31">
        <v>4.8206994906621397</v>
      </c>
      <c r="G28" s="31">
        <v>4.2724363327674029</v>
      </c>
      <c r="H28" s="31">
        <v>1.009865874363328</v>
      </c>
      <c r="I28" s="31">
        <v>0.72605772495755549</v>
      </c>
      <c r="J28" s="31">
        <v>308.6295652173913</v>
      </c>
      <c r="K28" s="31">
        <v>273.52880434782611</v>
      </c>
      <c r="L28" s="31">
        <v>64.653369565217403</v>
      </c>
      <c r="M28" s="31">
        <v>46.483478260869582</v>
      </c>
      <c r="N28" s="31">
        <v>12.691630434782608</v>
      </c>
      <c r="O28" s="31">
        <v>5.4782608695652177</v>
      </c>
      <c r="P28" s="31">
        <v>75.81771739130437</v>
      </c>
      <c r="Q28" s="31">
        <v>58.886847826086971</v>
      </c>
      <c r="R28" s="31">
        <v>16.930869565217396</v>
      </c>
      <c r="S28" s="31">
        <v>168.15847826086957</v>
      </c>
      <c r="T28" s="31">
        <v>156.67326086956521</v>
      </c>
      <c r="U28" s="31">
        <v>11.485217391304349</v>
      </c>
      <c r="V28" s="31">
        <v>0</v>
      </c>
      <c r="W28" s="31">
        <v>109.38163043478264</v>
      </c>
      <c r="X28" s="31">
        <v>19.668913043478266</v>
      </c>
      <c r="Y28" s="31">
        <v>0.10760869565217392</v>
      </c>
      <c r="Z28" s="31">
        <v>0</v>
      </c>
      <c r="AA28" s="31">
        <v>25.648586956521743</v>
      </c>
      <c r="AB28" s="31">
        <v>0</v>
      </c>
      <c r="AC28" s="31">
        <v>63.956521739130444</v>
      </c>
      <c r="AD28" s="31">
        <v>0</v>
      </c>
      <c r="AE28" s="31">
        <v>0</v>
      </c>
      <c r="AF28" t="s">
        <v>29</v>
      </c>
      <c r="AG28" s="32">
        <v>8</v>
      </c>
      <c r="AH28"/>
    </row>
    <row r="29" spans="1:34" x14ac:dyDescent="0.25">
      <c r="A29" t="s">
        <v>307</v>
      </c>
      <c r="B29" t="s">
        <v>132</v>
      </c>
      <c r="C29" t="s">
        <v>223</v>
      </c>
      <c r="D29" t="s">
        <v>258</v>
      </c>
      <c r="E29" s="31">
        <v>31.836956521739129</v>
      </c>
      <c r="F29" s="31">
        <v>3.8350187777398439</v>
      </c>
      <c r="G29" s="31">
        <v>3.472458176852169</v>
      </c>
      <c r="H29" s="31">
        <v>0.98493001024240379</v>
      </c>
      <c r="I29" s="31">
        <v>0.62236940935472873</v>
      </c>
      <c r="J29" s="31">
        <v>122.09532608695655</v>
      </c>
      <c r="K29" s="31">
        <v>110.55250000000002</v>
      </c>
      <c r="L29" s="31">
        <v>31.357173913043486</v>
      </c>
      <c r="M29" s="31">
        <v>19.814347826086962</v>
      </c>
      <c r="N29" s="31">
        <v>6.0645652173913049</v>
      </c>
      <c r="O29" s="31">
        <v>5.4782608695652177</v>
      </c>
      <c r="P29" s="31">
        <v>15.973804347826091</v>
      </c>
      <c r="Q29" s="31">
        <v>15.973804347826091</v>
      </c>
      <c r="R29" s="31">
        <v>0</v>
      </c>
      <c r="S29" s="31">
        <v>74.764347826086976</v>
      </c>
      <c r="T29" s="31">
        <v>74.59043478260871</v>
      </c>
      <c r="U29" s="31">
        <v>0</v>
      </c>
      <c r="V29" s="31">
        <v>0.17391304347826086</v>
      </c>
      <c r="W29" s="31">
        <v>25.62826086956521</v>
      </c>
      <c r="X29" s="31">
        <v>3.8876086956521734</v>
      </c>
      <c r="Y29" s="31">
        <v>0</v>
      </c>
      <c r="Z29" s="31">
        <v>0</v>
      </c>
      <c r="AA29" s="31">
        <v>0</v>
      </c>
      <c r="AB29" s="31">
        <v>0</v>
      </c>
      <c r="AC29" s="31">
        <v>21.566739130434776</v>
      </c>
      <c r="AD29" s="31">
        <v>0</v>
      </c>
      <c r="AE29" s="31">
        <v>0.17391304347826086</v>
      </c>
      <c r="AF29" t="s">
        <v>35</v>
      </c>
      <c r="AG29" s="32">
        <v>8</v>
      </c>
      <c r="AH29"/>
    </row>
    <row r="30" spans="1:34" x14ac:dyDescent="0.25">
      <c r="A30" t="s">
        <v>307</v>
      </c>
      <c r="B30" t="s">
        <v>100</v>
      </c>
      <c r="C30" t="s">
        <v>206</v>
      </c>
      <c r="D30" t="s">
        <v>249</v>
      </c>
      <c r="E30" s="31">
        <v>110.91304347826087</v>
      </c>
      <c r="F30" s="31">
        <v>3.9578341826734613</v>
      </c>
      <c r="G30" s="31">
        <v>3.8017630341042725</v>
      </c>
      <c r="H30" s="31">
        <v>1.1821667973343786</v>
      </c>
      <c r="I30" s="31">
        <v>1.0811279890239123</v>
      </c>
      <c r="J30" s="31">
        <v>438.97543478260872</v>
      </c>
      <c r="K30" s="31">
        <v>421.66510869565218</v>
      </c>
      <c r="L30" s="31">
        <v>131.11771739130435</v>
      </c>
      <c r="M30" s="31">
        <v>119.91119565217393</v>
      </c>
      <c r="N30" s="31">
        <v>5.4673913043478262</v>
      </c>
      <c r="O30" s="31">
        <v>5.7391304347826084</v>
      </c>
      <c r="P30" s="31">
        <v>46.910869565217403</v>
      </c>
      <c r="Q30" s="31">
        <v>40.807065217391319</v>
      </c>
      <c r="R30" s="31">
        <v>6.1038043478260864</v>
      </c>
      <c r="S30" s="31">
        <v>260.94684782608698</v>
      </c>
      <c r="T30" s="31">
        <v>208.79152173913045</v>
      </c>
      <c r="U30" s="31">
        <v>52.155326086956521</v>
      </c>
      <c r="V30" s="31">
        <v>0</v>
      </c>
      <c r="W30" s="31">
        <v>33.086956521739125</v>
      </c>
      <c r="X30" s="31">
        <v>6.4480434782608711</v>
      </c>
      <c r="Y30" s="31">
        <v>0</v>
      </c>
      <c r="Z30" s="31">
        <v>0</v>
      </c>
      <c r="AA30" s="31">
        <v>0</v>
      </c>
      <c r="AB30" s="31">
        <v>0</v>
      </c>
      <c r="AC30" s="31">
        <v>26.638913043478254</v>
      </c>
      <c r="AD30" s="31">
        <v>0</v>
      </c>
      <c r="AE30" s="31">
        <v>0</v>
      </c>
      <c r="AF30" t="s">
        <v>0</v>
      </c>
      <c r="AG30" s="32">
        <v>8</v>
      </c>
      <c r="AH30"/>
    </row>
    <row r="31" spans="1:34" x14ac:dyDescent="0.25">
      <c r="A31" t="s">
        <v>307</v>
      </c>
      <c r="B31" t="s">
        <v>99</v>
      </c>
      <c r="C31" t="s">
        <v>213</v>
      </c>
      <c r="D31" t="s">
        <v>250</v>
      </c>
      <c r="E31" s="31">
        <v>73.010869565217391</v>
      </c>
      <c r="F31" s="31">
        <v>3.0849352389459583</v>
      </c>
      <c r="G31" s="31">
        <v>2.8110034241476853</v>
      </c>
      <c r="H31" s="31">
        <v>0.67982730385588808</v>
      </c>
      <c r="I31" s="31">
        <v>0.46782789935983332</v>
      </c>
      <c r="J31" s="31">
        <v>225.23380434782612</v>
      </c>
      <c r="K31" s="31">
        <v>205.23380434782612</v>
      </c>
      <c r="L31" s="31">
        <v>49.634782608695652</v>
      </c>
      <c r="M31" s="31">
        <v>34.15652173913044</v>
      </c>
      <c r="N31" s="31">
        <v>11.304347826086957</v>
      </c>
      <c r="O31" s="31">
        <v>4.1739130434782608</v>
      </c>
      <c r="P31" s="31">
        <v>49.152173913043477</v>
      </c>
      <c r="Q31" s="31">
        <v>44.630434782608695</v>
      </c>
      <c r="R31" s="31">
        <v>4.5217391304347823</v>
      </c>
      <c r="S31" s="31">
        <v>126.44684782608697</v>
      </c>
      <c r="T31" s="31">
        <v>110.95500000000001</v>
      </c>
      <c r="U31" s="31">
        <v>15.491847826086957</v>
      </c>
      <c r="V31" s="31">
        <v>0</v>
      </c>
      <c r="W31" s="31">
        <v>2.6418478260869565</v>
      </c>
      <c r="X31" s="31">
        <v>1.1048913043478259</v>
      </c>
      <c r="Y31" s="31">
        <v>0</v>
      </c>
      <c r="Z31" s="31">
        <v>0</v>
      </c>
      <c r="AA31" s="31">
        <v>0</v>
      </c>
      <c r="AB31" s="31">
        <v>0</v>
      </c>
      <c r="AC31" s="31">
        <v>1.5369565217391306</v>
      </c>
      <c r="AD31" s="31">
        <v>0</v>
      </c>
      <c r="AE31" s="31">
        <v>0</v>
      </c>
      <c r="AF31" t="s">
        <v>14</v>
      </c>
      <c r="AG31" s="32">
        <v>8</v>
      </c>
      <c r="AH31"/>
    </row>
    <row r="32" spans="1:34" x14ac:dyDescent="0.25">
      <c r="A32" t="s">
        <v>307</v>
      </c>
      <c r="B32" t="s">
        <v>134</v>
      </c>
      <c r="C32" t="s">
        <v>207</v>
      </c>
      <c r="D32" t="s">
        <v>250</v>
      </c>
      <c r="E32" s="31">
        <v>82.478260869565219</v>
      </c>
      <c r="F32" s="31">
        <v>3.6263323668950975</v>
      </c>
      <c r="G32" s="31">
        <v>3.4882670005271486</v>
      </c>
      <c r="H32" s="31">
        <v>0.81603848181338956</v>
      </c>
      <c r="I32" s="31">
        <v>0.67797311544544026</v>
      </c>
      <c r="J32" s="31">
        <v>299.09358695652173</v>
      </c>
      <c r="K32" s="31">
        <v>287.70619565217396</v>
      </c>
      <c r="L32" s="31">
        <v>67.3054347826087</v>
      </c>
      <c r="M32" s="31">
        <v>55.918043478260877</v>
      </c>
      <c r="N32" s="31">
        <v>5.6482608695652177</v>
      </c>
      <c r="O32" s="31">
        <v>5.7391304347826084</v>
      </c>
      <c r="P32" s="31">
        <v>36.522391304347828</v>
      </c>
      <c r="Q32" s="31">
        <v>36.522391304347828</v>
      </c>
      <c r="R32" s="31">
        <v>0</v>
      </c>
      <c r="S32" s="31">
        <v>195.26576086956524</v>
      </c>
      <c r="T32" s="31">
        <v>169.26467391304348</v>
      </c>
      <c r="U32" s="31">
        <v>26.001086956521753</v>
      </c>
      <c r="V32" s="31">
        <v>0</v>
      </c>
      <c r="W32" s="31">
        <v>19.553152173913038</v>
      </c>
      <c r="X32" s="31">
        <v>0</v>
      </c>
      <c r="Y32" s="31">
        <v>0</v>
      </c>
      <c r="Z32" s="31">
        <v>0</v>
      </c>
      <c r="AA32" s="31">
        <v>0.19380434782608694</v>
      </c>
      <c r="AB32" s="31">
        <v>0</v>
      </c>
      <c r="AC32" s="31">
        <v>19.35934782608695</v>
      </c>
      <c r="AD32" s="31">
        <v>0</v>
      </c>
      <c r="AE32" s="31">
        <v>0</v>
      </c>
      <c r="AF32" t="s">
        <v>37</v>
      </c>
      <c r="AG32" s="32">
        <v>8</v>
      </c>
      <c r="AH32"/>
    </row>
    <row r="33" spans="1:34" x14ac:dyDescent="0.25">
      <c r="A33" t="s">
        <v>307</v>
      </c>
      <c r="B33" t="s">
        <v>129</v>
      </c>
      <c r="C33" t="s">
        <v>222</v>
      </c>
      <c r="D33" t="s">
        <v>242</v>
      </c>
      <c r="E33" s="31">
        <v>37.586956521739133</v>
      </c>
      <c r="F33" s="31">
        <v>3.4103209947946787</v>
      </c>
      <c r="G33" s="31">
        <v>3.0690080971659914</v>
      </c>
      <c r="H33" s="31">
        <v>1.1042481203007517</v>
      </c>
      <c r="I33" s="31">
        <v>0.76293522267206448</v>
      </c>
      <c r="J33" s="31">
        <v>128.18358695652174</v>
      </c>
      <c r="K33" s="31">
        <v>115.35467391304347</v>
      </c>
      <c r="L33" s="31">
        <v>41.505326086956515</v>
      </c>
      <c r="M33" s="31">
        <v>28.676413043478252</v>
      </c>
      <c r="N33" s="31">
        <v>7.2636956521739151</v>
      </c>
      <c r="O33" s="31">
        <v>5.5652173913043477</v>
      </c>
      <c r="P33" s="31">
        <v>14.595217391304347</v>
      </c>
      <c r="Q33" s="31">
        <v>14.595217391304347</v>
      </c>
      <c r="R33" s="31">
        <v>0</v>
      </c>
      <c r="S33" s="31">
        <v>72.083043478260876</v>
      </c>
      <c r="T33" s="31">
        <v>60.572608695652178</v>
      </c>
      <c r="U33" s="31">
        <v>11.438913043478262</v>
      </c>
      <c r="V33" s="31">
        <v>7.1521739130434789E-2</v>
      </c>
      <c r="W33" s="31">
        <v>0</v>
      </c>
      <c r="X33" s="31">
        <v>0</v>
      </c>
      <c r="Y33" s="31">
        <v>0</v>
      </c>
      <c r="Z33" s="31">
        <v>0</v>
      </c>
      <c r="AA33" s="31">
        <v>0</v>
      </c>
      <c r="AB33" s="31">
        <v>0</v>
      </c>
      <c r="AC33" s="31">
        <v>0</v>
      </c>
      <c r="AD33" s="31">
        <v>0</v>
      </c>
      <c r="AE33" s="31">
        <v>0</v>
      </c>
      <c r="AF33" t="s">
        <v>32</v>
      </c>
      <c r="AG33" s="32">
        <v>8</v>
      </c>
      <c r="AH33"/>
    </row>
    <row r="34" spans="1:34" x14ac:dyDescent="0.25">
      <c r="A34" t="s">
        <v>307</v>
      </c>
      <c r="B34" t="s">
        <v>136</v>
      </c>
      <c r="C34" t="s">
        <v>226</v>
      </c>
      <c r="D34" t="s">
        <v>245</v>
      </c>
      <c r="E34" s="31">
        <v>38.478260869565219</v>
      </c>
      <c r="F34" s="31">
        <v>3.9191384180790956</v>
      </c>
      <c r="G34" s="31">
        <v>3.5038559322033893</v>
      </c>
      <c r="H34" s="31">
        <v>1.0790508474576268</v>
      </c>
      <c r="I34" s="31">
        <v>0.79613276836158153</v>
      </c>
      <c r="J34" s="31">
        <v>150.8016304347826</v>
      </c>
      <c r="K34" s="31">
        <v>134.82228260869564</v>
      </c>
      <c r="L34" s="31">
        <v>41.519999999999989</v>
      </c>
      <c r="M34" s="31">
        <v>30.633804347826072</v>
      </c>
      <c r="N34" s="31">
        <v>5.4405434782608708</v>
      </c>
      <c r="O34" s="31">
        <v>5.4456521739130439</v>
      </c>
      <c r="P34" s="31">
        <v>34.470652173913052</v>
      </c>
      <c r="Q34" s="31">
        <v>29.377500000000005</v>
      </c>
      <c r="R34" s="31">
        <v>5.0931521739130448</v>
      </c>
      <c r="S34" s="31">
        <v>74.810978260869561</v>
      </c>
      <c r="T34" s="31">
        <v>73.532608695652172</v>
      </c>
      <c r="U34" s="31">
        <v>1.2783695652173912</v>
      </c>
      <c r="V34" s="31">
        <v>0</v>
      </c>
      <c r="W34" s="31">
        <v>47.807282608695658</v>
      </c>
      <c r="X34" s="31">
        <v>5.6735869565217394</v>
      </c>
      <c r="Y34" s="31">
        <v>0</v>
      </c>
      <c r="Z34" s="31">
        <v>0</v>
      </c>
      <c r="AA34" s="31">
        <v>4.5457608695652167</v>
      </c>
      <c r="AB34" s="31">
        <v>0</v>
      </c>
      <c r="AC34" s="31">
        <v>37.587934782608706</v>
      </c>
      <c r="AD34" s="31">
        <v>0</v>
      </c>
      <c r="AE34" s="31">
        <v>0</v>
      </c>
      <c r="AF34" t="s">
        <v>39</v>
      </c>
      <c r="AG34" s="32">
        <v>8</v>
      </c>
      <c r="AH34"/>
    </row>
    <row r="35" spans="1:34" x14ac:dyDescent="0.25">
      <c r="A35" t="s">
        <v>307</v>
      </c>
      <c r="B35" t="s">
        <v>147</v>
      </c>
      <c r="C35" t="s">
        <v>207</v>
      </c>
      <c r="D35" t="s">
        <v>250</v>
      </c>
      <c r="E35" s="31">
        <v>52.826086956521742</v>
      </c>
      <c r="F35" s="31">
        <v>4.0485905349794225</v>
      </c>
      <c r="G35" s="31">
        <v>3.726415637860081</v>
      </c>
      <c r="H35" s="31">
        <v>1.0731193415637861</v>
      </c>
      <c r="I35" s="31">
        <v>0.75094444444444441</v>
      </c>
      <c r="J35" s="31">
        <v>213.87119565217387</v>
      </c>
      <c r="K35" s="31">
        <v>196.85195652173908</v>
      </c>
      <c r="L35" s="31">
        <v>56.688695652173919</v>
      </c>
      <c r="M35" s="31">
        <v>39.669456521739129</v>
      </c>
      <c r="N35" s="31">
        <v>11.831739130434787</v>
      </c>
      <c r="O35" s="31">
        <v>5.1875</v>
      </c>
      <c r="P35" s="31">
        <v>45.017282608695645</v>
      </c>
      <c r="Q35" s="31">
        <v>45.017282608695645</v>
      </c>
      <c r="R35" s="31">
        <v>0</v>
      </c>
      <c r="S35" s="31">
        <v>112.16521739130432</v>
      </c>
      <c r="T35" s="31">
        <v>110.19163043478258</v>
      </c>
      <c r="U35" s="31">
        <v>1.973586956521739</v>
      </c>
      <c r="V35" s="31">
        <v>0</v>
      </c>
      <c r="W35" s="31">
        <v>11.628695652173912</v>
      </c>
      <c r="X35" s="31">
        <v>0</v>
      </c>
      <c r="Y35" s="31">
        <v>0</v>
      </c>
      <c r="Z35" s="31">
        <v>0</v>
      </c>
      <c r="AA35" s="31">
        <v>0</v>
      </c>
      <c r="AB35" s="31">
        <v>0</v>
      </c>
      <c r="AC35" s="31">
        <v>11.628695652173912</v>
      </c>
      <c r="AD35" s="31">
        <v>0</v>
      </c>
      <c r="AE35" s="31">
        <v>0</v>
      </c>
      <c r="AF35" t="s">
        <v>50</v>
      </c>
      <c r="AG35" s="32">
        <v>8</v>
      </c>
      <c r="AH35"/>
    </row>
    <row r="36" spans="1:34" x14ac:dyDescent="0.25">
      <c r="A36" t="s">
        <v>307</v>
      </c>
      <c r="B36" t="s">
        <v>190</v>
      </c>
      <c r="C36" t="s">
        <v>239</v>
      </c>
      <c r="D36" t="s">
        <v>250</v>
      </c>
      <c r="E36" s="31">
        <v>36.565217391304351</v>
      </c>
      <c r="F36" s="31">
        <v>2.0040249702734836</v>
      </c>
      <c r="G36" s="31">
        <v>1.8631212841854932</v>
      </c>
      <c r="H36" s="31">
        <v>0.49577883472057072</v>
      </c>
      <c r="I36" s="31">
        <v>0.35487514863258018</v>
      </c>
      <c r="J36" s="31">
        <v>73.277608695652162</v>
      </c>
      <c r="K36" s="31">
        <v>68.125434782608693</v>
      </c>
      <c r="L36" s="31">
        <v>18.128260869565217</v>
      </c>
      <c r="M36" s="31">
        <v>12.976086956521737</v>
      </c>
      <c r="N36" s="31">
        <v>0</v>
      </c>
      <c r="O36" s="31">
        <v>5.1521739130434785</v>
      </c>
      <c r="P36" s="31">
        <v>10.223043478260871</v>
      </c>
      <c r="Q36" s="31">
        <v>10.223043478260871</v>
      </c>
      <c r="R36" s="31">
        <v>0</v>
      </c>
      <c r="S36" s="31">
        <v>44.92630434782609</v>
      </c>
      <c r="T36" s="31">
        <v>39.070108695652173</v>
      </c>
      <c r="U36" s="31">
        <v>5.8561956521739127</v>
      </c>
      <c r="V36" s="31">
        <v>0</v>
      </c>
      <c r="W36" s="31">
        <v>0</v>
      </c>
      <c r="X36" s="31">
        <v>0</v>
      </c>
      <c r="Y36" s="31">
        <v>0</v>
      </c>
      <c r="Z36" s="31">
        <v>0</v>
      </c>
      <c r="AA36" s="31">
        <v>0</v>
      </c>
      <c r="AB36" s="31">
        <v>0</v>
      </c>
      <c r="AC36" s="31">
        <v>0</v>
      </c>
      <c r="AD36" s="31">
        <v>0</v>
      </c>
      <c r="AE36" s="31">
        <v>0</v>
      </c>
      <c r="AF36" t="s">
        <v>93</v>
      </c>
      <c r="AG36" s="32">
        <v>8</v>
      </c>
      <c r="AH36"/>
    </row>
    <row r="37" spans="1:34" x14ac:dyDescent="0.25">
      <c r="A37" t="s">
        <v>307</v>
      </c>
      <c r="B37" t="s">
        <v>141</v>
      </c>
      <c r="C37" t="s">
        <v>198</v>
      </c>
      <c r="D37" t="s">
        <v>252</v>
      </c>
      <c r="E37" s="31">
        <v>6.75</v>
      </c>
      <c r="F37" s="31">
        <v>8.6473429951690814</v>
      </c>
      <c r="G37" s="31">
        <v>8.6473429951690814</v>
      </c>
      <c r="H37" s="31">
        <v>3.2850241545893719</v>
      </c>
      <c r="I37" s="31">
        <v>3.2850241545893719</v>
      </c>
      <c r="J37" s="31">
        <v>58.369565217391298</v>
      </c>
      <c r="K37" s="31">
        <v>58.369565217391298</v>
      </c>
      <c r="L37" s="31">
        <v>22.173913043478262</v>
      </c>
      <c r="M37" s="31">
        <v>22.173913043478262</v>
      </c>
      <c r="N37" s="31">
        <v>0</v>
      </c>
      <c r="O37" s="31">
        <v>0</v>
      </c>
      <c r="P37" s="31">
        <v>16.391304347826086</v>
      </c>
      <c r="Q37" s="31">
        <v>16.391304347826086</v>
      </c>
      <c r="R37" s="31">
        <v>0</v>
      </c>
      <c r="S37" s="31">
        <v>19.804347826086957</v>
      </c>
      <c r="T37" s="31">
        <v>19.804347826086957</v>
      </c>
      <c r="U37" s="31">
        <v>0</v>
      </c>
      <c r="V37" s="31">
        <v>0</v>
      </c>
      <c r="W37" s="31">
        <v>0</v>
      </c>
      <c r="X37" s="31">
        <v>0</v>
      </c>
      <c r="Y37" s="31">
        <v>0</v>
      </c>
      <c r="Z37" s="31">
        <v>0</v>
      </c>
      <c r="AA37" s="31">
        <v>0</v>
      </c>
      <c r="AB37" s="31">
        <v>0</v>
      </c>
      <c r="AC37" s="31">
        <v>0</v>
      </c>
      <c r="AD37" s="31">
        <v>0</v>
      </c>
      <c r="AE37" s="31">
        <v>0</v>
      </c>
      <c r="AF37" t="s">
        <v>44</v>
      </c>
      <c r="AG37" s="32">
        <v>8</v>
      </c>
      <c r="AH37"/>
    </row>
    <row r="38" spans="1:34" x14ac:dyDescent="0.25">
      <c r="A38" t="s">
        <v>307</v>
      </c>
      <c r="B38" t="s">
        <v>192</v>
      </c>
      <c r="C38" t="s">
        <v>199</v>
      </c>
      <c r="D38" t="s">
        <v>249</v>
      </c>
      <c r="E38" s="31">
        <v>55.260869565217391</v>
      </c>
      <c r="F38" s="31">
        <v>2.3792427222659325</v>
      </c>
      <c r="G38" s="31">
        <v>2.3477714398111726</v>
      </c>
      <c r="H38" s="31">
        <v>0.26100511408339894</v>
      </c>
      <c r="I38" s="31">
        <v>0.22953383162863888</v>
      </c>
      <c r="J38" s="31">
        <v>131.47902173913045</v>
      </c>
      <c r="K38" s="31">
        <v>129.73989130434785</v>
      </c>
      <c r="L38" s="31">
        <v>14.423369565217392</v>
      </c>
      <c r="M38" s="31">
        <v>12.684239130434783</v>
      </c>
      <c r="N38" s="31">
        <v>0</v>
      </c>
      <c r="O38" s="31">
        <v>1.7391304347826086</v>
      </c>
      <c r="P38" s="31">
        <v>39.754891304347822</v>
      </c>
      <c r="Q38" s="31">
        <v>39.754891304347822</v>
      </c>
      <c r="R38" s="31">
        <v>0</v>
      </c>
      <c r="S38" s="31">
        <v>77.300760869565238</v>
      </c>
      <c r="T38" s="31">
        <v>77.300760869565238</v>
      </c>
      <c r="U38" s="31">
        <v>0</v>
      </c>
      <c r="V38" s="31">
        <v>0</v>
      </c>
      <c r="W38" s="31">
        <v>1.6195652173913044</v>
      </c>
      <c r="X38" s="31">
        <v>0.53293478260869565</v>
      </c>
      <c r="Y38" s="31">
        <v>0</v>
      </c>
      <c r="Z38" s="31">
        <v>0</v>
      </c>
      <c r="AA38" s="31">
        <v>0</v>
      </c>
      <c r="AB38" s="31">
        <v>0</v>
      </c>
      <c r="AC38" s="31">
        <v>1.0866304347826088</v>
      </c>
      <c r="AD38" s="31">
        <v>0</v>
      </c>
      <c r="AE38" s="31">
        <v>0</v>
      </c>
      <c r="AF38" t="s">
        <v>95</v>
      </c>
      <c r="AG38" s="32">
        <v>8</v>
      </c>
      <c r="AH38"/>
    </row>
    <row r="39" spans="1:34" x14ac:dyDescent="0.25">
      <c r="A39" t="s">
        <v>307</v>
      </c>
      <c r="B39" t="s">
        <v>188</v>
      </c>
      <c r="C39" t="s">
        <v>207</v>
      </c>
      <c r="D39" t="s">
        <v>250</v>
      </c>
      <c r="E39" s="31">
        <v>30.347826086956523</v>
      </c>
      <c r="F39" s="31">
        <v>2.7040150429799428</v>
      </c>
      <c r="G39" s="31">
        <v>2.4821991404011463</v>
      </c>
      <c r="H39" s="31">
        <v>0.95242836676217757</v>
      </c>
      <c r="I39" s="31">
        <v>0.73061246418338111</v>
      </c>
      <c r="J39" s="31">
        <v>82.060978260869575</v>
      </c>
      <c r="K39" s="31">
        <v>75.329347826086959</v>
      </c>
      <c r="L39" s="31">
        <v>28.904130434782608</v>
      </c>
      <c r="M39" s="31">
        <v>22.172500000000003</v>
      </c>
      <c r="N39" s="31">
        <v>1.3639130434782607</v>
      </c>
      <c r="O39" s="31">
        <v>5.3677173913043479</v>
      </c>
      <c r="P39" s="31">
        <v>0</v>
      </c>
      <c r="Q39" s="31">
        <v>0</v>
      </c>
      <c r="R39" s="31">
        <v>0</v>
      </c>
      <c r="S39" s="31">
        <v>53.15684782608696</v>
      </c>
      <c r="T39" s="31">
        <v>53.15684782608696</v>
      </c>
      <c r="U39" s="31">
        <v>0</v>
      </c>
      <c r="V39" s="31">
        <v>0</v>
      </c>
      <c r="W39" s="31">
        <v>0.65782608695652167</v>
      </c>
      <c r="X39" s="31">
        <v>0</v>
      </c>
      <c r="Y39" s="31">
        <v>0</v>
      </c>
      <c r="Z39" s="31">
        <v>0</v>
      </c>
      <c r="AA39" s="31">
        <v>0</v>
      </c>
      <c r="AB39" s="31">
        <v>0</v>
      </c>
      <c r="AC39" s="31">
        <v>0.65782608695652167</v>
      </c>
      <c r="AD39" s="31">
        <v>0</v>
      </c>
      <c r="AE39" s="31">
        <v>0</v>
      </c>
      <c r="AF39" t="s">
        <v>91</v>
      </c>
      <c r="AG39" s="32">
        <v>8</v>
      </c>
      <c r="AH39"/>
    </row>
    <row r="40" spans="1:34" x14ac:dyDescent="0.25">
      <c r="A40" t="s">
        <v>307</v>
      </c>
      <c r="B40" t="s">
        <v>181</v>
      </c>
      <c r="C40" t="s">
        <v>237</v>
      </c>
      <c r="D40" t="s">
        <v>252</v>
      </c>
      <c r="E40" s="31">
        <v>45.771739130434781</v>
      </c>
      <c r="F40" s="31">
        <v>4.8812918546663502</v>
      </c>
      <c r="G40" s="31">
        <v>3.941410591308478</v>
      </c>
      <c r="H40" s="31">
        <v>1.0558917121823796</v>
      </c>
      <c r="I40" s="31">
        <v>0.82079316076941355</v>
      </c>
      <c r="J40" s="31">
        <v>223.42521739130433</v>
      </c>
      <c r="K40" s="31">
        <v>180.40521739130435</v>
      </c>
      <c r="L40" s="31">
        <v>48.330000000000005</v>
      </c>
      <c r="M40" s="31">
        <v>37.569130434782615</v>
      </c>
      <c r="N40" s="31">
        <v>5.3804347826086953</v>
      </c>
      <c r="O40" s="31">
        <v>5.3804347826086953</v>
      </c>
      <c r="P40" s="31">
        <v>32.259130434782598</v>
      </c>
      <c r="Q40" s="31">
        <v>0</v>
      </c>
      <c r="R40" s="31">
        <v>32.259130434782598</v>
      </c>
      <c r="S40" s="31">
        <v>142.83608695652174</v>
      </c>
      <c r="T40" s="31">
        <v>142.83608695652174</v>
      </c>
      <c r="U40" s="31">
        <v>0</v>
      </c>
      <c r="V40" s="31">
        <v>0</v>
      </c>
      <c r="W40" s="31">
        <v>0</v>
      </c>
      <c r="X40" s="31">
        <v>0</v>
      </c>
      <c r="Y40" s="31">
        <v>0</v>
      </c>
      <c r="Z40" s="31">
        <v>0</v>
      </c>
      <c r="AA40" s="31">
        <v>0</v>
      </c>
      <c r="AB40" s="31">
        <v>0</v>
      </c>
      <c r="AC40" s="31">
        <v>0</v>
      </c>
      <c r="AD40" s="31">
        <v>0</v>
      </c>
      <c r="AE40" s="31">
        <v>0</v>
      </c>
      <c r="AF40" t="s">
        <v>84</v>
      </c>
      <c r="AG40" s="32">
        <v>8</v>
      </c>
      <c r="AH40"/>
    </row>
    <row r="41" spans="1:34" x14ac:dyDescent="0.25">
      <c r="A41" t="s">
        <v>307</v>
      </c>
      <c r="B41" t="s">
        <v>158</v>
      </c>
      <c r="C41" t="s">
        <v>207</v>
      </c>
      <c r="D41" t="s">
        <v>250</v>
      </c>
      <c r="E41" s="31">
        <v>35.304347826086953</v>
      </c>
      <c r="F41" s="31">
        <v>3.0562315270935958</v>
      </c>
      <c r="G41" s="31">
        <v>2.7063331280788177</v>
      </c>
      <c r="H41" s="31">
        <v>0.55776477832512328</v>
      </c>
      <c r="I41" s="31">
        <v>0.37137007389162557</v>
      </c>
      <c r="J41" s="31">
        <v>107.89826086956519</v>
      </c>
      <c r="K41" s="31">
        <v>95.545326086956507</v>
      </c>
      <c r="L41" s="31">
        <v>19.691521739130437</v>
      </c>
      <c r="M41" s="31">
        <v>13.110978260869564</v>
      </c>
      <c r="N41" s="31">
        <v>1.7109782608695674</v>
      </c>
      <c r="O41" s="31">
        <v>4.8695652173913047</v>
      </c>
      <c r="P41" s="31">
        <v>28.254565217391288</v>
      </c>
      <c r="Q41" s="31">
        <v>22.482173913043471</v>
      </c>
      <c r="R41" s="31">
        <v>5.772391304347817</v>
      </c>
      <c r="S41" s="31">
        <v>59.952173913043481</v>
      </c>
      <c r="T41" s="31">
        <v>46.362391304347831</v>
      </c>
      <c r="U41" s="31">
        <v>13.589782608695646</v>
      </c>
      <c r="V41" s="31">
        <v>0</v>
      </c>
      <c r="W41" s="31">
        <v>10.328913043478265</v>
      </c>
      <c r="X41" s="31">
        <v>0</v>
      </c>
      <c r="Y41" s="31">
        <v>1.7109782608695674</v>
      </c>
      <c r="Z41" s="31">
        <v>0</v>
      </c>
      <c r="AA41" s="31">
        <v>9.2608695652173903E-2</v>
      </c>
      <c r="AB41" s="31">
        <v>0.38021739130434817</v>
      </c>
      <c r="AC41" s="31">
        <v>8.1451086956521745</v>
      </c>
      <c r="AD41" s="31">
        <v>0</v>
      </c>
      <c r="AE41" s="31">
        <v>0</v>
      </c>
      <c r="AF41" t="s">
        <v>61</v>
      </c>
      <c r="AG41" s="32">
        <v>8</v>
      </c>
      <c r="AH41"/>
    </row>
    <row r="42" spans="1:34" x14ac:dyDescent="0.25">
      <c r="A42" t="s">
        <v>307</v>
      </c>
      <c r="B42" t="s">
        <v>187</v>
      </c>
      <c r="C42" t="s">
        <v>201</v>
      </c>
      <c r="D42" t="s">
        <v>250</v>
      </c>
      <c r="E42" s="31">
        <v>23.195652173913043</v>
      </c>
      <c r="F42" s="31">
        <v>5.1103655107778829</v>
      </c>
      <c r="G42" s="31">
        <v>4.6279006560449867</v>
      </c>
      <c r="H42" s="31">
        <v>0.82331771321462044</v>
      </c>
      <c r="I42" s="31">
        <v>0.5536363636363637</v>
      </c>
      <c r="J42" s="31">
        <v>118.53826086956524</v>
      </c>
      <c r="K42" s="31">
        <v>107.34717391304349</v>
      </c>
      <c r="L42" s="31">
        <v>19.097391304347827</v>
      </c>
      <c r="M42" s="31">
        <v>12.841956521739132</v>
      </c>
      <c r="N42" s="31">
        <v>0.60326086956521741</v>
      </c>
      <c r="O42" s="31">
        <v>5.6521739130434785</v>
      </c>
      <c r="P42" s="31">
        <v>17.829891304347825</v>
      </c>
      <c r="Q42" s="31">
        <v>12.89423913043478</v>
      </c>
      <c r="R42" s="31">
        <v>4.9356521739130432</v>
      </c>
      <c r="S42" s="31">
        <v>81.610978260869587</v>
      </c>
      <c r="T42" s="31">
        <v>81.610978260869587</v>
      </c>
      <c r="U42" s="31">
        <v>0</v>
      </c>
      <c r="V42" s="31">
        <v>0</v>
      </c>
      <c r="W42" s="31">
        <v>0.60326086956521741</v>
      </c>
      <c r="X42" s="31">
        <v>0</v>
      </c>
      <c r="Y42" s="31">
        <v>0.60326086956521741</v>
      </c>
      <c r="Z42" s="31">
        <v>0</v>
      </c>
      <c r="AA42" s="31">
        <v>0</v>
      </c>
      <c r="AB42" s="31">
        <v>0</v>
      </c>
      <c r="AC42" s="31">
        <v>0</v>
      </c>
      <c r="AD42" s="31">
        <v>0</v>
      </c>
      <c r="AE42" s="31">
        <v>0</v>
      </c>
      <c r="AF42" t="s">
        <v>90</v>
      </c>
      <c r="AG42" s="32">
        <v>8</v>
      </c>
      <c r="AH42"/>
    </row>
    <row r="43" spans="1:34" x14ac:dyDescent="0.25">
      <c r="A43" t="s">
        <v>307</v>
      </c>
      <c r="B43" t="s">
        <v>176</v>
      </c>
      <c r="C43" t="s">
        <v>195</v>
      </c>
      <c r="D43" t="s">
        <v>255</v>
      </c>
      <c r="E43" s="31">
        <v>94.815217391304344</v>
      </c>
      <c r="F43" s="31">
        <v>6.0973862203370395</v>
      </c>
      <c r="G43" s="31">
        <v>5.6755313538920085</v>
      </c>
      <c r="H43" s="31">
        <v>1.5343161756276513</v>
      </c>
      <c r="I43" s="31">
        <v>1.2191023730367996</v>
      </c>
      <c r="J43" s="31">
        <v>578.12499999999989</v>
      </c>
      <c r="K43" s="31">
        <v>538.12673913043466</v>
      </c>
      <c r="L43" s="31">
        <v>145.47652173913045</v>
      </c>
      <c r="M43" s="31">
        <v>115.58945652173915</v>
      </c>
      <c r="N43" s="31">
        <v>24.832717391304339</v>
      </c>
      <c r="O43" s="31">
        <v>5.0543478260869561</v>
      </c>
      <c r="P43" s="31">
        <v>100.47206521739132</v>
      </c>
      <c r="Q43" s="31">
        <v>90.360869565217399</v>
      </c>
      <c r="R43" s="31">
        <v>10.111195652173915</v>
      </c>
      <c r="S43" s="31">
        <v>332.17641304347814</v>
      </c>
      <c r="T43" s="31">
        <v>299.09891304347815</v>
      </c>
      <c r="U43" s="31">
        <v>33.077499999999993</v>
      </c>
      <c r="V43" s="31">
        <v>0</v>
      </c>
      <c r="W43" s="31">
        <v>0</v>
      </c>
      <c r="X43" s="31">
        <v>0</v>
      </c>
      <c r="Y43" s="31">
        <v>0</v>
      </c>
      <c r="Z43" s="31">
        <v>0</v>
      </c>
      <c r="AA43" s="31">
        <v>0</v>
      </c>
      <c r="AB43" s="31">
        <v>0</v>
      </c>
      <c r="AC43" s="31">
        <v>0</v>
      </c>
      <c r="AD43" s="31">
        <v>0</v>
      </c>
      <c r="AE43" s="31">
        <v>0</v>
      </c>
      <c r="AF43" t="s">
        <v>79</v>
      </c>
      <c r="AG43" s="32">
        <v>8</v>
      </c>
      <c r="AH43"/>
    </row>
    <row r="44" spans="1:34" x14ac:dyDescent="0.25">
      <c r="A44" t="s">
        <v>307</v>
      </c>
      <c r="B44" t="s">
        <v>142</v>
      </c>
      <c r="C44" t="s">
        <v>207</v>
      </c>
      <c r="D44" t="s">
        <v>250</v>
      </c>
      <c r="E44" s="31">
        <v>76.913043478260875</v>
      </c>
      <c r="F44" s="31">
        <v>4.0330596382136816</v>
      </c>
      <c r="G44" s="31">
        <v>3.9402784058790288</v>
      </c>
      <c r="H44" s="31">
        <v>0.89250423968343706</v>
      </c>
      <c r="I44" s="31">
        <v>0.79972300734878465</v>
      </c>
      <c r="J44" s="31">
        <v>310.19489130434795</v>
      </c>
      <c r="K44" s="31">
        <v>303.0588043478262</v>
      </c>
      <c r="L44" s="31">
        <v>68.645217391304357</v>
      </c>
      <c r="M44" s="31">
        <v>61.509130434782612</v>
      </c>
      <c r="N44" s="31">
        <v>0.70652173913043481</v>
      </c>
      <c r="O44" s="31">
        <v>6.4295652173913078</v>
      </c>
      <c r="P44" s="31">
        <v>21.05467391304348</v>
      </c>
      <c r="Q44" s="31">
        <v>21.05467391304348</v>
      </c>
      <c r="R44" s="31">
        <v>0</v>
      </c>
      <c r="S44" s="31">
        <v>220.49500000000009</v>
      </c>
      <c r="T44" s="31">
        <v>220.49500000000009</v>
      </c>
      <c r="U44" s="31">
        <v>0</v>
      </c>
      <c r="V44" s="31">
        <v>0</v>
      </c>
      <c r="W44" s="31">
        <v>0.70652173913043481</v>
      </c>
      <c r="X44" s="31">
        <v>0</v>
      </c>
      <c r="Y44" s="31">
        <v>0.70652173913043481</v>
      </c>
      <c r="Z44" s="31">
        <v>0</v>
      </c>
      <c r="AA44" s="31">
        <v>0</v>
      </c>
      <c r="AB44" s="31">
        <v>0</v>
      </c>
      <c r="AC44" s="31">
        <v>0</v>
      </c>
      <c r="AD44" s="31">
        <v>0</v>
      </c>
      <c r="AE44" s="31">
        <v>0</v>
      </c>
      <c r="AF44" t="s">
        <v>45</v>
      </c>
      <c r="AG44" s="32">
        <v>8</v>
      </c>
      <c r="AH44"/>
    </row>
    <row r="45" spans="1:34" x14ac:dyDescent="0.25">
      <c r="A45" t="s">
        <v>307</v>
      </c>
      <c r="B45" t="s">
        <v>157</v>
      </c>
      <c r="C45" t="s">
        <v>197</v>
      </c>
      <c r="D45" t="s">
        <v>260</v>
      </c>
      <c r="E45" s="31">
        <v>47.913043478260867</v>
      </c>
      <c r="F45" s="31">
        <v>3.6864088021778594</v>
      </c>
      <c r="G45" s="31">
        <v>3.4321960072595292</v>
      </c>
      <c r="H45" s="31">
        <v>1.0589519056261341</v>
      </c>
      <c r="I45" s="31">
        <v>0.80473911070780368</v>
      </c>
      <c r="J45" s="31">
        <v>176.62706521739133</v>
      </c>
      <c r="K45" s="31">
        <v>164.44695652173917</v>
      </c>
      <c r="L45" s="31">
        <v>50.737608695652163</v>
      </c>
      <c r="M45" s="31">
        <v>38.557499999999983</v>
      </c>
      <c r="N45" s="31">
        <v>5.188478260869565</v>
      </c>
      <c r="O45" s="31">
        <v>6.9916304347826115</v>
      </c>
      <c r="P45" s="31">
        <v>11.025978260869563</v>
      </c>
      <c r="Q45" s="31">
        <v>11.025978260869563</v>
      </c>
      <c r="R45" s="31">
        <v>0</v>
      </c>
      <c r="S45" s="31">
        <v>114.86347826086961</v>
      </c>
      <c r="T45" s="31">
        <v>114.86347826086961</v>
      </c>
      <c r="U45" s="31">
        <v>0</v>
      </c>
      <c r="V45" s="31">
        <v>0</v>
      </c>
      <c r="W45" s="31">
        <v>0</v>
      </c>
      <c r="X45" s="31">
        <v>0</v>
      </c>
      <c r="Y45" s="31">
        <v>0</v>
      </c>
      <c r="Z45" s="31">
        <v>0</v>
      </c>
      <c r="AA45" s="31">
        <v>0</v>
      </c>
      <c r="AB45" s="31">
        <v>0</v>
      </c>
      <c r="AC45" s="31">
        <v>0</v>
      </c>
      <c r="AD45" s="31">
        <v>0</v>
      </c>
      <c r="AE45" s="31">
        <v>0</v>
      </c>
      <c r="AF45" t="s">
        <v>60</v>
      </c>
      <c r="AG45" s="32">
        <v>8</v>
      </c>
      <c r="AH45"/>
    </row>
    <row r="46" spans="1:34" x14ac:dyDescent="0.25">
      <c r="A46" t="s">
        <v>307</v>
      </c>
      <c r="B46" t="s">
        <v>180</v>
      </c>
      <c r="C46" t="s">
        <v>207</v>
      </c>
      <c r="D46" t="s">
        <v>250</v>
      </c>
      <c r="E46" s="31">
        <v>55.402173913043477</v>
      </c>
      <c r="F46" s="31">
        <v>2.4959584069060226</v>
      </c>
      <c r="G46" s="31">
        <v>2.1505238375515008</v>
      </c>
      <c r="H46" s="31">
        <v>0.61434176966843257</v>
      </c>
      <c r="I46" s="31">
        <v>0.38489307435746523</v>
      </c>
      <c r="J46" s="31">
        <v>138.2815217391304</v>
      </c>
      <c r="K46" s="31">
        <v>119.1436956521739</v>
      </c>
      <c r="L46" s="31">
        <v>34.035869565217396</v>
      </c>
      <c r="M46" s="31">
        <v>21.323913043478264</v>
      </c>
      <c r="N46" s="31">
        <v>0</v>
      </c>
      <c r="O46" s="31">
        <v>12.711956521739131</v>
      </c>
      <c r="P46" s="31">
        <v>21.388804347826088</v>
      </c>
      <c r="Q46" s="31">
        <v>14.9629347826087</v>
      </c>
      <c r="R46" s="31">
        <v>6.4258695652173881</v>
      </c>
      <c r="S46" s="31">
        <v>82.856847826086934</v>
      </c>
      <c r="T46" s="31">
        <v>68.51749999999997</v>
      </c>
      <c r="U46" s="31">
        <v>13.919130434782613</v>
      </c>
      <c r="V46" s="31">
        <v>0.42021739130434776</v>
      </c>
      <c r="W46" s="31">
        <v>0.53260869565217384</v>
      </c>
      <c r="X46" s="31">
        <v>0.13043478260869565</v>
      </c>
      <c r="Y46" s="31">
        <v>0</v>
      </c>
      <c r="Z46" s="31">
        <v>0</v>
      </c>
      <c r="AA46" s="31">
        <v>0.1358695652173913</v>
      </c>
      <c r="AB46" s="31">
        <v>0</v>
      </c>
      <c r="AC46" s="31">
        <v>0.26630434782608697</v>
      </c>
      <c r="AD46" s="31">
        <v>0</v>
      </c>
      <c r="AE46" s="31">
        <v>0</v>
      </c>
      <c r="AF46" t="s">
        <v>83</v>
      </c>
      <c r="AG46" s="32">
        <v>8</v>
      </c>
      <c r="AH46"/>
    </row>
    <row r="47" spans="1:34" x14ac:dyDescent="0.25">
      <c r="A47" t="s">
        <v>307</v>
      </c>
      <c r="B47" t="s">
        <v>118</v>
      </c>
      <c r="C47" t="s">
        <v>194</v>
      </c>
      <c r="D47" t="s">
        <v>255</v>
      </c>
      <c r="E47" s="31">
        <v>31.891304347826086</v>
      </c>
      <c r="F47" s="31">
        <v>3.3300068166325834</v>
      </c>
      <c r="G47" s="31">
        <v>3.0744001363326516</v>
      </c>
      <c r="H47" s="31">
        <v>0.36418541240627139</v>
      </c>
      <c r="I47" s="31">
        <v>0.19785957736877988</v>
      </c>
      <c r="J47" s="31">
        <v>106.1982608695652</v>
      </c>
      <c r="K47" s="31">
        <v>98.0466304347826</v>
      </c>
      <c r="L47" s="31">
        <v>11.614347826086959</v>
      </c>
      <c r="M47" s="31">
        <v>6.3100000000000014</v>
      </c>
      <c r="N47" s="31">
        <v>8.6956521739130432E-2</v>
      </c>
      <c r="O47" s="31">
        <v>5.2173913043478262</v>
      </c>
      <c r="P47" s="31">
        <v>22.356739130434782</v>
      </c>
      <c r="Q47" s="31">
        <v>19.509456521739132</v>
      </c>
      <c r="R47" s="31">
        <v>2.847282608695652</v>
      </c>
      <c r="S47" s="31">
        <v>72.227173913043458</v>
      </c>
      <c r="T47" s="31">
        <v>72.227173913043458</v>
      </c>
      <c r="U47" s="31">
        <v>0</v>
      </c>
      <c r="V47" s="31">
        <v>0</v>
      </c>
      <c r="W47" s="31">
        <v>8.6956521739130432E-2</v>
      </c>
      <c r="X47" s="31">
        <v>0</v>
      </c>
      <c r="Y47" s="31">
        <v>8.6956521739130432E-2</v>
      </c>
      <c r="Z47" s="31">
        <v>0</v>
      </c>
      <c r="AA47" s="31">
        <v>0</v>
      </c>
      <c r="AB47" s="31">
        <v>0</v>
      </c>
      <c r="AC47" s="31">
        <v>0</v>
      </c>
      <c r="AD47" s="31">
        <v>0</v>
      </c>
      <c r="AE47" s="31">
        <v>0</v>
      </c>
      <c r="AF47" t="s">
        <v>20</v>
      </c>
      <c r="AG47" s="32">
        <v>8</v>
      </c>
      <c r="AH47"/>
    </row>
    <row r="48" spans="1:34" x14ac:dyDescent="0.25">
      <c r="A48" t="s">
        <v>307</v>
      </c>
      <c r="B48" t="s">
        <v>171</v>
      </c>
      <c r="C48" t="s">
        <v>232</v>
      </c>
      <c r="D48" t="s">
        <v>261</v>
      </c>
      <c r="E48" s="31">
        <v>30.880434782608695</v>
      </c>
      <c r="F48" s="31">
        <v>2.8391833861316438</v>
      </c>
      <c r="G48" s="31">
        <v>2.4776909538894754</v>
      </c>
      <c r="H48" s="31">
        <v>0.77437170010559653</v>
      </c>
      <c r="I48" s="31">
        <v>0.41287926786342827</v>
      </c>
      <c r="J48" s="31">
        <v>87.675217391304344</v>
      </c>
      <c r="K48" s="31">
        <v>76.512173913043469</v>
      </c>
      <c r="L48" s="31">
        <v>23.912934782608694</v>
      </c>
      <c r="M48" s="31">
        <v>12.749891304347823</v>
      </c>
      <c r="N48" s="31">
        <v>6.0326086956521738</v>
      </c>
      <c r="O48" s="31">
        <v>5.1304347826086953</v>
      </c>
      <c r="P48" s="31">
        <v>24.055217391304332</v>
      </c>
      <c r="Q48" s="31">
        <v>24.055217391304332</v>
      </c>
      <c r="R48" s="31">
        <v>0</v>
      </c>
      <c r="S48" s="31">
        <v>39.707065217391317</v>
      </c>
      <c r="T48" s="31">
        <v>39.707065217391317</v>
      </c>
      <c r="U48" s="31">
        <v>0</v>
      </c>
      <c r="V48" s="31">
        <v>0</v>
      </c>
      <c r="W48" s="31">
        <v>0.11956521739130435</v>
      </c>
      <c r="X48" s="31">
        <v>0</v>
      </c>
      <c r="Y48" s="31">
        <v>0.11956521739130435</v>
      </c>
      <c r="Z48" s="31">
        <v>0</v>
      </c>
      <c r="AA48" s="31">
        <v>0</v>
      </c>
      <c r="AB48" s="31">
        <v>0</v>
      </c>
      <c r="AC48" s="31">
        <v>0</v>
      </c>
      <c r="AD48" s="31">
        <v>0</v>
      </c>
      <c r="AE48" s="31">
        <v>0</v>
      </c>
      <c r="AF48" t="s">
        <v>74</v>
      </c>
      <c r="AG48" s="32">
        <v>8</v>
      </c>
      <c r="AH48"/>
    </row>
    <row r="49" spans="1:34" x14ac:dyDescent="0.25">
      <c r="A49" t="s">
        <v>307</v>
      </c>
      <c r="B49" t="s">
        <v>162</v>
      </c>
      <c r="C49" t="s">
        <v>230</v>
      </c>
      <c r="D49" t="s">
        <v>251</v>
      </c>
      <c r="E49" s="31">
        <v>33.771739130434781</v>
      </c>
      <c r="F49" s="31">
        <v>4.0468715803025432</v>
      </c>
      <c r="G49" s="31">
        <v>3.6203862246540077</v>
      </c>
      <c r="H49" s="31">
        <v>1.0847183778564529</v>
      </c>
      <c r="I49" s="31">
        <v>0.8294850337946571</v>
      </c>
      <c r="J49" s="31">
        <v>136.66989130434783</v>
      </c>
      <c r="K49" s="31">
        <v>122.2667391304348</v>
      </c>
      <c r="L49" s="31">
        <v>36.632826086956513</v>
      </c>
      <c r="M49" s="31">
        <v>28.013152173913038</v>
      </c>
      <c r="N49" s="31">
        <v>3.1414130434782606</v>
      </c>
      <c r="O49" s="31">
        <v>5.4782608695652177</v>
      </c>
      <c r="P49" s="31">
        <v>19.67173913043478</v>
      </c>
      <c r="Q49" s="31">
        <v>13.888260869565215</v>
      </c>
      <c r="R49" s="31">
        <v>5.7834782608695656</v>
      </c>
      <c r="S49" s="31">
        <v>80.365326086956543</v>
      </c>
      <c r="T49" s="31">
        <v>80.365326086956543</v>
      </c>
      <c r="U49" s="31">
        <v>0</v>
      </c>
      <c r="V49" s="31">
        <v>0</v>
      </c>
      <c r="W49" s="31">
        <v>0.46739130434782611</v>
      </c>
      <c r="X49" s="31">
        <v>0</v>
      </c>
      <c r="Y49" s="31">
        <v>0.46739130434782611</v>
      </c>
      <c r="Z49" s="31">
        <v>0</v>
      </c>
      <c r="AA49" s="31">
        <v>0</v>
      </c>
      <c r="AB49" s="31">
        <v>0</v>
      </c>
      <c r="AC49" s="31">
        <v>0</v>
      </c>
      <c r="AD49" s="31">
        <v>0</v>
      </c>
      <c r="AE49" s="31">
        <v>0</v>
      </c>
      <c r="AF49" t="s">
        <v>65</v>
      </c>
      <c r="AG49" s="32">
        <v>8</v>
      </c>
      <c r="AH49"/>
    </row>
    <row r="50" spans="1:34" x14ac:dyDescent="0.25">
      <c r="A50" t="s">
        <v>307</v>
      </c>
      <c r="B50" t="s">
        <v>117</v>
      </c>
      <c r="C50" t="s">
        <v>199</v>
      </c>
      <c r="D50" t="s">
        <v>249</v>
      </c>
      <c r="E50" s="31">
        <v>45.989130434782609</v>
      </c>
      <c r="F50" s="31">
        <v>2.3026093122193325</v>
      </c>
      <c r="G50" s="31">
        <v>2.3026093122193325</v>
      </c>
      <c r="H50" s="31">
        <v>0.67540770503427072</v>
      </c>
      <c r="I50" s="31">
        <v>0.67540770503427072</v>
      </c>
      <c r="J50" s="31">
        <v>105.89499999999995</v>
      </c>
      <c r="K50" s="31">
        <v>105.89499999999995</v>
      </c>
      <c r="L50" s="31">
        <v>31.061413043478257</v>
      </c>
      <c r="M50" s="31">
        <v>31.061413043478257</v>
      </c>
      <c r="N50" s="31">
        <v>0</v>
      </c>
      <c r="O50" s="31">
        <v>0</v>
      </c>
      <c r="P50" s="31">
        <v>7.2058695652173919</v>
      </c>
      <c r="Q50" s="31">
        <v>7.2058695652173919</v>
      </c>
      <c r="R50" s="31">
        <v>0</v>
      </c>
      <c r="S50" s="31">
        <v>67.627717391304301</v>
      </c>
      <c r="T50" s="31">
        <v>67.627717391304301</v>
      </c>
      <c r="U50" s="31">
        <v>0</v>
      </c>
      <c r="V50" s="31">
        <v>0</v>
      </c>
      <c r="W50" s="31">
        <v>0</v>
      </c>
      <c r="X50" s="31">
        <v>0</v>
      </c>
      <c r="Y50" s="31">
        <v>0</v>
      </c>
      <c r="Z50" s="31">
        <v>0</v>
      </c>
      <c r="AA50" s="31">
        <v>0</v>
      </c>
      <c r="AB50" s="31">
        <v>0</v>
      </c>
      <c r="AC50" s="31">
        <v>0</v>
      </c>
      <c r="AD50" s="31">
        <v>0</v>
      </c>
      <c r="AE50" s="31">
        <v>0</v>
      </c>
      <c r="AF50" t="s">
        <v>19</v>
      </c>
      <c r="AG50" s="32">
        <v>8</v>
      </c>
      <c r="AH50"/>
    </row>
    <row r="51" spans="1:34" x14ac:dyDescent="0.25">
      <c r="A51" t="s">
        <v>307</v>
      </c>
      <c r="B51" t="s">
        <v>109</v>
      </c>
      <c r="C51" t="s">
        <v>211</v>
      </c>
      <c r="D51" t="s">
        <v>249</v>
      </c>
      <c r="E51" s="31">
        <v>55.130434782608695</v>
      </c>
      <c r="F51" s="31">
        <v>3.7725611198738171</v>
      </c>
      <c r="G51" s="31">
        <v>3.5378410883280753</v>
      </c>
      <c r="H51" s="31">
        <v>0.62671529968454265</v>
      </c>
      <c r="I51" s="31">
        <v>0.39199526813880126</v>
      </c>
      <c r="J51" s="31">
        <v>207.98293478260871</v>
      </c>
      <c r="K51" s="31">
        <v>195.04271739130434</v>
      </c>
      <c r="L51" s="31">
        <v>34.551086956521743</v>
      </c>
      <c r="M51" s="31">
        <v>21.610869565217392</v>
      </c>
      <c r="N51" s="31">
        <v>7.5489130434782608</v>
      </c>
      <c r="O51" s="31">
        <v>5.3913043478260869</v>
      </c>
      <c r="P51" s="31">
        <v>50.062065217391293</v>
      </c>
      <c r="Q51" s="31">
        <v>50.062065217391293</v>
      </c>
      <c r="R51" s="31">
        <v>0</v>
      </c>
      <c r="S51" s="31">
        <v>123.36978260869566</v>
      </c>
      <c r="T51" s="31">
        <v>91.179021739130434</v>
      </c>
      <c r="U51" s="31">
        <v>32.190760869565217</v>
      </c>
      <c r="V51" s="31">
        <v>0</v>
      </c>
      <c r="W51" s="31">
        <v>0</v>
      </c>
      <c r="X51" s="31">
        <v>0</v>
      </c>
      <c r="Y51" s="31">
        <v>0</v>
      </c>
      <c r="Z51" s="31">
        <v>0</v>
      </c>
      <c r="AA51" s="31">
        <v>0</v>
      </c>
      <c r="AB51" s="31">
        <v>0</v>
      </c>
      <c r="AC51" s="31">
        <v>0</v>
      </c>
      <c r="AD51" s="31">
        <v>0</v>
      </c>
      <c r="AE51" s="31">
        <v>0</v>
      </c>
      <c r="AF51" t="s">
        <v>10</v>
      </c>
      <c r="AG51" s="32">
        <v>8</v>
      </c>
      <c r="AH51"/>
    </row>
    <row r="52" spans="1:34" x14ac:dyDescent="0.25">
      <c r="A52" t="s">
        <v>307</v>
      </c>
      <c r="B52" t="s">
        <v>101</v>
      </c>
      <c r="C52" t="s">
        <v>207</v>
      </c>
      <c r="D52" t="s">
        <v>250</v>
      </c>
      <c r="E52" s="31">
        <v>73.597826086956516</v>
      </c>
      <c r="F52" s="31">
        <v>3.2566622360064983</v>
      </c>
      <c r="G52" s="31">
        <v>3.0169605671245021</v>
      </c>
      <c r="H52" s="31">
        <v>0.71184020085659427</v>
      </c>
      <c r="I52" s="31">
        <v>0.54937675380298334</v>
      </c>
      <c r="J52" s="31">
        <v>239.6832608695652</v>
      </c>
      <c r="K52" s="31">
        <v>222.04173913043479</v>
      </c>
      <c r="L52" s="31">
        <v>52.38989130434782</v>
      </c>
      <c r="M52" s="31">
        <v>40.432934782608697</v>
      </c>
      <c r="N52" s="31">
        <v>6.1526086956521722</v>
      </c>
      <c r="O52" s="31">
        <v>5.8043478260869561</v>
      </c>
      <c r="P52" s="31">
        <v>55.838804347826077</v>
      </c>
      <c r="Q52" s="31">
        <v>50.154239130434782</v>
      </c>
      <c r="R52" s="31">
        <v>5.6845652173912944</v>
      </c>
      <c r="S52" s="31">
        <v>131.45456521739132</v>
      </c>
      <c r="T52" s="31">
        <v>102.6708695652174</v>
      </c>
      <c r="U52" s="31">
        <v>28.783695652173911</v>
      </c>
      <c r="V52" s="31">
        <v>0</v>
      </c>
      <c r="W52" s="31">
        <v>30.705000000000005</v>
      </c>
      <c r="X52" s="31">
        <v>12.255434782608699</v>
      </c>
      <c r="Y52" s="31">
        <v>1.7109782608695669</v>
      </c>
      <c r="Z52" s="31">
        <v>0</v>
      </c>
      <c r="AA52" s="31">
        <v>6.1682608695652164</v>
      </c>
      <c r="AB52" s="31">
        <v>0.38021739130434817</v>
      </c>
      <c r="AC52" s="31">
        <v>10.190108695652173</v>
      </c>
      <c r="AD52" s="31">
        <v>0</v>
      </c>
      <c r="AE52" s="31">
        <v>0</v>
      </c>
      <c r="AF52" t="s">
        <v>1</v>
      </c>
      <c r="AG52" s="32">
        <v>8</v>
      </c>
      <c r="AH52"/>
    </row>
    <row r="53" spans="1:34" x14ac:dyDescent="0.25">
      <c r="A53" t="s">
        <v>307</v>
      </c>
      <c r="B53" t="s">
        <v>174</v>
      </c>
      <c r="C53" t="s">
        <v>203</v>
      </c>
      <c r="D53" t="s">
        <v>250</v>
      </c>
      <c r="E53" s="31">
        <v>52.586956521739133</v>
      </c>
      <c r="F53" s="31">
        <v>6.7686027284001646</v>
      </c>
      <c r="G53" s="31">
        <v>6.3770876395204619</v>
      </c>
      <c r="H53" s="31">
        <v>2.5510438197602312</v>
      </c>
      <c r="I53" s="31">
        <v>2.305208763952046</v>
      </c>
      <c r="J53" s="31">
        <v>355.94021739130432</v>
      </c>
      <c r="K53" s="31">
        <v>335.35163043478258</v>
      </c>
      <c r="L53" s="31">
        <v>134.15163043478259</v>
      </c>
      <c r="M53" s="31">
        <v>121.22391304347825</v>
      </c>
      <c r="N53" s="31">
        <v>8.2320652173913018</v>
      </c>
      <c r="O53" s="31">
        <v>4.6956521739130439</v>
      </c>
      <c r="P53" s="31">
        <v>19.542608695652181</v>
      </c>
      <c r="Q53" s="31">
        <v>11.88173913043479</v>
      </c>
      <c r="R53" s="31">
        <v>7.660869565217391</v>
      </c>
      <c r="S53" s="31">
        <v>202.24597826086955</v>
      </c>
      <c r="T53" s="31">
        <v>202.24597826086955</v>
      </c>
      <c r="U53" s="31">
        <v>0</v>
      </c>
      <c r="V53" s="31">
        <v>0</v>
      </c>
      <c r="W53" s="31">
        <v>0</v>
      </c>
      <c r="X53" s="31">
        <v>0</v>
      </c>
      <c r="Y53" s="31">
        <v>0</v>
      </c>
      <c r="Z53" s="31">
        <v>0</v>
      </c>
      <c r="AA53" s="31">
        <v>0</v>
      </c>
      <c r="AB53" s="31">
        <v>0</v>
      </c>
      <c r="AC53" s="31">
        <v>0</v>
      </c>
      <c r="AD53" s="31">
        <v>0</v>
      </c>
      <c r="AE53" s="31">
        <v>0</v>
      </c>
      <c r="AF53" t="s">
        <v>77</v>
      </c>
      <c r="AG53" s="32">
        <v>8</v>
      </c>
      <c r="AH53"/>
    </row>
    <row r="54" spans="1:34" x14ac:dyDescent="0.25">
      <c r="A54" t="s">
        <v>307</v>
      </c>
      <c r="B54" t="s">
        <v>161</v>
      </c>
      <c r="C54" t="s">
        <v>226</v>
      </c>
      <c r="D54" t="s">
        <v>245</v>
      </c>
      <c r="E54" s="31">
        <v>50.184782608695649</v>
      </c>
      <c r="F54" s="31">
        <v>3.7787935889105486</v>
      </c>
      <c r="G54" s="31">
        <v>3.3432640242581768</v>
      </c>
      <c r="H54" s="31">
        <v>1.171063461121941</v>
      </c>
      <c r="I54" s="31">
        <v>0.83191249729261463</v>
      </c>
      <c r="J54" s="31">
        <v>189.63793478260871</v>
      </c>
      <c r="K54" s="31">
        <v>167.78097826086957</v>
      </c>
      <c r="L54" s="31">
        <v>58.769565217391317</v>
      </c>
      <c r="M54" s="31">
        <v>41.749347826086975</v>
      </c>
      <c r="N54" s="31">
        <v>11.715869565217393</v>
      </c>
      <c r="O54" s="31">
        <v>5.3043478260869561</v>
      </c>
      <c r="P54" s="31">
        <v>23.630869565217385</v>
      </c>
      <c r="Q54" s="31">
        <v>18.794130434782602</v>
      </c>
      <c r="R54" s="31">
        <v>4.8367391304347835</v>
      </c>
      <c r="S54" s="31">
        <v>107.2375</v>
      </c>
      <c r="T54" s="31">
        <v>100.0058695652174</v>
      </c>
      <c r="U54" s="31">
        <v>7.2316304347826081</v>
      </c>
      <c r="V54" s="31">
        <v>0</v>
      </c>
      <c r="W54" s="31">
        <v>36.458152173913042</v>
      </c>
      <c r="X54" s="31">
        <v>3.3693478260869569</v>
      </c>
      <c r="Y54" s="31">
        <v>0</v>
      </c>
      <c r="Z54" s="31">
        <v>0</v>
      </c>
      <c r="AA54" s="31">
        <v>1.1367391304347827</v>
      </c>
      <c r="AB54" s="31">
        <v>0</v>
      </c>
      <c r="AC54" s="31">
        <v>31.952065217391304</v>
      </c>
      <c r="AD54" s="31">
        <v>0</v>
      </c>
      <c r="AE54" s="31">
        <v>0</v>
      </c>
      <c r="AF54" t="s">
        <v>64</v>
      </c>
      <c r="AG54" s="32">
        <v>8</v>
      </c>
      <c r="AH54"/>
    </row>
    <row r="55" spans="1:34" x14ac:dyDescent="0.25">
      <c r="A55" t="s">
        <v>307</v>
      </c>
      <c r="B55" t="s">
        <v>131</v>
      </c>
      <c r="C55" t="s">
        <v>217</v>
      </c>
      <c r="D55" t="s">
        <v>255</v>
      </c>
      <c r="E55" s="31">
        <v>62.478260869565219</v>
      </c>
      <c r="F55" s="31">
        <v>3.3033524704244956</v>
      </c>
      <c r="G55" s="31">
        <v>3.0746137787056367</v>
      </c>
      <c r="H55" s="31">
        <v>0.86605254001391796</v>
      </c>
      <c r="I55" s="31">
        <v>0.68512004175365337</v>
      </c>
      <c r="J55" s="31">
        <v>206.38771739130436</v>
      </c>
      <c r="K55" s="31">
        <v>192.09652173913042</v>
      </c>
      <c r="L55" s="31">
        <v>54.109456521739133</v>
      </c>
      <c r="M55" s="31">
        <v>42.805108695652173</v>
      </c>
      <c r="N55" s="31">
        <v>5.7391304347826084</v>
      </c>
      <c r="O55" s="31">
        <v>5.5652173913043477</v>
      </c>
      <c r="P55" s="31">
        <v>40.889347826086954</v>
      </c>
      <c r="Q55" s="31">
        <v>37.902499999999996</v>
      </c>
      <c r="R55" s="31">
        <v>2.9868478260869562</v>
      </c>
      <c r="S55" s="31">
        <v>111.38891304347827</v>
      </c>
      <c r="T55" s="31">
        <v>82.843804347826094</v>
      </c>
      <c r="U55" s="31">
        <v>28.545108695652175</v>
      </c>
      <c r="V55" s="31">
        <v>0</v>
      </c>
      <c r="W55" s="31">
        <v>4.578043478260871</v>
      </c>
      <c r="X55" s="31">
        <v>0</v>
      </c>
      <c r="Y55" s="31">
        <v>0</v>
      </c>
      <c r="Z55" s="31">
        <v>0</v>
      </c>
      <c r="AA55" s="31">
        <v>0</v>
      </c>
      <c r="AB55" s="31">
        <v>0</v>
      </c>
      <c r="AC55" s="31">
        <v>4.4910869565217402</v>
      </c>
      <c r="AD55" s="31">
        <v>8.6956521739130432E-2</v>
      </c>
      <c r="AE55" s="31">
        <v>0</v>
      </c>
      <c r="AF55" t="s">
        <v>34</v>
      </c>
      <c r="AG55" s="32">
        <v>8</v>
      </c>
      <c r="AH55"/>
    </row>
    <row r="56" spans="1:34" x14ac:dyDescent="0.25">
      <c r="A56" t="s">
        <v>307</v>
      </c>
      <c r="B56" t="s">
        <v>128</v>
      </c>
      <c r="C56" t="s">
        <v>207</v>
      </c>
      <c r="D56" t="s">
        <v>250</v>
      </c>
      <c r="E56" s="31">
        <v>53.336956521739133</v>
      </c>
      <c r="F56" s="31">
        <v>3.500896678214795</v>
      </c>
      <c r="G56" s="31">
        <v>3.2956022009374362</v>
      </c>
      <c r="H56" s="31">
        <v>0.78069900142653348</v>
      </c>
      <c r="I56" s="31">
        <v>0.66983696759730993</v>
      </c>
      <c r="J56" s="31">
        <v>186.72717391304349</v>
      </c>
      <c r="K56" s="31">
        <v>175.77739130434782</v>
      </c>
      <c r="L56" s="31">
        <v>41.640108695652174</v>
      </c>
      <c r="M56" s="31">
        <v>35.727065217391306</v>
      </c>
      <c r="N56" s="31">
        <v>0.52173913043478259</v>
      </c>
      <c r="O56" s="31">
        <v>5.3913043478260869</v>
      </c>
      <c r="P56" s="31">
        <v>29.363804347826086</v>
      </c>
      <c r="Q56" s="31">
        <v>24.327065217391304</v>
      </c>
      <c r="R56" s="31">
        <v>5.0367391304347828</v>
      </c>
      <c r="S56" s="31">
        <v>115.72326086956522</v>
      </c>
      <c r="T56" s="31">
        <v>99.466956521739135</v>
      </c>
      <c r="U56" s="31">
        <v>16.256304347826084</v>
      </c>
      <c r="V56" s="31">
        <v>0</v>
      </c>
      <c r="W56" s="31">
        <v>0</v>
      </c>
      <c r="X56" s="31">
        <v>0</v>
      </c>
      <c r="Y56" s="31">
        <v>0</v>
      </c>
      <c r="Z56" s="31">
        <v>0</v>
      </c>
      <c r="AA56" s="31">
        <v>0</v>
      </c>
      <c r="AB56" s="31">
        <v>0</v>
      </c>
      <c r="AC56" s="31">
        <v>0</v>
      </c>
      <c r="AD56" s="31">
        <v>0</v>
      </c>
      <c r="AE56" s="31">
        <v>0</v>
      </c>
      <c r="AF56" t="s">
        <v>31</v>
      </c>
      <c r="AG56" s="32">
        <v>8</v>
      </c>
      <c r="AH56"/>
    </row>
    <row r="57" spans="1:34" x14ac:dyDescent="0.25">
      <c r="A57" t="s">
        <v>307</v>
      </c>
      <c r="B57" t="s">
        <v>130</v>
      </c>
      <c r="C57" t="s">
        <v>221</v>
      </c>
      <c r="D57" t="s">
        <v>247</v>
      </c>
      <c r="E57" s="31">
        <v>27.695652173913043</v>
      </c>
      <c r="F57" s="31">
        <v>3.574948979591837</v>
      </c>
      <c r="G57" s="31">
        <v>3.3055651491365774</v>
      </c>
      <c r="H57" s="31">
        <v>1.1953767660910521</v>
      </c>
      <c r="I57" s="31">
        <v>0.93972135007849311</v>
      </c>
      <c r="J57" s="31">
        <v>99.010543478260871</v>
      </c>
      <c r="K57" s="31">
        <v>91.549782608695637</v>
      </c>
      <c r="L57" s="31">
        <v>33.106739130434789</v>
      </c>
      <c r="M57" s="31">
        <v>26.026195652173918</v>
      </c>
      <c r="N57" s="31">
        <v>1.7109782608695669</v>
      </c>
      <c r="O57" s="31">
        <v>5.3695652173913047</v>
      </c>
      <c r="P57" s="31">
        <v>13.506413043478263</v>
      </c>
      <c r="Q57" s="31">
        <v>13.126195652173914</v>
      </c>
      <c r="R57" s="31">
        <v>0.38021739130434817</v>
      </c>
      <c r="S57" s="31">
        <v>52.397391304347821</v>
      </c>
      <c r="T57" s="31">
        <v>35.068043478260869</v>
      </c>
      <c r="U57" s="31">
        <v>17.329347826086952</v>
      </c>
      <c r="V57" s="31">
        <v>0</v>
      </c>
      <c r="W57" s="31">
        <v>2.0911956521739152</v>
      </c>
      <c r="X57" s="31">
        <v>0</v>
      </c>
      <c r="Y57" s="31">
        <v>1.7109782608695669</v>
      </c>
      <c r="Z57" s="31">
        <v>0</v>
      </c>
      <c r="AA57" s="31">
        <v>0</v>
      </c>
      <c r="AB57" s="31">
        <v>0.38021739130434817</v>
      </c>
      <c r="AC57" s="31">
        <v>0</v>
      </c>
      <c r="AD57" s="31">
        <v>0</v>
      </c>
      <c r="AE57" s="31">
        <v>0</v>
      </c>
      <c r="AF57" t="s">
        <v>33</v>
      </c>
      <c r="AG57" s="32">
        <v>8</v>
      </c>
      <c r="AH57"/>
    </row>
    <row r="58" spans="1:34" x14ac:dyDescent="0.25">
      <c r="A58" t="s">
        <v>307</v>
      </c>
      <c r="B58" t="s">
        <v>144</v>
      </c>
      <c r="C58" t="s">
        <v>195</v>
      </c>
      <c r="D58" t="s">
        <v>255</v>
      </c>
      <c r="E58" s="31">
        <v>36.630434782608695</v>
      </c>
      <c r="F58" s="31">
        <v>2.9485311572700299</v>
      </c>
      <c r="G58" s="31">
        <v>2.9485311572700299</v>
      </c>
      <c r="H58" s="31">
        <v>0.69095548961424325</v>
      </c>
      <c r="I58" s="31">
        <v>0.69095548961424325</v>
      </c>
      <c r="J58" s="31">
        <v>108.00597826086957</v>
      </c>
      <c r="K58" s="31">
        <v>108.00597826086957</v>
      </c>
      <c r="L58" s="31">
        <v>25.309999999999995</v>
      </c>
      <c r="M58" s="31">
        <v>25.309999999999995</v>
      </c>
      <c r="N58" s="31">
        <v>0</v>
      </c>
      <c r="O58" s="31">
        <v>0</v>
      </c>
      <c r="P58" s="31">
        <v>5.1302173913043472</v>
      </c>
      <c r="Q58" s="31">
        <v>5.1302173913043472</v>
      </c>
      <c r="R58" s="31">
        <v>0</v>
      </c>
      <c r="S58" s="31">
        <v>77.565760869565224</v>
      </c>
      <c r="T58" s="31">
        <v>66.533260869565211</v>
      </c>
      <c r="U58" s="31">
        <v>5.1801086956521729</v>
      </c>
      <c r="V58" s="31">
        <v>5.852391304347826</v>
      </c>
      <c r="W58" s="31">
        <v>0</v>
      </c>
      <c r="X58" s="31">
        <v>0</v>
      </c>
      <c r="Y58" s="31">
        <v>0</v>
      </c>
      <c r="Z58" s="31">
        <v>0</v>
      </c>
      <c r="AA58" s="31">
        <v>0</v>
      </c>
      <c r="AB58" s="31">
        <v>0</v>
      </c>
      <c r="AC58" s="31">
        <v>0</v>
      </c>
      <c r="AD58" s="31">
        <v>0</v>
      </c>
      <c r="AE58" s="31">
        <v>0</v>
      </c>
      <c r="AF58" t="s">
        <v>47</v>
      </c>
      <c r="AG58" s="32">
        <v>8</v>
      </c>
      <c r="AH58"/>
    </row>
    <row r="59" spans="1:34" x14ac:dyDescent="0.25">
      <c r="A59" t="s">
        <v>307</v>
      </c>
      <c r="B59" t="s">
        <v>189</v>
      </c>
      <c r="C59" t="s">
        <v>207</v>
      </c>
      <c r="D59" t="s">
        <v>250</v>
      </c>
      <c r="E59" s="31">
        <v>30.521739130434781</v>
      </c>
      <c r="F59" s="31">
        <v>2.6914707977207981</v>
      </c>
      <c r="G59" s="31">
        <v>2.4210327635327635</v>
      </c>
      <c r="H59" s="31">
        <v>0.69785256410256424</v>
      </c>
      <c r="I59" s="31">
        <v>0.43987179487179495</v>
      </c>
      <c r="J59" s="31">
        <v>82.148369565217394</v>
      </c>
      <c r="K59" s="31">
        <v>73.89413043478261</v>
      </c>
      <c r="L59" s="31">
        <v>21.299673913043481</v>
      </c>
      <c r="M59" s="31">
        <v>13.425652173913045</v>
      </c>
      <c r="N59" s="31">
        <v>2.3088043478260882</v>
      </c>
      <c r="O59" s="31">
        <v>5.5652173913043477</v>
      </c>
      <c r="P59" s="31">
        <v>7.5907608695652167</v>
      </c>
      <c r="Q59" s="31">
        <v>7.2105434782608686</v>
      </c>
      <c r="R59" s="31">
        <v>0.38021739130434817</v>
      </c>
      <c r="S59" s="31">
        <v>53.257934782608686</v>
      </c>
      <c r="T59" s="31">
        <v>25.555760869565212</v>
      </c>
      <c r="U59" s="31">
        <v>27.702173913043477</v>
      </c>
      <c r="V59" s="31">
        <v>0</v>
      </c>
      <c r="W59" s="31">
        <v>6.0847826086956536</v>
      </c>
      <c r="X59" s="31">
        <v>2.8442391304347829</v>
      </c>
      <c r="Y59" s="31">
        <v>2.3088043478260882</v>
      </c>
      <c r="Z59" s="31">
        <v>0</v>
      </c>
      <c r="AA59" s="31">
        <v>0.55152173913043467</v>
      </c>
      <c r="AB59" s="31">
        <v>0.38021739130434817</v>
      </c>
      <c r="AC59" s="31">
        <v>0</v>
      </c>
      <c r="AD59" s="31">
        <v>0</v>
      </c>
      <c r="AE59" s="31">
        <v>0</v>
      </c>
      <c r="AF59" t="s">
        <v>92</v>
      </c>
      <c r="AG59" s="32">
        <v>8</v>
      </c>
      <c r="AH59"/>
    </row>
    <row r="60" spans="1:34" x14ac:dyDescent="0.25">
      <c r="A60" t="s">
        <v>307</v>
      </c>
      <c r="B60" t="s">
        <v>155</v>
      </c>
      <c r="C60" t="s">
        <v>199</v>
      </c>
      <c r="D60" t="s">
        <v>249</v>
      </c>
      <c r="E60" s="31">
        <v>25.706521739130434</v>
      </c>
      <c r="F60" s="31">
        <v>6.2601564482029595</v>
      </c>
      <c r="G60" s="31">
        <v>5.3403974630021134</v>
      </c>
      <c r="H60" s="31">
        <v>2.2047949260042286</v>
      </c>
      <c r="I60" s="31">
        <v>1.2850359408033829</v>
      </c>
      <c r="J60" s="31">
        <v>160.92684782608694</v>
      </c>
      <c r="K60" s="31">
        <v>137.28304347826085</v>
      </c>
      <c r="L60" s="31">
        <v>56.677608695652175</v>
      </c>
      <c r="M60" s="31">
        <v>33.033804347826091</v>
      </c>
      <c r="N60" s="31">
        <v>17.904673913043474</v>
      </c>
      <c r="O60" s="31">
        <v>5.7391304347826084</v>
      </c>
      <c r="P60" s="31">
        <v>9.9103260869565233</v>
      </c>
      <c r="Q60" s="31">
        <v>9.9103260869565233</v>
      </c>
      <c r="R60" s="31">
        <v>0</v>
      </c>
      <c r="S60" s="31">
        <v>94.338913043478243</v>
      </c>
      <c r="T60" s="31">
        <v>94.338913043478243</v>
      </c>
      <c r="U60" s="31">
        <v>0</v>
      </c>
      <c r="V60" s="31">
        <v>0</v>
      </c>
      <c r="W60" s="31">
        <v>0</v>
      </c>
      <c r="X60" s="31">
        <v>0</v>
      </c>
      <c r="Y60" s="31">
        <v>0</v>
      </c>
      <c r="Z60" s="31">
        <v>0</v>
      </c>
      <c r="AA60" s="31">
        <v>0</v>
      </c>
      <c r="AB60" s="31">
        <v>0</v>
      </c>
      <c r="AC60" s="31">
        <v>0</v>
      </c>
      <c r="AD60" s="31">
        <v>0</v>
      </c>
      <c r="AE60" s="31">
        <v>0</v>
      </c>
      <c r="AF60" t="s">
        <v>58</v>
      </c>
      <c r="AG60" s="32">
        <v>8</v>
      </c>
      <c r="AH60"/>
    </row>
    <row r="61" spans="1:34" x14ac:dyDescent="0.25">
      <c r="A61" t="s">
        <v>307</v>
      </c>
      <c r="B61" t="s">
        <v>127</v>
      </c>
      <c r="C61" t="s">
        <v>221</v>
      </c>
      <c r="D61" t="s">
        <v>247</v>
      </c>
      <c r="E61" s="31">
        <v>54.695652173913047</v>
      </c>
      <c r="F61" s="31">
        <v>3.0707054848966617</v>
      </c>
      <c r="G61" s="31">
        <v>2.7500099364069954</v>
      </c>
      <c r="H61" s="31">
        <v>1.1306438791732911</v>
      </c>
      <c r="I61" s="31">
        <v>0.8269872813990462</v>
      </c>
      <c r="J61" s="31">
        <v>167.95423913043481</v>
      </c>
      <c r="K61" s="31">
        <v>150.41358695652175</v>
      </c>
      <c r="L61" s="31">
        <v>61.841304347826096</v>
      </c>
      <c r="M61" s="31">
        <v>45.232608695652182</v>
      </c>
      <c r="N61" s="31">
        <v>10.869565217391305</v>
      </c>
      <c r="O61" s="31">
        <v>5.7391304347826084</v>
      </c>
      <c r="P61" s="31">
        <v>4.2078260869565227</v>
      </c>
      <c r="Q61" s="31">
        <v>3.2758695652173917</v>
      </c>
      <c r="R61" s="31">
        <v>0.93195652173913057</v>
      </c>
      <c r="S61" s="31">
        <v>101.90510869565219</v>
      </c>
      <c r="T61" s="31">
        <v>62.450760869565222</v>
      </c>
      <c r="U61" s="31">
        <v>39.454347826086966</v>
      </c>
      <c r="V61" s="31">
        <v>0</v>
      </c>
      <c r="W61" s="31">
        <v>0</v>
      </c>
      <c r="X61" s="31">
        <v>0</v>
      </c>
      <c r="Y61" s="31">
        <v>0</v>
      </c>
      <c r="Z61" s="31">
        <v>0</v>
      </c>
      <c r="AA61" s="31">
        <v>0</v>
      </c>
      <c r="AB61" s="31">
        <v>0</v>
      </c>
      <c r="AC61" s="31">
        <v>0</v>
      </c>
      <c r="AD61" s="31">
        <v>0</v>
      </c>
      <c r="AE61" s="31">
        <v>0</v>
      </c>
      <c r="AF61" t="s">
        <v>30</v>
      </c>
      <c r="AG61" s="32">
        <v>8</v>
      </c>
      <c r="AH61"/>
    </row>
    <row r="62" spans="1:34" x14ac:dyDescent="0.25">
      <c r="A62" t="s">
        <v>307</v>
      </c>
      <c r="B62" t="s">
        <v>98</v>
      </c>
      <c r="C62" t="s">
        <v>208</v>
      </c>
      <c r="D62" t="s">
        <v>251</v>
      </c>
      <c r="E62" s="31">
        <v>39.608695652173914</v>
      </c>
      <c r="F62" s="31">
        <v>3.768614160263446</v>
      </c>
      <c r="G62" s="31">
        <v>3.348885839736552</v>
      </c>
      <c r="H62" s="31">
        <v>1.0597200878155875</v>
      </c>
      <c r="I62" s="31">
        <v>0.80176728869374325</v>
      </c>
      <c r="J62" s="31">
        <v>149.26989130434779</v>
      </c>
      <c r="K62" s="31">
        <v>132.64499999999995</v>
      </c>
      <c r="L62" s="31">
        <v>41.974130434782616</v>
      </c>
      <c r="M62" s="31">
        <v>31.756956521739134</v>
      </c>
      <c r="N62" s="31">
        <v>5.5215217391304332</v>
      </c>
      <c r="O62" s="31">
        <v>4.6956521739130439</v>
      </c>
      <c r="P62" s="31">
        <v>19.836739130434786</v>
      </c>
      <c r="Q62" s="31">
        <v>13.429021739130436</v>
      </c>
      <c r="R62" s="31">
        <v>6.4077173913043488</v>
      </c>
      <c r="S62" s="31">
        <v>87.459021739130392</v>
      </c>
      <c r="T62" s="31">
        <v>77.564782608695609</v>
      </c>
      <c r="U62" s="31">
        <v>9.8942391304347819</v>
      </c>
      <c r="V62" s="31">
        <v>0</v>
      </c>
      <c r="W62" s="31">
        <v>40.780217391304348</v>
      </c>
      <c r="X62" s="31">
        <v>9.3067391304347833</v>
      </c>
      <c r="Y62" s="31">
        <v>0</v>
      </c>
      <c r="Z62" s="31">
        <v>0</v>
      </c>
      <c r="AA62" s="31">
        <v>9.6904347826086941</v>
      </c>
      <c r="AB62" s="31">
        <v>0</v>
      </c>
      <c r="AC62" s="31">
        <v>21.783043478260868</v>
      </c>
      <c r="AD62" s="31">
        <v>0</v>
      </c>
      <c r="AE62" s="31">
        <v>0</v>
      </c>
      <c r="AF62" t="s">
        <v>3</v>
      </c>
      <c r="AG62" s="32">
        <v>8</v>
      </c>
      <c r="AH62"/>
    </row>
    <row r="63" spans="1:34" x14ac:dyDescent="0.25">
      <c r="A63" t="s">
        <v>307</v>
      </c>
      <c r="B63" t="s">
        <v>183</v>
      </c>
      <c r="C63" t="s">
        <v>238</v>
      </c>
      <c r="D63" t="s">
        <v>255</v>
      </c>
      <c r="E63" s="31">
        <v>76.543478260869563</v>
      </c>
      <c r="F63" s="31">
        <v>3.9206205623402441</v>
      </c>
      <c r="G63" s="31">
        <v>3.6833385401874468</v>
      </c>
      <c r="H63" s="31">
        <v>1.2276455552399883</v>
      </c>
      <c r="I63" s="31">
        <v>1.0062709457540469</v>
      </c>
      <c r="J63" s="31">
        <v>300.09793478260866</v>
      </c>
      <c r="K63" s="31">
        <v>281.93554347826085</v>
      </c>
      <c r="L63" s="31">
        <v>93.968260869565185</v>
      </c>
      <c r="M63" s="31">
        <v>77.023478260869538</v>
      </c>
      <c r="N63" s="31">
        <v>11.205652173913041</v>
      </c>
      <c r="O63" s="31">
        <v>5.7391304347826084</v>
      </c>
      <c r="P63" s="31">
        <v>42.947391304347818</v>
      </c>
      <c r="Q63" s="31">
        <v>41.729782608695643</v>
      </c>
      <c r="R63" s="31">
        <v>1.2176086956521739</v>
      </c>
      <c r="S63" s="31">
        <v>163.18228260869566</v>
      </c>
      <c r="T63" s="31">
        <v>146.12152173913043</v>
      </c>
      <c r="U63" s="31">
        <v>17.060760869565218</v>
      </c>
      <c r="V63" s="31">
        <v>0</v>
      </c>
      <c r="W63" s="31">
        <v>40.985760869565212</v>
      </c>
      <c r="X63" s="31">
        <v>1.6247826086956523</v>
      </c>
      <c r="Y63" s="31">
        <v>0</v>
      </c>
      <c r="Z63" s="31">
        <v>0</v>
      </c>
      <c r="AA63" s="31">
        <v>2.0679347826086958</v>
      </c>
      <c r="AB63" s="31">
        <v>0</v>
      </c>
      <c r="AC63" s="31">
        <v>37.293043478260863</v>
      </c>
      <c r="AD63" s="31">
        <v>0</v>
      </c>
      <c r="AE63" s="31">
        <v>0</v>
      </c>
      <c r="AF63" t="s">
        <v>86</v>
      </c>
      <c r="AG63" s="32">
        <v>8</v>
      </c>
      <c r="AH63"/>
    </row>
    <row r="64" spans="1:34" x14ac:dyDescent="0.25">
      <c r="A64" t="s">
        <v>307</v>
      </c>
      <c r="B64" t="s">
        <v>140</v>
      </c>
      <c r="C64" t="s">
        <v>227</v>
      </c>
      <c r="D64" t="s">
        <v>255</v>
      </c>
      <c r="E64" s="31">
        <v>104.06521739130434</v>
      </c>
      <c r="F64" s="31">
        <v>3.5756172968456239</v>
      </c>
      <c r="G64" s="31">
        <v>3.265491957384584</v>
      </c>
      <c r="H64" s="31">
        <v>0.67169417171506152</v>
      </c>
      <c r="I64" s="31">
        <v>0.45716837267599747</v>
      </c>
      <c r="J64" s="31">
        <v>372.09739130434787</v>
      </c>
      <c r="K64" s="31">
        <v>339.82413043478266</v>
      </c>
      <c r="L64" s="31">
        <v>69.899999999999991</v>
      </c>
      <c r="M64" s="31">
        <v>47.575326086956515</v>
      </c>
      <c r="N64" s="31">
        <v>16.498586956521738</v>
      </c>
      <c r="O64" s="31">
        <v>5.8260869565217392</v>
      </c>
      <c r="P64" s="31">
        <v>73.260217391304366</v>
      </c>
      <c r="Q64" s="31">
        <v>63.311630434782629</v>
      </c>
      <c r="R64" s="31">
        <v>9.9485869565217424</v>
      </c>
      <c r="S64" s="31">
        <v>228.93717391304355</v>
      </c>
      <c r="T64" s="31">
        <v>213.74293478260876</v>
      </c>
      <c r="U64" s="31">
        <v>15.194239130434786</v>
      </c>
      <c r="V64" s="31">
        <v>0</v>
      </c>
      <c r="W64" s="31">
        <v>25.85521739130435</v>
      </c>
      <c r="X64" s="31">
        <v>2.3011956521739139</v>
      </c>
      <c r="Y64" s="31">
        <v>0</v>
      </c>
      <c r="Z64" s="31">
        <v>0</v>
      </c>
      <c r="AA64" s="31">
        <v>2.0468478260869563</v>
      </c>
      <c r="AB64" s="31">
        <v>0</v>
      </c>
      <c r="AC64" s="31">
        <v>21.507173913043481</v>
      </c>
      <c r="AD64" s="31">
        <v>0</v>
      </c>
      <c r="AE64" s="31">
        <v>0</v>
      </c>
      <c r="AF64" t="s">
        <v>43</v>
      </c>
      <c r="AG64" s="32">
        <v>8</v>
      </c>
      <c r="AH64"/>
    </row>
    <row r="65" spans="1:34" x14ac:dyDescent="0.25">
      <c r="A65" t="s">
        <v>307</v>
      </c>
      <c r="B65" t="s">
        <v>146</v>
      </c>
      <c r="C65" t="s">
        <v>210</v>
      </c>
      <c r="D65" t="s">
        <v>242</v>
      </c>
      <c r="E65" s="31">
        <v>83.706521739130437</v>
      </c>
      <c r="F65" s="31">
        <v>2.8798766393974797</v>
      </c>
      <c r="G65" s="31">
        <v>2.6184859109206595</v>
      </c>
      <c r="H65" s="31">
        <v>0.53948967666536818</v>
      </c>
      <c r="I65" s="31">
        <v>0.39139072847682127</v>
      </c>
      <c r="J65" s="31">
        <v>241.06445652173906</v>
      </c>
      <c r="K65" s="31">
        <v>219.18434782608693</v>
      </c>
      <c r="L65" s="31">
        <v>45.158804347826091</v>
      </c>
      <c r="M65" s="31">
        <v>32.761956521739137</v>
      </c>
      <c r="N65" s="31">
        <v>6.8316304347826087</v>
      </c>
      <c r="O65" s="31">
        <v>5.5652173913043477</v>
      </c>
      <c r="P65" s="31">
        <v>59.681847826086951</v>
      </c>
      <c r="Q65" s="31">
        <v>50.198586956521744</v>
      </c>
      <c r="R65" s="31">
        <v>9.4832608695652034</v>
      </c>
      <c r="S65" s="31">
        <v>136.22380434782605</v>
      </c>
      <c r="T65" s="31">
        <v>113.19543478260866</v>
      </c>
      <c r="U65" s="31">
        <v>23.028369565217382</v>
      </c>
      <c r="V65" s="31">
        <v>0</v>
      </c>
      <c r="W65" s="31">
        <v>3.251847826086959</v>
      </c>
      <c r="X65" s="31">
        <v>0</v>
      </c>
      <c r="Y65" s="31">
        <v>1.7167391304347845</v>
      </c>
      <c r="Z65" s="31">
        <v>0</v>
      </c>
      <c r="AA65" s="31">
        <v>0</v>
      </c>
      <c r="AB65" s="31">
        <v>0.38021739130434817</v>
      </c>
      <c r="AC65" s="31">
        <v>1.1548913043478262</v>
      </c>
      <c r="AD65" s="31">
        <v>0</v>
      </c>
      <c r="AE65" s="31">
        <v>0</v>
      </c>
      <c r="AF65" t="s">
        <v>49</v>
      </c>
      <c r="AG65" s="32">
        <v>8</v>
      </c>
      <c r="AH65"/>
    </row>
    <row r="66" spans="1:34" x14ac:dyDescent="0.25">
      <c r="A66" t="s">
        <v>307</v>
      </c>
      <c r="B66" t="s">
        <v>105</v>
      </c>
      <c r="C66" t="s">
        <v>202</v>
      </c>
      <c r="D66" t="s">
        <v>243</v>
      </c>
      <c r="E66" s="31">
        <v>41.739130434782609</v>
      </c>
      <c r="F66" s="31">
        <v>3.8941250000000003</v>
      </c>
      <c r="G66" s="31">
        <v>3.3364687499999994</v>
      </c>
      <c r="H66" s="31">
        <v>0.68072916666666683</v>
      </c>
      <c r="I66" s="31">
        <v>0.25492708333333336</v>
      </c>
      <c r="J66" s="31">
        <v>162.53739130434784</v>
      </c>
      <c r="K66" s="31">
        <v>139.26130434782607</v>
      </c>
      <c r="L66" s="31">
        <v>28.413043478260875</v>
      </c>
      <c r="M66" s="31">
        <v>10.640434782608697</v>
      </c>
      <c r="N66" s="31">
        <v>12.816086956521744</v>
      </c>
      <c r="O66" s="31">
        <v>4.9565217391304346</v>
      </c>
      <c r="P66" s="31">
        <v>46.542608695652163</v>
      </c>
      <c r="Q66" s="31">
        <v>41.039130434782599</v>
      </c>
      <c r="R66" s="31">
        <v>5.5034782608695636</v>
      </c>
      <c r="S66" s="31">
        <v>87.581739130434784</v>
      </c>
      <c r="T66" s="31">
        <v>87.581739130434784</v>
      </c>
      <c r="U66" s="31">
        <v>0</v>
      </c>
      <c r="V66" s="31">
        <v>0</v>
      </c>
      <c r="W66" s="31">
        <v>0</v>
      </c>
      <c r="X66" s="31">
        <v>0</v>
      </c>
      <c r="Y66" s="31">
        <v>0</v>
      </c>
      <c r="Z66" s="31">
        <v>0</v>
      </c>
      <c r="AA66" s="31">
        <v>0</v>
      </c>
      <c r="AB66" s="31">
        <v>0</v>
      </c>
      <c r="AC66" s="31">
        <v>0</v>
      </c>
      <c r="AD66" s="31">
        <v>0</v>
      </c>
      <c r="AE66" s="31">
        <v>0</v>
      </c>
      <c r="AF66" t="s">
        <v>6</v>
      </c>
      <c r="AG66" s="32">
        <v>8</v>
      </c>
      <c r="AH66"/>
    </row>
    <row r="67" spans="1:34" x14ac:dyDescent="0.25">
      <c r="A67" t="s">
        <v>307</v>
      </c>
      <c r="B67" t="s">
        <v>108</v>
      </c>
      <c r="C67" t="s">
        <v>205</v>
      </c>
      <c r="D67" t="s">
        <v>245</v>
      </c>
      <c r="E67" s="31">
        <v>134.69565217391303</v>
      </c>
      <c r="F67" s="31">
        <v>3.8251573595868313</v>
      </c>
      <c r="G67" s="31">
        <v>3.6788540994189813</v>
      </c>
      <c r="H67" s="31">
        <v>1.0253849257585539</v>
      </c>
      <c r="I67" s="31">
        <v>0.87908166559070366</v>
      </c>
      <c r="J67" s="31">
        <v>515.23206521739144</v>
      </c>
      <c r="K67" s="31">
        <v>495.52565217391316</v>
      </c>
      <c r="L67" s="31">
        <v>138.11489130434782</v>
      </c>
      <c r="M67" s="31">
        <v>118.40847826086956</v>
      </c>
      <c r="N67" s="31">
        <v>19.706413043478268</v>
      </c>
      <c r="O67" s="31">
        <v>0</v>
      </c>
      <c r="P67" s="31">
        <v>56.322717391304344</v>
      </c>
      <c r="Q67" s="31">
        <v>56.322717391304344</v>
      </c>
      <c r="R67" s="31">
        <v>0</v>
      </c>
      <c r="S67" s="31">
        <v>320.79445652173928</v>
      </c>
      <c r="T67" s="31">
        <v>320.79445652173928</v>
      </c>
      <c r="U67" s="31">
        <v>0</v>
      </c>
      <c r="V67" s="31">
        <v>0</v>
      </c>
      <c r="W67" s="31">
        <v>98.073913043478285</v>
      </c>
      <c r="X67" s="31">
        <v>18.279347826086951</v>
      </c>
      <c r="Y67" s="31">
        <v>0</v>
      </c>
      <c r="Z67" s="31">
        <v>0</v>
      </c>
      <c r="AA67" s="31">
        <v>10.570652173913043</v>
      </c>
      <c r="AB67" s="31">
        <v>0</v>
      </c>
      <c r="AC67" s="31">
        <v>69.223913043478291</v>
      </c>
      <c r="AD67" s="31">
        <v>0</v>
      </c>
      <c r="AE67" s="31">
        <v>0</v>
      </c>
      <c r="AF67" t="s">
        <v>9</v>
      </c>
      <c r="AG67" s="32">
        <v>8</v>
      </c>
      <c r="AH67"/>
    </row>
    <row r="68" spans="1:34" x14ac:dyDescent="0.25">
      <c r="A68" t="s">
        <v>307</v>
      </c>
      <c r="B68" t="s">
        <v>143</v>
      </c>
      <c r="C68" t="s">
        <v>200</v>
      </c>
      <c r="D68" t="s">
        <v>250</v>
      </c>
      <c r="E68" s="31">
        <v>54.380434782608695</v>
      </c>
      <c r="F68" s="31">
        <v>3.2616070357785336</v>
      </c>
      <c r="G68" s="31">
        <v>3.0299440335798526</v>
      </c>
      <c r="H68" s="31">
        <v>0.68999600239856107</v>
      </c>
      <c r="I68" s="31">
        <v>0.56067159704177505</v>
      </c>
      <c r="J68" s="31">
        <v>177.36760869565222</v>
      </c>
      <c r="K68" s="31">
        <v>164.7696739130435</v>
      </c>
      <c r="L68" s="31">
        <v>37.522282608695662</v>
      </c>
      <c r="M68" s="31">
        <v>30.489565217391313</v>
      </c>
      <c r="N68" s="31">
        <v>3.380543478260869</v>
      </c>
      <c r="O68" s="31">
        <v>3.652173913043478</v>
      </c>
      <c r="P68" s="31">
        <v>30.545434782608694</v>
      </c>
      <c r="Q68" s="31">
        <v>24.980217391304347</v>
      </c>
      <c r="R68" s="31">
        <v>5.5652173913043477</v>
      </c>
      <c r="S68" s="31">
        <v>109.29989130434785</v>
      </c>
      <c r="T68" s="31">
        <v>109.29989130434785</v>
      </c>
      <c r="U68" s="31">
        <v>0</v>
      </c>
      <c r="V68" s="31">
        <v>0</v>
      </c>
      <c r="W68" s="31">
        <v>42.9304347826087</v>
      </c>
      <c r="X68" s="31">
        <v>7.2445652173913047</v>
      </c>
      <c r="Y68" s="31">
        <v>0</v>
      </c>
      <c r="Z68" s="31">
        <v>0</v>
      </c>
      <c r="AA68" s="31">
        <v>3.3586956521739135</v>
      </c>
      <c r="AB68" s="31">
        <v>0</v>
      </c>
      <c r="AC68" s="31">
        <v>32.327173913043481</v>
      </c>
      <c r="AD68" s="31">
        <v>0</v>
      </c>
      <c r="AE68" s="31">
        <v>0</v>
      </c>
      <c r="AF68" t="s">
        <v>46</v>
      </c>
      <c r="AG68" s="32">
        <v>8</v>
      </c>
      <c r="AH68"/>
    </row>
    <row r="69" spans="1:34" x14ac:dyDescent="0.25">
      <c r="A69" t="s">
        <v>307</v>
      </c>
      <c r="B69" t="s">
        <v>112</v>
      </c>
      <c r="C69" t="s">
        <v>212</v>
      </c>
      <c r="D69" t="s">
        <v>250</v>
      </c>
      <c r="E69" s="31">
        <v>104.76086956521739</v>
      </c>
      <c r="F69" s="31">
        <v>3.9772764058933392</v>
      </c>
      <c r="G69" s="31">
        <v>3.6937123884623366</v>
      </c>
      <c r="H69" s="31">
        <v>1.2192965345507367</v>
      </c>
      <c r="I69" s="31">
        <v>0.93573251711973426</v>
      </c>
      <c r="J69" s="31">
        <v>416.66293478260872</v>
      </c>
      <c r="K69" s="31">
        <v>386.95652173913044</v>
      </c>
      <c r="L69" s="31">
        <v>127.73456521739131</v>
      </c>
      <c r="M69" s="31">
        <v>98.028152173913028</v>
      </c>
      <c r="N69" s="31">
        <v>24.489021739130443</v>
      </c>
      <c r="O69" s="31">
        <v>5.2173913043478262</v>
      </c>
      <c r="P69" s="31">
        <v>20.052717391304355</v>
      </c>
      <c r="Q69" s="31">
        <v>20.052717391304355</v>
      </c>
      <c r="R69" s="31">
        <v>0</v>
      </c>
      <c r="S69" s="31">
        <v>268.87565217391301</v>
      </c>
      <c r="T69" s="31">
        <v>249.47391304347823</v>
      </c>
      <c r="U69" s="31">
        <v>19.40173913043478</v>
      </c>
      <c r="V69" s="31">
        <v>0</v>
      </c>
      <c r="W69" s="31">
        <v>38.010869565217391</v>
      </c>
      <c r="X69" s="31">
        <v>7.1749999999999998</v>
      </c>
      <c r="Y69" s="31">
        <v>0</v>
      </c>
      <c r="Z69" s="31">
        <v>0</v>
      </c>
      <c r="AA69" s="31">
        <v>0.66413043478260869</v>
      </c>
      <c r="AB69" s="31">
        <v>0</v>
      </c>
      <c r="AC69" s="31">
        <v>30.17173913043478</v>
      </c>
      <c r="AD69" s="31">
        <v>0</v>
      </c>
      <c r="AE69" s="31">
        <v>0</v>
      </c>
      <c r="AF69" t="s">
        <v>13</v>
      </c>
      <c r="AG69" s="32">
        <v>8</v>
      </c>
      <c r="AH69"/>
    </row>
    <row r="70" spans="1:34" x14ac:dyDescent="0.25">
      <c r="A70" t="s">
        <v>307</v>
      </c>
      <c r="B70" t="s">
        <v>138</v>
      </c>
      <c r="C70" t="s">
        <v>198</v>
      </c>
      <c r="D70" t="s">
        <v>252</v>
      </c>
      <c r="E70" s="31">
        <v>71.597826086956516</v>
      </c>
      <c r="F70" s="31">
        <v>3.5114801882495827</v>
      </c>
      <c r="G70" s="31">
        <v>3.3741065735539699</v>
      </c>
      <c r="H70" s="31">
        <v>1.0240458478821921</v>
      </c>
      <c r="I70" s="31">
        <v>0.88667223318657951</v>
      </c>
      <c r="J70" s="31">
        <v>251.41434782608695</v>
      </c>
      <c r="K70" s="31">
        <v>241.57869565217391</v>
      </c>
      <c r="L70" s="31">
        <v>73.319456521739113</v>
      </c>
      <c r="M70" s="31">
        <v>63.483804347826073</v>
      </c>
      <c r="N70" s="31">
        <v>4.7052173913043474</v>
      </c>
      <c r="O70" s="31">
        <v>5.1304347826086953</v>
      </c>
      <c r="P70" s="31">
        <v>23.70771739130435</v>
      </c>
      <c r="Q70" s="31">
        <v>23.70771739130435</v>
      </c>
      <c r="R70" s="31">
        <v>0</v>
      </c>
      <c r="S70" s="31">
        <v>154.38717391304351</v>
      </c>
      <c r="T70" s="31">
        <v>130.80554347826089</v>
      </c>
      <c r="U70" s="31">
        <v>23.58163043478261</v>
      </c>
      <c r="V70" s="31">
        <v>0</v>
      </c>
      <c r="W70" s="31">
        <v>51.142391304347846</v>
      </c>
      <c r="X70" s="31">
        <v>2.9293478260869565</v>
      </c>
      <c r="Y70" s="31">
        <v>0</v>
      </c>
      <c r="Z70" s="31">
        <v>0</v>
      </c>
      <c r="AA70" s="31">
        <v>1.0826086956521739</v>
      </c>
      <c r="AB70" s="31">
        <v>0</v>
      </c>
      <c r="AC70" s="31">
        <v>47.130434782608717</v>
      </c>
      <c r="AD70" s="31">
        <v>0</v>
      </c>
      <c r="AE70" s="31">
        <v>0</v>
      </c>
      <c r="AF70" t="s">
        <v>41</v>
      </c>
      <c r="AG70" s="32">
        <v>8</v>
      </c>
      <c r="AH70"/>
    </row>
    <row r="71" spans="1:34" x14ac:dyDescent="0.25">
      <c r="A71" t="s">
        <v>307</v>
      </c>
      <c r="B71" t="s">
        <v>165</v>
      </c>
      <c r="C71" t="s">
        <v>203</v>
      </c>
      <c r="D71" t="s">
        <v>250</v>
      </c>
      <c r="E71" s="31">
        <v>36.945652173913047</v>
      </c>
      <c r="F71" s="31">
        <v>3.7300147102088852</v>
      </c>
      <c r="G71" s="31">
        <v>3.3016534274786702</v>
      </c>
      <c r="H71" s="31">
        <v>1.1231273904089436</v>
      </c>
      <c r="I71" s="31">
        <v>0.831276846131215</v>
      </c>
      <c r="J71" s="31">
        <v>137.80782608695654</v>
      </c>
      <c r="K71" s="31">
        <v>121.98173913043479</v>
      </c>
      <c r="L71" s="31">
        <v>41.494673913043478</v>
      </c>
      <c r="M71" s="31">
        <v>30.712065217391306</v>
      </c>
      <c r="N71" s="31">
        <v>5.6521739130434785</v>
      </c>
      <c r="O71" s="31">
        <v>5.1304347826086953</v>
      </c>
      <c r="P71" s="31">
        <v>27.303043478260882</v>
      </c>
      <c r="Q71" s="31">
        <v>22.259565217391316</v>
      </c>
      <c r="R71" s="31">
        <v>5.0434782608695654</v>
      </c>
      <c r="S71" s="31">
        <v>69.010108695652178</v>
      </c>
      <c r="T71" s="31">
        <v>38.834456521739128</v>
      </c>
      <c r="U71" s="31">
        <v>30.175652173913043</v>
      </c>
      <c r="V71" s="31">
        <v>0</v>
      </c>
      <c r="W71" s="31">
        <v>18.070652173913047</v>
      </c>
      <c r="X71" s="31">
        <v>4.214130434782609</v>
      </c>
      <c r="Y71" s="31">
        <v>0</v>
      </c>
      <c r="Z71" s="31">
        <v>0</v>
      </c>
      <c r="AA71" s="31">
        <v>6.5163043478260878</v>
      </c>
      <c r="AB71" s="31">
        <v>0</v>
      </c>
      <c r="AC71" s="31">
        <v>7.3402173913043489</v>
      </c>
      <c r="AD71" s="31">
        <v>0</v>
      </c>
      <c r="AE71" s="31">
        <v>0</v>
      </c>
      <c r="AF71" t="s">
        <v>68</v>
      </c>
      <c r="AG71" s="32">
        <v>8</v>
      </c>
      <c r="AH71"/>
    </row>
    <row r="72" spans="1:34" x14ac:dyDescent="0.25">
      <c r="A72" t="s">
        <v>307</v>
      </c>
      <c r="B72" t="s">
        <v>151</v>
      </c>
      <c r="C72" t="s">
        <v>229</v>
      </c>
      <c r="D72" t="s">
        <v>259</v>
      </c>
      <c r="E72" s="31">
        <v>76.054347826086953</v>
      </c>
      <c r="F72" s="31">
        <v>3.7591710733171366</v>
      </c>
      <c r="G72" s="31">
        <v>3.338660854651994</v>
      </c>
      <c r="H72" s="31">
        <v>1.2504730598828075</v>
      </c>
      <c r="I72" s="31">
        <v>0.82996284121766517</v>
      </c>
      <c r="J72" s="31">
        <v>285.90130434782611</v>
      </c>
      <c r="K72" s="31">
        <v>253.91967391304348</v>
      </c>
      <c r="L72" s="31">
        <v>95.1039130434783</v>
      </c>
      <c r="M72" s="31">
        <v>63.122282608695684</v>
      </c>
      <c r="N72" s="31">
        <v>26.177282608695656</v>
      </c>
      <c r="O72" s="31">
        <v>5.8043478260869561</v>
      </c>
      <c r="P72" s="31">
        <v>28.670108695652164</v>
      </c>
      <c r="Q72" s="31">
        <v>28.670108695652164</v>
      </c>
      <c r="R72" s="31">
        <v>0</v>
      </c>
      <c r="S72" s="31">
        <v>162.12728260869565</v>
      </c>
      <c r="T72" s="31">
        <v>162.12728260869565</v>
      </c>
      <c r="U72" s="31">
        <v>0</v>
      </c>
      <c r="V72" s="31">
        <v>0</v>
      </c>
      <c r="W72" s="31">
        <v>100.79021739130435</v>
      </c>
      <c r="X72" s="31">
        <v>19.977173913043476</v>
      </c>
      <c r="Y72" s="31">
        <v>0</v>
      </c>
      <c r="Z72" s="31">
        <v>0</v>
      </c>
      <c r="AA72" s="31">
        <v>2.2347826086956522</v>
      </c>
      <c r="AB72" s="31">
        <v>0</v>
      </c>
      <c r="AC72" s="31">
        <v>78.578260869565227</v>
      </c>
      <c r="AD72" s="31">
        <v>0</v>
      </c>
      <c r="AE72" s="31">
        <v>0</v>
      </c>
      <c r="AF72" t="s">
        <v>54</v>
      </c>
      <c r="AG72" s="32">
        <v>8</v>
      </c>
      <c r="AH72"/>
    </row>
    <row r="73" spans="1:34" x14ac:dyDescent="0.25">
      <c r="A73" t="s">
        <v>307</v>
      </c>
      <c r="B73" t="s">
        <v>119</v>
      </c>
      <c r="C73" t="s">
        <v>216</v>
      </c>
      <c r="D73" t="s">
        <v>256</v>
      </c>
      <c r="E73" s="31">
        <v>99.543478260869563</v>
      </c>
      <c r="F73" s="31">
        <v>3.6549377593360997</v>
      </c>
      <c r="G73" s="31">
        <v>3.3008014850404024</v>
      </c>
      <c r="H73" s="31">
        <v>0.86431972046298311</v>
      </c>
      <c r="I73" s="31">
        <v>0.66410569993448354</v>
      </c>
      <c r="J73" s="31">
        <v>363.82521739130436</v>
      </c>
      <c r="K73" s="31">
        <v>328.57326086956527</v>
      </c>
      <c r="L73" s="31">
        <v>86.037391304347821</v>
      </c>
      <c r="M73" s="31">
        <v>66.107391304347829</v>
      </c>
      <c r="N73" s="31">
        <v>14.364782608695652</v>
      </c>
      <c r="O73" s="31">
        <v>5.5652173913043477</v>
      </c>
      <c r="P73" s="31">
        <v>65.944347826086968</v>
      </c>
      <c r="Q73" s="31">
        <v>50.622391304347829</v>
      </c>
      <c r="R73" s="31">
        <v>15.321956521739134</v>
      </c>
      <c r="S73" s="31">
        <v>211.8434782608696</v>
      </c>
      <c r="T73" s="31">
        <v>140.66630434782613</v>
      </c>
      <c r="U73" s="31">
        <v>71.177173913043475</v>
      </c>
      <c r="V73" s="31">
        <v>0</v>
      </c>
      <c r="W73" s="31">
        <v>53.408695652173911</v>
      </c>
      <c r="X73" s="31">
        <v>12.851086956521739</v>
      </c>
      <c r="Y73" s="31">
        <v>0</v>
      </c>
      <c r="Z73" s="31">
        <v>0</v>
      </c>
      <c r="AA73" s="31">
        <v>8.7217391304347807</v>
      </c>
      <c r="AB73" s="31">
        <v>0</v>
      </c>
      <c r="AC73" s="31">
        <v>31.835869565217394</v>
      </c>
      <c r="AD73" s="31">
        <v>0</v>
      </c>
      <c r="AE73" s="31">
        <v>0</v>
      </c>
      <c r="AF73" t="s">
        <v>21</v>
      </c>
      <c r="AG73" s="32">
        <v>8</v>
      </c>
      <c r="AH73"/>
    </row>
    <row r="74" spans="1:34" x14ac:dyDescent="0.25">
      <c r="A74" t="s">
        <v>307</v>
      </c>
      <c r="B74" t="s">
        <v>135</v>
      </c>
      <c r="C74" t="s">
        <v>225</v>
      </c>
      <c r="D74" t="s">
        <v>250</v>
      </c>
      <c r="E74" s="31">
        <v>90.739130434782609</v>
      </c>
      <c r="F74" s="31">
        <v>3.1700982271202687</v>
      </c>
      <c r="G74" s="31">
        <v>3.0073873981792052</v>
      </c>
      <c r="H74" s="31">
        <v>0.76721729755630053</v>
      </c>
      <c r="I74" s="31">
        <v>0.61636320076665041</v>
      </c>
      <c r="J74" s="31">
        <v>287.65195652173918</v>
      </c>
      <c r="K74" s="31">
        <v>272.88771739130442</v>
      </c>
      <c r="L74" s="31">
        <v>69.616630434782579</v>
      </c>
      <c r="M74" s="31">
        <v>55.928260869565193</v>
      </c>
      <c r="N74" s="31">
        <v>8.2101086956521705</v>
      </c>
      <c r="O74" s="31">
        <v>5.4782608695652177</v>
      </c>
      <c r="P74" s="31">
        <v>46.047282608695667</v>
      </c>
      <c r="Q74" s="31">
        <v>44.971413043478279</v>
      </c>
      <c r="R74" s="31">
        <v>1.0758695652173917</v>
      </c>
      <c r="S74" s="31">
        <v>171.98804347826095</v>
      </c>
      <c r="T74" s="31">
        <v>161.36413043478268</v>
      </c>
      <c r="U74" s="31">
        <v>10.623913043478259</v>
      </c>
      <c r="V74" s="31">
        <v>0</v>
      </c>
      <c r="W74" s="31">
        <v>92.901630434782589</v>
      </c>
      <c r="X74" s="31">
        <v>15.821195652173913</v>
      </c>
      <c r="Y74" s="31">
        <v>1.7167391304347845</v>
      </c>
      <c r="Z74" s="31">
        <v>0</v>
      </c>
      <c r="AA74" s="31">
        <v>16.20380434782609</v>
      </c>
      <c r="AB74" s="31">
        <v>0.38021739130434817</v>
      </c>
      <c r="AC74" s="31">
        <v>58.779673913043453</v>
      </c>
      <c r="AD74" s="31">
        <v>0</v>
      </c>
      <c r="AE74" s="31">
        <v>0</v>
      </c>
      <c r="AF74" t="s">
        <v>38</v>
      </c>
      <c r="AG74" s="32">
        <v>8</v>
      </c>
      <c r="AH74"/>
    </row>
    <row r="75" spans="1:34" x14ac:dyDescent="0.25">
      <c r="A75" t="s">
        <v>307</v>
      </c>
      <c r="B75" t="s">
        <v>149</v>
      </c>
      <c r="C75" t="s">
        <v>210</v>
      </c>
      <c r="D75" t="s">
        <v>242</v>
      </c>
      <c r="E75" s="31">
        <v>47.891304347826086</v>
      </c>
      <c r="F75" s="31">
        <v>2.7647299137539716</v>
      </c>
      <c r="G75" s="31">
        <v>2.6176577394462095</v>
      </c>
      <c r="H75" s="31">
        <v>0.58263958238765323</v>
      </c>
      <c r="I75" s="31">
        <v>0.43556740807989108</v>
      </c>
      <c r="J75" s="31">
        <v>132.40652173913043</v>
      </c>
      <c r="K75" s="31">
        <v>125.36304347826085</v>
      </c>
      <c r="L75" s="31">
        <v>27.903369565217393</v>
      </c>
      <c r="M75" s="31">
        <v>20.859891304347826</v>
      </c>
      <c r="N75" s="31">
        <v>3.5652173913043477</v>
      </c>
      <c r="O75" s="31">
        <v>3.4782608695652173</v>
      </c>
      <c r="P75" s="31">
        <v>12.129999999999995</v>
      </c>
      <c r="Q75" s="31">
        <v>12.129999999999995</v>
      </c>
      <c r="R75" s="31">
        <v>0</v>
      </c>
      <c r="S75" s="31">
        <v>92.373152173913027</v>
      </c>
      <c r="T75" s="31">
        <v>73.467826086956507</v>
      </c>
      <c r="U75" s="31">
        <v>18.905326086956521</v>
      </c>
      <c r="V75" s="31">
        <v>0</v>
      </c>
      <c r="W75" s="31">
        <v>0</v>
      </c>
      <c r="X75" s="31">
        <v>0</v>
      </c>
      <c r="Y75" s="31">
        <v>0</v>
      </c>
      <c r="Z75" s="31">
        <v>0</v>
      </c>
      <c r="AA75" s="31">
        <v>0</v>
      </c>
      <c r="AB75" s="31">
        <v>0</v>
      </c>
      <c r="AC75" s="31">
        <v>0</v>
      </c>
      <c r="AD75" s="31">
        <v>0</v>
      </c>
      <c r="AE75" s="31">
        <v>0</v>
      </c>
      <c r="AF75" t="s">
        <v>52</v>
      </c>
      <c r="AG75" s="32">
        <v>8</v>
      </c>
      <c r="AH75"/>
    </row>
    <row r="76" spans="1:34" x14ac:dyDescent="0.25">
      <c r="A76" t="s">
        <v>307</v>
      </c>
      <c r="B76" t="s">
        <v>182</v>
      </c>
      <c r="C76" t="s">
        <v>226</v>
      </c>
      <c r="D76" t="s">
        <v>245</v>
      </c>
      <c r="E76" s="31">
        <v>46.804347826086953</v>
      </c>
      <c r="F76" s="31">
        <v>9.0685787273571741</v>
      </c>
      <c r="G76" s="31">
        <v>8.232594054807242</v>
      </c>
      <c r="H76" s="31">
        <v>3.8632187645146296</v>
      </c>
      <c r="I76" s="31">
        <v>3.0272340919646994</v>
      </c>
      <c r="J76" s="31">
        <v>424.44891304347811</v>
      </c>
      <c r="K76" s="31">
        <v>385.32119565217374</v>
      </c>
      <c r="L76" s="31">
        <v>180.81543478260863</v>
      </c>
      <c r="M76" s="31">
        <v>141.68771739130429</v>
      </c>
      <c r="N76" s="31">
        <v>33.910326086956523</v>
      </c>
      <c r="O76" s="31">
        <v>5.2173913043478262</v>
      </c>
      <c r="P76" s="31">
        <v>31.820434782608697</v>
      </c>
      <c r="Q76" s="31">
        <v>31.820434782608697</v>
      </c>
      <c r="R76" s="31">
        <v>0</v>
      </c>
      <c r="S76" s="31">
        <v>211.81304347826079</v>
      </c>
      <c r="T76" s="31">
        <v>198.29619565217382</v>
      </c>
      <c r="U76" s="31">
        <v>13.516847826086959</v>
      </c>
      <c r="V76" s="31">
        <v>0</v>
      </c>
      <c r="W76" s="31">
        <v>0</v>
      </c>
      <c r="X76" s="31">
        <v>0</v>
      </c>
      <c r="Y76" s="31">
        <v>0</v>
      </c>
      <c r="Z76" s="31">
        <v>0</v>
      </c>
      <c r="AA76" s="31">
        <v>0</v>
      </c>
      <c r="AB76" s="31">
        <v>0</v>
      </c>
      <c r="AC76" s="31">
        <v>0</v>
      </c>
      <c r="AD76" s="31">
        <v>0</v>
      </c>
      <c r="AE76" s="31">
        <v>0</v>
      </c>
      <c r="AF76" t="s">
        <v>85</v>
      </c>
      <c r="AG76" s="32">
        <v>8</v>
      </c>
      <c r="AH76"/>
    </row>
    <row r="77" spans="1:34" x14ac:dyDescent="0.25">
      <c r="A77" t="s">
        <v>307</v>
      </c>
      <c r="B77" t="s">
        <v>139</v>
      </c>
      <c r="C77" t="s">
        <v>199</v>
      </c>
      <c r="D77" t="s">
        <v>249</v>
      </c>
      <c r="E77" s="31">
        <v>82.804347826086953</v>
      </c>
      <c r="F77" s="31">
        <v>3.2327198739826724</v>
      </c>
      <c r="G77" s="31">
        <v>2.9747558414281956</v>
      </c>
      <c r="H77" s="31">
        <v>0.85127461275925465</v>
      </c>
      <c r="I77" s="31">
        <v>0.65513520609083753</v>
      </c>
      <c r="J77" s="31">
        <v>267.68326086956517</v>
      </c>
      <c r="K77" s="31">
        <v>246.32271739130428</v>
      </c>
      <c r="L77" s="31">
        <v>70.489239130434797</v>
      </c>
      <c r="M77" s="31">
        <v>54.248043478260875</v>
      </c>
      <c r="N77" s="31">
        <v>10.58902173913043</v>
      </c>
      <c r="O77" s="31">
        <v>5.6521739130434785</v>
      </c>
      <c r="P77" s="31">
        <v>38.104782608695636</v>
      </c>
      <c r="Q77" s="31">
        <v>32.985434782608692</v>
      </c>
      <c r="R77" s="31">
        <v>5.1193478260869458</v>
      </c>
      <c r="S77" s="31">
        <v>159.08923913043472</v>
      </c>
      <c r="T77" s="31">
        <v>133.39249999999996</v>
      </c>
      <c r="U77" s="31">
        <v>25.696739130434771</v>
      </c>
      <c r="V77" s="31">
        <v>0</v>
      </c>
      <c r="W77" s="31">
        <v>48.760652173913051</v>
      </c>
      <c r="X77" s="31">
        <v>10.356086956521739</v>
      </c>
      <c r="Y77" s="31">
        <v>1.7167391304347845</v>
      </c>
      <c r="Z77" s="31">
        <v>0</v>
      </c>
      <c r="AA77" s="31">
        <v>3.1711956521739131</v>
      </c>
      <c r="AB77" s="31">
        <v>0.38021739130434817</v>
      </c>
      <c r="AC77" s="31">
        <v>33.136413043478264</v>
      </c>
      <c r="AD77" s="31">
        <v>0</v>
      </c>
      <c r="AE77" s="31">
        <v>0</v>
      </c>
      <c r="AF77" t="s">
        <v>42</v>
      </c>
      <c r="AG77" s="32">
        <v>8</v>
      </c>
      <c r="AH77"/>
    </row>
    <row r="78" spans="1:34" x14ac:dyDescent="0.25">
      <c r="A78" t="s">
        <v>307</v>
      </c>
      <c r="B78" t="s">
        <v>175</v>
      </c>
      <c r="C78" t="s">
        <v>234</v>
      </c>
      <c r="D78" t="s">
        <v>242</v>
      </c>
      <c r="E78" s="31">
        <v>102.93478260869566</v>
      </c>
      <c r="F78" s="31">
        <v>5.442133051742343</v>
      </c>
      <c r="G78" s="31">
        <v>4.8141224920802523</v>
      </c>
      <c r="H78" s="31">
        <v>1.7607951425554373</v>
      </c>
      <c r="I78" s="31">
        <v>1.1914530095036953</v>
      </c>
      <c r="J78" s="31">
        <v>560.18478260869551</v>
      </c>
      <c r="K78" s="31">
        <v>495.54065217391292</v>
      </c>
      <c r="L78" s="31">
        <v>181.24706521739122</v>
      </c>
      <c r="M78" s="31">
        <v>122.64195652173906</v>
      </c>
      <c r="N78" s="31">
        <v>53.213804347826077</v>
      </c>
      <c r="O78" s="31">
        <v>5.3913043478260869</v>
      </c>
      <c r="P78" s="31">
        <v>58.241847826086932</v>
      </c>
      <c r="Q78" s="31">
        <v>52.202826086956499</v>
      </c>
      <c r="R78" s="31">
        <v>6.0390217391304351</v>
      </c>
      <c r="S78" s="31">
        <v>320.69586956521738</v>
      </c>
      <c r="T78" s="31">
        <v>310.65836956521736</v>
      </c>
      <c r="U78" s="31">
        <v>10.037499999999996</v>
      </c>
      <c r="V78" s="31">
        <v>0</v>
      </c>
      <c r="W78" s="31">
        <v>11.992934782608693</v>
      </c>
      <c r="X78" s="31">
        <v>0.13043478260869565</v>
      </c>
      <c r="Y78" s="31">
        <v>0</v>
      </c>
      <c r="Z78" s="31">
        <v>0</v>
      </c>
      <c r="AA78" s="31">
        <v>1.0588043478260869</v>
      </c>
      <c r="AB78" s="31">
        <v>0</v>
      </c>
      <c r="AC78" s="31">
        <v>10.803695652173911</v>
      </c>
      <c r="AD78" s="31">
        <v>0</v>
      </c>
      <c r="AE78" s="31">
        <v>0</v>
      </c>
      <c r="AF78" t="s">
        <v>78</v>
      </c>
      <c r="AG78" s="32">
        <v>8</v>
      </c>
      <c r="AH78"/>
    </row>
    <row r="79" spans="1:34" x14ac:dyDescent="0.25">
      <c r="A79" t="s">
        <v>307</v>
      </c>
      <c r="B79" t="s">
        <v>178</v>
      </c>
      <c r="C79" t="s">
        <v>235</v>
      </c>
      <c r="D79" t="s">
        <v>255</v>
      </c>
      <c r="E79" s="31">
        <v>25.75</v>
      </c>
      <c r="F79" s="31">
        <v>2.9791684254959896</v>
      </c>
      <c r="G79" s="31">
        <v>2.7229421696918532</v>
      </c>
      <c r="H79" s="31">
        <v>0.61398058252427179</v>
      </c>
      <c r="I79" s="31">
        <v>0.35775432672013502</v>
      </c>
      <c r="J79" s="31">
        <v>76.713586956521738</v>
      </c>
      <c r="K79" s="31">
        <v>70.115760869565221</v>
      </c>
      <c r="L79" s="31">
        <v>15.809999999999999</v>
      </c>
      <c r="M79" s="31">
        <v>9.2121739130434772</v>
      </c>
      <c r="N79" s="31">
        <v>0</v>
      </c>
      <c r="O79" s="31">
        <v>6.5978260869565215</v>
      </c>
      <c r="P79" s="31">
        <v>14.391521739130434</v>
      </c>
      <c r="Q79" s="31">
        <v>14.391521739130434</v>
      </c>
      <c r="R79" s="31">
        <v>0</v>
      </c>
      <c r="S79" s="31">
        <v>46.51206521739131</v>
      </c>
      <c r="T79" s="31">
        <v>46.51206521739131</v>
      </c>
      <c r="U79" s="31">
        <v>0</v>
      </c>
      <c r="V79" s="31">
        <v>0</v>
      </c>
      <c r="W79" s="31">
        <v>0</v>
      </c>
      <c r="X79" s="31">
        <v>0</v>
      </c>
      <c r="Y79" s="31">
        <v>0</v>
      </c>
      <c r="Z79" s="31">
        <v>0</v>
      </c>
      <c r="AA79" s="31">
        <v>0</v>
      </c>
      <c r="AB79" s="31">
        <v>0</v>
      </c>
      <c r="AC79" s="31">
        <v>0</v>
      </c>
      <c r="AD79" s="31">
        <v>0</v>
      </c>
      <c r="AE79" s="31">
        <v>0</v>
      </c>
      <c r="AF79" t="s">
        <v>81</v>
      </c>
      <c r="AG79" s="32">
        <v>8</v>
      </c>
      <c r="AH79"/>
    </row>
    <row r="80" spans="1:34" x14ac:dyDescent="0.25">
      <c r="A80" t="s">
        <v>307</v>
      </c>
      <c r="B80" t="s">
        <v>103</v>
      </c>
      <c r="C80" t="s">
        <v>207</v>
      </c>
      <c r="D80" t="s">
        <v>250</v>
      </c>
      <c r="E80" s="31">
        <v>40.358695652173914</v>
      </c>
      <c r="F80" s="31">
        <v>3.9874279558308645</v>
      </c>
      <c r="G80" s="31">
        <v>3.6581497441422033</v>
      </c>
      <c r="H80" s="31">
        <v>1.2416267169404798</v>
      </c>
      <c r="I80" s="31">
        <v>0.93653649340156242</v>
      </c>
      <c r="J80" s="31">
        <v>160.92739130434782</v>
      </c>
      <c r="K80" s="31">
        <v>147.63815217391306</v>
      </c>
      <c r="L80" s="31">
        <v>50.110434782608714</v>
      </c>
      <c r="M80" s="31">
        <v>37.79739130434784</v>
      </c>
      <c r="N80" s="31">
        <v>10.22608695652174</v>
      </c>
      <c r="O80" s="31">
        <v>2.0869565217391304</v>
      </c>
      <c r="P80" s="31">
        <v>21.084347826086951</v>
      </c>
      <c r="Q80" s="31">
        <v>20.108152173913037</v>
      </c>
      <c r="R80" s="31">
        <v>0.97619565217391358</v>
      </c>
      <c r="S80" s="31">
        <v>89.732608695652189</v>
      </c>
      <c r="T80" s="31">
        <v>77.134673913043486</v>
      </c>
      <c r="U80" s="31">
        <v>12.597934782608698</v>
      </c>
      <c r="V80" s="31">
        <v>0</v>
      </c>
      <c r="W80" s="31">
        <v>33.082173913043476</v>
      </c>
      <c r="X80" s="31">
        <v>10.603804347826085</v>
      </c>
      <c r="Y80" s="31">
        <v>7.2369565217391321</v>
      </c>
      <c r="Z80" s="31">
        <v>0</v>
      </c>
      <c r="AA80" s="31">
        <v>0.44369565217391299</v>
      </c>
      <c r="AB80" s="31">
        <v>0.38021739130434817</v>
      </c>
      <c r="AC80" s="31">
        <v>14.417499999999999</v>
      </c>
      <c r="AD80" s="31">
        <v>0</v>
      </c>
      <c r="AE80" s="31">
        <v>0</v>
      </c>
      <c r="AF80" t="s">
        <v>4</v>
      </c>
      <c r="AG80" s="32">
        <v>8</v>
      </c>
      <c r="AH80"/>
    </row>
    <row r="81" spans="1:34" x14ac:dyDescent="0.25">
      <c r="A81" t="s">
        <v>307</v>
      </c>
      <c r="B81" t="s">
        <v>106</v>
      </c>
      <c r="C81" t="s">
        <v>210</v>
      </c>
      <c r="D81" t="s">
        <v>242</v>
      </c>
      <c r="E81" s="31">
        <v>66.771739130434781</v>
      </c>
      <c r="F81" s="31">
        <v>3.3768468175158728</v>
      </c>
      <c r="G81" s="31">
        <v>3.0523669216994964</v>
      </c>
      <c r="H81" s="31">
        <v>0.90016278691193252</v>
      </c>
      <c r="I81" s="31">
        <v>0.65803027836561956</v>
      </c>
      <c r="J81" s="31">
        <v>225.47793478260877</v>
      </c>
      <c r="K81" s="31">
        <v>203.81184782608702</v>
      </c>
      <c r="L81" s="31">
        <v>60.105434782608711</v>
      </c>
      <c r="M81" s="31">
        <v>43.937826086956534</v>
      </c>
      <c r="N81" s="31">
        <v>10.521739130434783</v>
      </c>
      <c r="O81" s="31">
        <v>5.6458695652173922</v>
      </c>
      <c r="P81" s="31">
        <v>48.221413043478272</v>
      </c>
      <c r="Q81" s="31">
        <v>42.722934782608704</v>
      </c>
      <c r="R81" s="31">
        <v>5.4984782608695655</v>
      </c>
      <c r="S81" s="31">
        <v>117.15108695652179</v>
      </c>
      <c r="T81" s="31">
        <v>80.067934782608731</v>
      </c>
      <c r="U81" s="31">
        <v>37.083152173913057</v>
      </c>
      <c r="V81" s="31">
        <v>0</v>
      </c>
      <c r="W81" s="31">
        <v>0</v>
      </c>
      <c r="X81" s="31">
        <v>0</v>
      </c>
      <c r="Y81" s="31">
        <v>0</v>
      </c>
      <c r="Z81" s="31">
        <v>0</v>
      </c>
      <c r="AA81" s="31">
        <v>0</v>
      </c>
      <c r="AB81" s="31">
        <v>0</v>
      </c>
      <c r="AC81" s="31">
        <v>0</v>
      </c>
      <c r="AD81" s="31">
        <v>0</v>
      </c>
      <c r="AE81" s="31">
        <v>0</v>
      </c>
      <c r="AF81" t="s">
        <v>7</v>
      </c>
      <c r="AG81" s="32">
        <v>8</v>
      </c>
      <c r="AH81"/>
    </row>
    <row r="82" spans="1:34" x14ac:dyDescent="0.25">
      <c r="A82" t="s">
        <v>307</v>
      </c>
      <c r="B82" t="s">
        <v>125</v>
      </c>
      <c r="C82" t="s">
        <v>207</v>
      </c>
      <c r="D82" t="s">
        <v>250</v>
      </c>
      <c r="E82" s="31">
        <v>168.81521739130434</v>
      </c>
      <c r="F82" s="31">
        <v>3.8406966711737813</v>
      </c>
      <c r="G82" s="31">
        <v>3.5831182795698924</v>
      </c>
      <c r="H82" s="31">
        <v>1.0002034640396626</v>
      </c>
      <c r="I82" s="31">
        <v>0.80701242675938445</v>
      </c>
      <c r="J82" s="31">
        <v>648.3680434782608</v>
      </c>
      <c r="K82" s="31">
        <v>604.88489130434778</v>
      </c>
      <c r="L82" s="31">
        <v>168.8495652173913</v>
      </c>
      <c r="M82" s="31">
        <v>136.23597826086956</v>
      </c>
      <c r="N82" s="31">
        <v>27.830978260869568</v>
      </c>
      <c r="O82" s="31">
        <v>4.7826086956521738</v>
      </c>
      <c r="P82" s="31">
        <v>60.889782608695626</v>
      </c>
      <c r="Q82" s="31">
        <v>50.020217391304321</v>
      </c>
      <c r="R82" s="31">
        <v>10.869565217391305</v>
      </c>
      <c r="S82" s="31">
        <v>418.62869565217386</v>
      </c>
      <c r="T82" s="31">
        <v>358.15195652173907</v>
      </c>
      <c r="U82" s="31">
        <v>60.476739130434801</v>
      </c>
      <c r="V82" s="31">
        <v>0</v>
      </c>
      <c r="W82" s="31">
        <v>0</v>
      </c>
      <c r="X82" s="31">
        <v>0</v>
      </c>
      <c r="Y82" s="31">
        <v>0</v>
      </c>
      <c r="Z82" s="31">
        <v>0</v>
      </c>
      <c r="AA82" s="31">
        <v>0</v>
      </c>
      <c r="AB82" s="31">
        <v>0</v>
      </c>
      <c r="AC82" s="31">
        <v>0</v>
      </c>
      <c r="AD82" s="31">
        <v>0</v>
      </c>
      <c r="AE82" s="31">
        <v>0</v>
      </c>
      <c r="AF82" t="s">
        <v>27</v>
      </c>
      <c r="AG82" s="32">
        <v>8</v>
      </c>
      <c r="AH82"/>
    </row>
    <row r="83" spans="1:34" x14ac:dyDescent="0.25">
      <c r="A83" t="s">
        <v>307</v>
      </c>
      <c r="B83" t="s">
        <v>173</v>
      </c>
      <c r="C83" t="s">
        <v>220</v>
      </c>
      <c r="D83" t="s">
        <v>255</v>
      </c>
      <c r="E83" s="31">
        <v>75.913043478260875</v>
      </c>
      <c r="F83" s="31">
        <v>4.2111970217640327</v>
      </c>
      <c r="G83" s="31">
        <v>3.7435280641466213</v>
      </c>
      <c r="H83" s="31">
        <v>1.2640678694158074</v>
      </c>
      <c r="I83" s="31">
        <v>0.7969201030927836</v>
      </c>
      <c r="J83" s="31">
        <v>319.68478260869568</v>
      </c>
      <c r="K83" s="31">
        <v>284.18260869565222</v>
      </c>
      <c r="L83" s="31">
        <v>95.959239130434781</v>
      </c>
      <c r="M83" s="31">
        <v>60.496630434782624</v>
      </c>
      <c r="N83" s="31">
        <v>29.793369565217382</v>
      </c>
      <c r="O83" s="31">
        <v>5.6692391304347822</v>
      </c>
      <c r="P83" s="31">
        <v>48.184673913043461</v>
      </c>
      <c r="Q83" s="31">
        <v>48.145108695652155</v>
      </c>
      <c r="R83" s="31">
        <v>3.9565217391304343E-2</v>
      </c>
      <c r="S83" s="31">
        <v>175.54086956521741</v>
      </c>
      <c r="T83" s="31">
        <v>159.28228260869568</v>
      </c>
      <c r="U83" s="31">
        <v>16.258586956521739</v>
      </c>
      <c r="V83" s="31">
        <v>0</v>
      </c>
      <c r="W83" s="31">
        <v>0</v>
      </c>
      <c r="X83" s="31">
        <v>0</v>
      </c>
      <c r="Y83" s="31">
        <v>0</v>
      </c>
      <c r="Z83" s="31">
        <v>0</v>
      </c>
      <c r="AA83" s="31">
        <v>0</v>
      </c>
      <c r="AB83" s="31">
        <v>0</v>
      </c>
      <c r="AC83" s="31">
        <v>0</v>
      </c>
      <c r="AD83" s="31">
        <v>0</v>
      </c>
      <c r="AE83" s="31">
        <v>0</v>
      </c>
      <c r="AF83" t="s">
        <v>76</v>
      </c>
      <c r="AG83" s="32">
        <v>8</v>
      </c>
      <c r="AH83"/>
    </row>
    <row r="84" spans="1:34" x14ac:dyDescent="0.25">
      <c r="A84" t="s">
        <v>307</v>
      </c>
      <c r="B84" t="s">
        <v>154</v>
      </c>
      <c r="C84" t="s">
        <v>228</v>
      </c>
      <c r="D84" t="s">
        <v>246</v>
      </c>
      <c r="E84" s="31">
        <v>36.5</v>
      </c>
      <c r="F84" s="31">
        <v>3.7233204288266819</v>
      </c>
      <c r="G84" s="31">
        <v>3.3019892793329362</v>
      </c>
      <c r="H84" s="31">
        <v>1.1763371054198926</v>
      </c>
      <c r="I84" s="31">
        <v>0.89376414532459791</v>
      </c>
      <c r="J84" s="31">
        <v>135.9011956521739</v>
      </c>
      <c r="K84" s="31">
        <v>120.52260869565217</v>
      </c>
      <c r="L84" s="31">
        <v>42.936304347826081</v>
      </c>
      <c r="M84" s="31">
        <v>32.622391304347822</v>
      </c>
      <c r="N84" s="31">
        <v>4.9140217391304324</v>
      </c>
      <c r="O84" s="31">
        <v>5.3998913043478254</v>
      </c>
      <c r="P84" s="31">
        <v>20.672065217391303</v>
      </c>
      <c r="Q84" s="31">
        <v>15.607391304347825</v>
      </c>
      <c r="R84" s="31">
        <v>5.0646739130434772</v>
      </c>
      <c r="S84" s="31">
        <v>72.292826086956524</v>
      </c>
      <c r="T84" s="31">
        <v>72.292826086956524</v>
      </c>
      <c r="U84" s="31">
        <v>0</v>
      </c>
      <c r="V84" s="31">
        <v>0</v>
      </c>
      <c r="W84" s="31">
        <v>0</v>
      </c>
      <c r="X84" s="31">
        <v>0</v>
      </c>
      <c r="Y84" s="31">
        <v>0</v>
      </c>
      <c r="Z84" s="31">
        <v>0</v>
      </c>
      <c r="AA84" s="31">
        <v>0</v>
      </c>
      <c r="AB84" s="31">
        <v>0</v>
      </c>
      <c r="AC84" s="31">
        <v>0</v>
      </c>
      <c r="AD84" s="31">
        <v>0</v>
      </c>
      <c r="AE84" s="31">
        <v>0</v>
      </c>
      <c r="AF84" t="s">
        <v>57</v>
      </c>
      <c r="AG84" s="32">
        <v>8</v>
      </c>
      <c r="AH84"/>
    </row>
    <row r="85" spans="1:34" x14ac:dyDescent="0.25">
      <c r="A85" t="s">
        <v>307</v>
      </c>
      <c r="B85" t="s">
        <v>177</v>
      </c>
      <c r="C85" t="s">
        <v>211</v>
      </c>
      <c r="D85" t="s">
        <v>249</v>
      </c>
      <c r="E85" s="31">
        <v>38.836956521739133</v>
      </c>
      <c r="F85" s="31">
        <v>4.4842569269521402</v>
      </c>
      <c r="G85" s="31">
        <v>3.965614329694934</v>
      </c>
      <c r="H85" s="31">
        <v>1.5271228659389868</v>
      </c>
      <c r="I85" s="31">
        <v>1.0860481388189196</v>
      </c>
      <c r="J85" s="31">
        <v>174.15489130434781</v>
      </c>
      <c r="K85" s="31">
        <v>154.01239130434783</v>
      </c>
      <c r="L85" s="31">
        <v>59.30880434782609</v>
      </c>
      <c r="M85" s="31">
        <v>42.178804347826087</v>
      </c>
      <c r="N85" s="31">
        <v>11.644347826086959</v>
      </c>
      <c r="O85" s="31">
        <v>5.4856521739130448</v>
      </c>
      <c r="P85" s="31">
        <v>18.835434782608701</v>
      </c>
      <c r="Q85" s="31">
        <v>15.822934782608698</v>
      </c>
      <c r="R85" s="31">
        <v>3.0125000000000011</v>
      </c>
      <c r="S85" s="31">
        <v>96.010652173913044</v>
      </c>
      <c r="T85" s="31">
        <v>91.366086956521741</v>
      </c>
      <c r="U85" s="31">
        <v>4.6445652173913032</v>
      </c>
      <c r="V85" s="31">
        <v>0</v>
      </c>
      <c r="W85" s="31">
        <v>0</v>
      </c>
      <c r="X85" s="31">
        <v>0</v>
      </c>
      <c r="Y85" s="31">
        <v>0</v>
      </c>
      <c r="Z85" s="31">
        <v>0</v>
      </c>
      <c r="AA85" s="31">
        <v>0</v>
      </c>
      <c r="AB85" s="31">
        <v>0</v>
      </c>
      <c r="AC85" s="31">
        <v>0</v>
      </c>
      <c r="AD85" s="31">
        <v>0</v>
      </c>
      <c r="AE85" s="31">
        <v>0</v>
      </c>
      <c r="AF85" t="s">
        <v>80</v>
      </c>
      <c r="AG85" s="32">
        <v>8</v>
      </c>
      <c r="AH85"/>
    </row>
    <row r="86" spans="1:34" x14ac:dyDescent="0.25">
      <c r="A86" t="s">
        <v>307</v>
      </c>
      <c r="B86" t="s">
        <v>164</v>
      </c>
      <c r="C86" t="s">
        <v>217</v>
      </c>
      <c r="D86" t="s">
        <v>255</v>
      </c>
      <c r="E86" s="31">
        <v>18.402173913043477</v>
      </c>
      <c r="F86" s="31">
        <v>4.5164737152982868</v>
      </c>
      <c r="G86" s="31">
        <v>3.9134081512108687</v>
      </c>
      <c r="H86" s="31">
        <v>1.4634908446544594</v>
      </c>
      <c r="I86" s="31">
        <v>0.89932073242764332</v>
      </c>
      <c r="J86" s="31">
        <v>83.11293478260869</v>
      </c>
      <c r="K86" s="31">
        <v>72.015217391304347</v>
      </c>
      <c r="L86" s="31">
        <v>26.931413043478258</v>
      </c>
      <c r="M86" s="31">
        <v>16.549456521739131</v>
      </c>
      <c r="N86" s="31">
        <v>8.5844565217391295</v>
      </c>
      <c r="O86" s="31">
        <v>1.7974999999999997</v>
      </c>
      <c r="P86" s="31">
        <v>16.101521739130426</v>
      </c>
      <c r="Q86" s="31">
        <v>15.38576086956521</v>
      </c>
      <c r="R86" s="31">
        <v>0.71576086956521734</v>
      </c>
      <c r="S86" s="31">
        <v>40.080000000000005</v>
      </c>
      <c r="T86" s="31">
        <v>34.707173913043484</v>
      </c>
      <c r="U86" s="31">
        <v>5.3728260869565228</v>
      </c>
      <c r="V86" s="31">
        <v>0</v>
      </c>
      <c r="W86" s="31">
        <v>0</v>
      </c>
      <c r="X86" s="31">
        <v>0</v>
      </c>
      <c r="Y86" s="31">
        <v>0</v>
      </c>
      <c r="Z86" s="31">
        <v>0</v>
      </c>
      <c r="AA86" s="31">
        <v>0</v>
      </c>
      <c r="AB86" s="31">
        <v>0</v>
      </c>
      <c r="AC86" s="31">
        <v>0</v>
      </c>
      <c r="AD86" s="31">
        <v>0</v>
      </c>
      <c r="AE86" s="31">
        <v>0</v>
      </c>
      <c r="AF86" t="s">
        <v>67</v>
      </c>
      <c r="AG86" s="32">
        <v>8</v>
      </c>
      <c r="AH86"/>
    </row>
    <row r="87" spans="1:34" x14ac:dyDescent="0.25">
      <c r="A87" t="s">
        <v>307</v>
      </c>
      <c r="B87" t="s">
        <v>169</v>
      </c>
      <c r="C87" t="s">
        <v>202</v>
      </c>
      <c r="D87" t="s">
        <v>243</v>
      </c>
      <c r="E87" s="31">
        <v>14.010869565217391</v>
      </c>
      <c r="F87" s="31">
        <v>5.2947711404189288</v>
      </c>
      <c r="G87" s="31">
        <v>4.5853607447633822</v>
      </c>
      <c r="H87" s="31">
        <v>2.0029712955779675</v>
      </c>
      <c r="I87" s="31">
        <v>1.2935608999224202</v>
      </c>
      <c r="J87" s="31">
        <v>74.184347826086949</v>
      </c>
      <c r="K87" s="31">
        <v>64.244891304347817</v>
      </c>
      <c r="L87" s="31">
        <v>28.063369565217389</v>
      </c>
      <c r="M87" s="31">
        <v>18.123913043478257</v>
      </c>
      <c r="N87" s="31">
        <v>4.7180434782608698</v>
      </c>
      <c r="O87" s="31">
        <v>5.221413043478262</v>
      </c>
      <c r="P87" s="31">
        <v>7.4242391304347812</v>
      </c>
      <c r="Q87" s="31">
        <v>7.4242391304347812</v>
      </c>
      <c r="R87" s="31">
        <v>0</v>
      </c>
      <c r="S87" s="31">
        <v>38.696739130434779</v>
      </c>
      <c r="T87" s="31">
        <v>38.696739130434779</v>
      </c>
      <c r="U87" s="31">
        <v>0</v>
      </c>
      <c r="V87" s="31">
        <v>0</v>
      </c>
      <c r="W87" s="31">
        <v>0</v>
      </c>
      <c r="X87" s="31">
        <v>0</v>
      </c>
      <c r="Y87" s="31">
        <v>0</v>
      </c>
      <c r="Z87" s="31">
        <v>0</v>
      </c>
      <c r="AA87" s="31">
        <v>0</v>
      </c>
      <c r="AB87" s="31">
        <v>0</v>
      </c>
      <c r="AC87" s="31">
        <v>0</v>
      </c>
      <c r="AD87" s="31">
        <v>0</v>
      </c>
      <c r="AE87" s="31">
        <v>0</v>
      </c>
      <c r="AF87" t="s">
        <v>72</v>
      </c>
      <c r="AG87" s="32">
        <v>8</v>
      </c>
      <c r="AH87"/>
    </row>
    <row r="88" spans="1:34" x14ac:dyDescent="0.25">
      <c r="A88" t="s">
        <v>307</v>
      </c>
      <c r="B88" t="s">
        <v>172</v>
      </c>
      <c r="C88" t="s">
        <v>233</v>
      </c>
      <c r="D88" t="s">
        <v>250</v>
      </c>
      <c r="E88" s="31">
        <v>18.695652173913043</v>
      </c>
      <c r="F88" s="31">
        <v>5.2713081395348835</v>
      </c>
      <c r="G88" s="31">
        <v>4.3660523255813954</v>
      </c>
      <c r="H88" s="31">
        <v>2.1121220930232556</v>
      </c>
      <c r="I88" s="31">
        <v>1.2068662790697675</v>
      </c>
      <c r="J88" s="31">
        <v>98.550543478260863</v>
      </c>
      <c r="K88" s="31">
        <v>81.626195652173919</v>
      </c>
      <c r="L88" s="31">
        <v>39.487499999999997</v>
      </c>
      <c r="M88" s="31">
        <v>22.563152173913046</v>
      </c>
      <c r="N88" s="31">
        <v>12.115978260869564</v>
      </c>
      <c r="O88" s="31">
        <v>4.808369565217391</v>
      </c>
      <c r="P88" s="31">
        <v>10.637608695652174</v>
      </c>
      <c r="Q88" s="31">
        <v>10.637608695652174</v>
      </c>
      <c r="R88" s="31">
        <v>0</v>
      </c>
      <c r="S88" s="31">
        <v>48.425434782608697</v>
      </c>
      <c r="T88" s="31">
        <v>41.028695652173916</v>
      </c>
      <c r="U88" s="31">
        <v>7.396739130434784</v>
      </c>
      <c r="V88" s="31">
        <v>0</v>
      </c>
      <c r="W88" s="31">
        <v>1.625</v>
      </c>
      <c r="X88" s="31">
        <v>0</v>
      </c>
      <c r="Y88" s="31">
        <v>0</v>
      </c>
      <c r="Z88" s="31">
        <v>0</v>
      </c>
      <c r="AA88" s="31">
        <v>0</v>
      </c>
      <c r="AB88" s="31">
        <v>0</v>
      </c>
      <c r="AC88" s="31">
        <v>1.625</v>
      </c>
      <c r="AD88" s="31">
        <v>0</v>
      </c>
      <c r="AE88" s="31">
        <v>0</v>
      </c>
      <c r="AF88" t="s">
        <v>75</v>
      </c>
      <c r="AG88" s="32">
        <v>8</v>
      </c>
      <c r="AH88"/>
    </row>
    <row r="89" spans="1:34" x14ac:dyDescent="0.25">
      <c r="A89" t="s">
        <v>307</v>
      </c>
      <c r="B89" t="s">
        <v>145</v>
      </c>
      <c r="C89" t="s">
        <v>204</v>
      </c>
      <c r="D89" t="s">
        <v>255</v>
      </c>
      <c r="E89" s="31">
        <v>33.423913043478258</v>
      </c>
      <c r="F89" s="31">
        <v>4.2687577235772363</v>
      </c>
      <c r="G89" s="31">
        <v>3.7472813008130084</v>
      </c>
      <c r="H89" s="31">
        <v>1.5301398373983741</v>
      </c>
      <c r="I89" s="31">
        <v>1.1539024390243902</v>
      </c>
      <c r="J89" s="31">
        <v>142.67858695652174</v>
      </c>
      <c r="K89" s="31">
        <v>125.24880434782608</v>
      </c>
      <c r="L89" s="31">
        <v>51.143260869565218</v>
      </c>
      <c r="M89" s="31">
        <v>38.567934782608688</v>
      </c>
      <c r="N89" s="31">
        <v>8.0980434782608732</v>
      </c>
      <c r="O89" s="31">
        <v>4.4772826086956528</v>
      </c>
      <c r="P89" s="31">
        <v>22.754565217391303</v>
      </c>
      <c r="Q89" s="31">
        <v>17.900108695652172</v>
      </c>
      <c r="R89" s="31">
        <v>4.8544565217391318</v>
      </c>
      <c r="S89" s="31">
        <v>68.780760869565199</v>
      </c>
      <c r="T89" s="31">
        <v>64.234456521739119</v>
      </c>
      <c r="U89" s="31">
        <v>4.5463043478260872</v>
      </c>
      <c r="V89" s="31">
        <v>0</v>
      </c>
      <c r="W89" s="31">
        <v>0</v>
      </c>
      <c r="X89" s="31">
        <v>0</v>
      </c>
      <c r="Y89" s="31">
        <v>0</v>
      </c>
      <c r="Z89" s="31">
        <v>0</v>
      </c>
      <c r="AA89" s="31">
        <v>0</v>
      </c>
      <c r="AB89" s="31">
        <v>0</v>
      </c>
      <c r="AC89" s="31">
        <v>0</v>
      </c>
      <c r="AD89" s="31">
        <v>0</v>
      </c>
      <c r="AE89" s="31">
        <v>0</v>
      </c>
      <c r="AF89" t="s">
        <v>48</v>
      </c>
      <c r="AG89" s="32">
        <v>8</v>
      </c>
      <c r="AH89"/>
    </row>
    <row r="90" spans="1:34" x14ac:dyDescent="0.25">
      <c r="A90" t="s">
        <v>307</v>
      </c>
      <c r="B90" t="s">
        <v>113</v>
      </c>
      <c r="C90" t="s">
        <v>198</v>
      </c>
      <c r="D90" t="s">
        <v>252</v>
      </c>
      <c r="E90" s="31">
        <v>70.152173913043484</v>
      </c>
      <c r="F90" s="31">
        <v>3.9317988844127658</v>
      </c>
      <c r="G90" s="31">
        <v>3.7881515339324441</v>
      </c>
      <c r="H90" s="31">
        <v>0.97556244189649821</v>
      </c>
      <c r="I90" s="31">
        <v>0.83191509141617592</v>
      </c>
      <c r="J90" s="31">
        <v>275.82423913043471</v>
      </c>
      <c r="K90" s="31">
        <v>265.74706521739125</v>
      </c>
      <c r="L90" s="31">
        <v>68.43782608695652</v>
      </c>
      <c r="M90" s="31">
        <v>58.360652173913039</v>
      </c>
      <c r="N90" s="31">
        <v>10.077173913043476</v>
      </c>
      <c r="O90" s="31">
        <v>0</v>
      </c>
      <c r="P90" s="31">
        <v>28.546847826086946</v>
      </c>
      <c r="Q90" s="31">
        <v>28.546847826086946</v>
      </c>
      <c r="R90" s="31">
        <v>0</v>
      </c>
      <c r="S90" s="31">
        <v>178.83956521739123</v>
      </c>
      <c r="T90" s="31">
        <v>119.95923913043472</v>
      </c>
      <c r="U90" s="31">
        <v>58.880326086956508</v>
      </c>
      <c r="V90" s="31">
        <v>0</v>
      </c>
      <c r="W90" s="31">
        <v>0</v>
      </c>
      <c r="X90" s="31">
        <v>0</v>
      </c>
      <c r="Y90" s="31">
        <v>0</v>
      </c>
      <c r="Z90" s="31">
        <v>0</v>
      </c>
      <c r="AA90" s="31">
        <v>0</v>
      </c>
      <c r="AB90" s="31">
        <v>0</v>
      </c>
      <c r="AC90" s="31">
        <v>0</v>
      </c>
      <c r="AD90" s="31">
        <v>0</v>
      </c>
      <c r="AE90" s="31">
        <v>0</v>
      </c>
      <c r="AF90" t="s">
        <v>15</v>
      </c>
      <c r="AG90" s="32">
        <v>8</v>
      </c>
      <c r="AH90"/>
    </row>
    <row r="91" spans="1:34" x14ac:dyDescent="0.25">
      <c r="A91" t="s">
        <v>307</v>
      </c>
      <c r="B91" t="s">
        <v>166</v>
      </c>
      <c r="C91" t="s">
        <v>205</v>
      </c>
      <c r="D91" t="s">
        <v>245</v>
      </c>
      <c r="E91" s="31">
        <v>23.695652173913043</v>
      </c>
      <c r="F91" s="31">
        <v>5.3566651376146801</v>
      </c>
      <c r="G91" s="31">
        <v>4.5496238532110107</v>
      </c>
      <c r="H91" s="31">
        <v>1.1520550458715595</v>
      </c>
      <c r="I91" s="31">
        <v>0.61749082568807323</v>
      </c>
      <c r="J91" s="31">
        <v>126.9296739130435</v>
      </c>
      <c r="K91" s="31">
        <v>107.80630434782611</v>
      </c>
      <c r="L91" s="31">
        <v>27.298695652173908</v>
      </c>
      <c r="M91" s="31">
        <v>14.631847826086952</v>
      </c>
      <c r="N91" s="31">
        <v>6.2103260869565204</v>
      </c>
      <c r="O91" s="31">
        <v>6.4565217391304346</v>
      </c>
      <c r="P91" s="31">
        <v>30.475543478260867</v>
      </c>
      <c r="Q91" s="31">
        <v>24.019021739130434</v>
      </c>
      <c r="R91" s="31">
        <v>6.4565217391304346</v>
      </c>
      <c r="S91" s="31">
        <v>69.155434782608722</v>
      </c>
      <c r="T91" s="31">
        <v>69.155434782608722</v>
      </c>
      <c r="U91" s="31">
        <v>0</v>
      </c>
      <c r="V91" s="31">
        <v>0</v>
      </c>
      <c r="W91" s="31">
        <v>0</v>
      </c>
      <c r="X91" s="31">
        <v>0</v>
      </c>
      <c r="Y91" s="31">
        <v>0</v>
      </c>
      <c r="Z91" s="31">
        <v>0</v>
      </c>
      <c r="AA91" s="31">
        <v>0</v>
      </c>
      <c r="AB91" s="31">
        <v>0</v>
      </c>
      <c r="AC91" s="31">
        <v>0</v>
      </c>
      <c r="AD91" s="31">
        <v>0</v>
      </c>
      <c r="AE91" s="31">
        <v>0</v>
      </c>
      <c r="AF91" t="s">
        <v>69</v>
      </c>
      <c r="AG91" s="32">
        <v>8</v>
      </c>
      <c r="AH91"/>
    </row>
    <row r="92" spans="1:34" x14ac:dyDescent="0.25">
      <c r="A92" t="s">
        <v>307</v>
      </c>
      <c r="B92" t="s">
        <v>137</v>
      </c>
      <c r="C92" t="s">
        <v>199</v>
      </c>
      <c r="D92" t="s">
        <v>249</v>
      </c>
      <c r="E92" s="31">
        <v>62.760869565217391</v>
      </c>
      <c r="F92" s="31">
        <v>3.3440994111534468</v>
      </c>
      <c r="G92" s="31">
        <v>2.9856390717007271</v>
      </c>
      <c r="H92" s="31">
        <v>1.0511447869760999</v>
      </c>
      <c r="I92" s="31">
        <v>0.69268444752338076</v>
      </c>
      <c r="J92" s="31">
        <v>209.87858695652176</v>
      </c>
      <c r="K92" s="31">
        <v>187.38130434782607</v>
      </c>
      <c r="L92" s="31">
        <v>65.970760869565225</v>
      </c>
      <c r="M92" s="31">
        <v>43.47347826086957</v>
      </c>
      <c r="N92" s="31">
        <v>16.758152173913043</v>
      </c>
      <c r="O92" s="31">
        <v>5.7391304347826084</v>
      </c>
      <c r="P92" s="31">
        <v>29.882717391304347</v>
      </c>
      <c r="Q92" s="31">
        <v>29.882717391304347</v>
      </c>
      <c r="R92" s="31">
        <v>0</v>
      </c>
      <c r="S92" s="31">
        <v>114.02510869565218</v>
      </c>
      <c r="T92" s="31">
        <v>109.04086956521739</v>
      </c>
      <c r="U92" s="31">
        <v>4.9842391304347844</v>
      </c>
      <c r="V92" s="31">
        <v>0</v>
      </c>
      <c r="W92" s="31">
        <v>4.1023913043478268</v>
      </c>
      <c r="X92" s="31">
        <v>4.8043478260869563E-2</v>
      </c>
      <c r="Y92" s="31">
        <v>0</v>
      </c>
      <c r="Z92" s="31">
        <v>0</v>
      </c>
      <c r="AA92" s="31">
        <v>0</v>
      </c>
      <c r="AB92" s="31">
        <v>0</v>
      </c>
      <c r="AC92" s="31">
        <v>4.054347826086957</v>
      </c>
      <c r="AD92" s="31">
        <v>0</v>
      </c>
      <c r="AE92" s="31">
        <v>0</v>
      </c>
      <c r="AF92" t="s">
        <v>40</v>
      </c>
      <c r="AG92" s="32">
        <v>8</v>
      </c>
      <c r="AH92"/>
    </row>
    <row r="93" spans="1:34" x14ac:dyDescent="0.25">
      <c r="A93" t="s">
        <v>307</v>
      </c>
      <c r="B93" t="s">
        <v>115</v>
      </c>
      <c r="C93" t="s">
        <v>214</v>
      </c>
      <c r="D93" t="s">
        <v>253</v>
      </c>
      <c r="E93" s="31">
        <v>38.434782608695649</v>
      </c>
      <c r="F93" s="31">
        <v>4.7809162895927617</v>
      </c>
      <c r="G93" s="31">
        <v>4.5094230769230785</v>
      </c>
      <c r="H93" s="31">
        <v>1.3556052036199098</v>
      </c>
      <c r="I93" s="31">
        <v>1.0841119909502264</v>
      </c>
      <c r="J93" s="31">
        <v>183.7534782608696</v>
      </c>
      <c r="K93" s="31">
        <v>173.31869565217394</v>
      </c>
      <c r="L93" s="31">
        <v>52.102391304347833</v>
      </c>
      <c r="M93" s="31">
        <v>41.667608695652177</v>
      </c>
      <c r="N93" s="31">
        <v>5.4782608695652177</v>
      </c>
      <c r="O93" s="31">
        <v>4.9565217391304346</v>
      </c>
      <c r="P93" s="31">
        <v>29.537499999999994</v>
      </c>
      <c r="Q93" s="31">
        <v>29.537499999999994</v>
      </c>
      <c r="R93" s="31">
        <v>0</v>
      </c>
      <c r="S93" s="31">
        <v>102.11358695652179</v>
      </c>
      <c r="T93" s="31">
        <v>97.402391304347873</v>
      </c>
      <c r="U93" s="31">
        <v>4.7111956521739122</v>
      </c>
      <c r="V93" s="31">
        <v>0</v>
      </c>
      <c r="W93" s="31">
        <v>0</v>
      </c>
      <c r="X93" s="31">
        <v>0</v>
      </c>
      <c r="Y93" s="31">
        <v>0</v>
      </c>
      <c r="Z93" s="31">
        <v>0</v>
      </c>
      <c r="AA93" s="31">
        <v>0</v>
      </c>
      <c r="AB93" s="31">
        <v>0</v>
      </c>
      <c r="AC93" s="31">
        <v>0</v>
      </c>
      <c r="AD93" s="31">
        <v>0</v>
      </c>
      <c r="AE93" s="31">
        <v>0</v>
      </c>
      <c r="AF93" t="s">
        <v>17</v>
      </c>
      <c r="AG93" s="32">
        <v>8</v>
      </c>
      <c r="AH93"/>
    </row>
    <row r="94" spans="1:34" x14ac:dyDescent="0.25">
      <c r="A94" t="s">
        <v>307</v>
      </c>
      <c r="B94" t="s">
        <v>122</v>
      </c>
      <c r="C94" t="s">
        <v>219</v>
      </c>
      <c r="D94" t="s">
        <v>257</v>
      </c>
      <c r="E94" s="31">
        <v>35.75</v>
      </c>
      <c r="F94" s="31">
        <v>6.2653116448768627</v>
      </c>
      <c r="G94" s="31">
        <v>5.9440164183642441</v>
      </c>
      <c r="H94" s="31">
        <v>1.5664274855579199</v>
      </c>
      <c r="I94" s="31">
        <v>1.2451322590453022</v>
      </c>
      <c r="J94" s="31">
        <v>223.98489130434783</v>
      </c>
      <c r="K94" s="31">
        <v>212.49858695652173</v>
      </c>
      <c r="L94" s="31">
        <v>55.999782608695639</v>
      </c>
      <c r="M94" s="31">
        <v>44.513478260869555</v>
      </c>
      <c r="N94" s="31">
        <v>5.812391304347825</v>
      </c>
      <c r="O94" s="31">
        <v>5.6739130434782608</v>
      </c>
      <c r="P94" s="31">
        <v>36.914130434782621</v>
      </c>
      <c r="Q94" s="31">
        <v>36.914130434782621</v>
      </c>
      <c r="R94" s="31">
        <v>0</v>
      </c>
      <c r="S94" s="31">
        <v>131.07097826086957</v>
      </c>
      <c r="T94" s="31">
        <v>131.07097826086957</v>
      </c>
      <c r="U94" s="31">
        <v>0</v>
      </c>
      <c r="V94" s="31">
        <v>0</v>
      </c>
      <c r="W94" s="31">
        <v>0</v>
      </c>
      <c r="X94" s="31">
        <v>0</v>
      </c>
      <c r="Y94" s="31">
        <v>0</v>
      </c>
      <c r="Z94" s="31">
        <v>0</v>
      </c>
      <c r="AA94" s="31">
        <v>0</v>
      </c>
      <c r="AB94" s="31">
        <v>0</v>
      </c>
      <c r="AC94" s="31">
        <v>0</v>
      </c>
      <c r="AD94" s="31">
        <v>0</v>
      </c>
      <c r="AE94" s="31">
        <v>0</v>
      </c>
      <c r="AF94" t="s">
        <v>24</v>
      </c>
      <c r="AG94" s="32">
        <v>8</v>
      </c>
      <c r="AH94"/>
    </row>
    <row r="95" spans="1:34" x14ac:dyDescent="0.25">
      <c r="A95" t="s">
        <v>307</v>
      </c>
      <c r="B95" t="s">
        <v>152</v>
      </c>
      <c r="C95" t="s">
        <v>207</v>
      </c>
      <c r="D95" t="s">
        <v>250</v>
      </c>
      <c r="E95" s="31">
        <v>73.315217391304344</v>
      </c>
      <c r="F95" s="31">
        <v>4.4010615270570783</v>
      </c>
      <c r="G95" s="31">
        <v>3.8792453669384726</v>
      </c>
      <c r="H95" s="31">
        <v>1.3469177168272792</v>
      </c>
      <c r="I95" s="31">
        <v>0.92869088213491446</v>
      </c>
      <c r="J95" s="31">
        <v>322.66478260869559</v>
      </c>
      <c r="K95" s="31">
        <v>284.40771739130429</v>
      </c>
      <c r="L95" s="31">
        <v>98.749565217391279</v>
      </c>
      <c r="M95" s="31">
        <v>68.087173913043458</v>
      </c>
      <c r="N95" s="31">
        <v>24.858043478260871</v>
      </c>
      <c r="O95" s="31">
        <v>5.8043478260869561</v>
      </c>
      <c r="P95" s="31">
        <v>31.478369565217388</v>
      </c>
      <c r="Q95" s="31">
        <v>23.883695652173909</v>
      </c>
      <c r="R95" s="31">
        <v>7.5946739130434784</v>
      </c>
      <c r="S95" s="31">
        <v>192.43684782608693</v>
      </c>
      <c r="T95" s="31">
        <v>192.43684782608693</v>
      </c>
      <c r="U95" s="31">
        <v>0</v>
      </c>
      <c r="V95" s="31">
        <v>0</v>
      </c>
      <c r="W95" s="31">
        <v>99.934565217391324</v>
      </c>
      <c r="X95" s="31">
        <v>11.264565217391306</v>
      </c>
      <c r="Y95" s="31">
        <v>0</v>
      </c>
      <c r="Z95" s="31">
        <v>0</v>
      </c>
      <c r="AA95" s="31">
        <v>5.7993478260869562</v>
      </c>
      <c r="AB95" s="31">
        <v>0</v>
      </c>
      <c r="AC95" s="31">
        <v>82.870652173913058</v>
      </c>
      <c r="AD95" s="31">
        <v>0</v>
      </c>
      <c r="AE95" s="31">
        <v>0</v>
      </c>
      <c r="AF95" t="s">
        <v>55</v>
      </c>
      <c r="AG95" s="32">
        <v>8</v>
      </c>
      <c r="AH95"/>
    </row>
    <row r="96" spans="1:34" x14ac:dyDescent="0.25">
      <c r="A96" t="s">
        <v>307</v>
      </c>
      <c r="B96" t="s">
        <v>123</v>
      </c>
      <c r="C96" t="s">
        <v>208</v>
      </c>
      <c r="D96" t="s">
        <v>251</v>
      </c>
      <c r="E96" s="31">
        <v>27.130434782608695</v>
      </c>
      <c r="F96" s="31">
        <v>4.2521274038461545</v>
      </c>
      <c r="G96" s="31">
        <v>3.5994951923076921</v>
      </c>
      <c r="H96" s="31">
        <v>0.98485977564102567</v>
      </c>
      <c r="I96" s="31">
        <v>0.33222756410256415</v>
      </c>
      <c r="J96" s="31">
        <v>115.36206521739132</v>
      </c>
      <c r="K96" s="31">
        <v>97.655869565217387</v>
      </c>
      <c r="L96" s="31">
        <v>26.719673913043479</v>
      </c>
      <c r="M96" s="31">
        <v>9.0134782608695669</v>
      </c>
      <c r="N96" s="31">
        <v>11.923586956521737</v>
      </c>
      <c r="O96" s="31">
        <v>5.7826086956521738</v>
      </c>
      <c r="P96" s="31">
        <v>23.035217391304354</v>
      </c>
      <c r="Q96" s="31">
        <v>23.035217391304354</v>
      </c>
      <c r="R96" s="31">
        <v>0</v>
      </c>
      <c r="S96" s="31">
        <v>65.607173913043468</v>
      </c>
      <c r="T96" s="31">
        <v>56.600760869565214</v>
      </c>
      <c r="U96" s="31">
        <v>9.0064130434782594</v>
      </c>
      <c r="V96" s="31">
        <v>0</v>
      </c>
      <c r="W96" s="31">
        <v>39.188695652173912</v>
      </c>
      <c r="X96" s="31">
        <v>0.87695652173913052</v>
      </c>
      <c r="Y96" s="31">
        <v>0</v>
      </c>
      <c r="Z96" s="31">
        <v>0</v>
      </c>
      <c r="AA96" s="31">
        <v>7.322934782608697</v>
      </c>
      <c r="AB96" s="31">
        <v>0</v>
      </c>
      <c r="AC96" s="31">
        <v>30.988804347826086</v>
      </c>
      <c r="AD96" s="31">
        <v>0</v>
      </c>
      <c r="AE96" s="31">
        <v>0</v>
      </c>
      <c r="AF96" t="s">
        <v>25</v>
      </c>
      <c r="AG96" s="32">
        <v>8</v>
      </c>
      <c r="AH96"/>
    </row>
    <row r="97" spans="1:34" x14ac:dyDescent="0.25">
      <c r="A97" t="s">
        <v>307</v>
      </c>
      <c r="B97" t="s">
        <v>111</v>
      </c>
      <c r="C97" t="s">
        <v>207</v>
      </c>
      <c r="D97" t="s">
        <v>250</v>
      </c>
      <c r="E97" s="31">
        <v>52.586956521739133</v>
      </c>
      <c r="F97" s="31">
        <v>3.7370897064902855</v>
      </c>
      <c r="G97" s="31">
        <v>3.3861554361306325</v>
      </c>
      <c r="H97" s="31">
        <v>0.82167837949565925</v>
      </c>
      <c r="I97" s="31">
        <v>0.47074410913600645</v>
      </c>
      <c r="J97" s="31">
        <v>196.5221739130435</v>
      </c>
      <c r="K97" s="31">
        <v>178.06760869565218</v>
      </c>
      <c r="L97" s="31">
        <v>43.209565217391301</v>
      </c>
      <c r="M97" s="31">
        <v>24.754999999999992</v>
      </c>
      <c r="N97" s="31">
        <v>12.889347826086958</v>
      </c>
      <c r="O97" s="31">
        <v>5.5652173913043477</v>
      </c>
      <c r="P97" s="31">
        <v>26.793586956521736</v>
      </c>
      <c r="Q97" s="31">
        <v>26.793586956521736</v>
      </c>
      <c r="R97" s="31">
        <v>0</v>
      </c>
      <c r="S97" s="31">
        <v>126.51902173913047</v>
      </c>
      <c r="T97" s="31">
        <v>123.85652173913047</v>
      </c>
      <c r="U97" s="31">
        <v>2.6625000000000001</v>
      </c>
      <c r="V97" s="31">
        <v>0</v>
      </c>
      <c r="W97" s="31">
        <v>79.841304347826082</v>
      </c>
      <c r="X97" s="31">
        <v>8.443695652173913</v>
      </c>
      <c r="Y97" s="31">
        <v>0</v>
      </c>
      <c r="Z97" s="31">
        <v>0</v>
      </c>
      <c r="AA97" s="31">
        <v>4.7340217391304344</v>
      </c>
      <c r="AB97" s="31">
        <v>0</v>
      </c>
      <c r="AC97" s="31">
        <v>66.663586956521726</v>
      </c>
      <c r="AD97" s="31">
        <v>0</v>
      </c>
      <c r="AE97" s="31">
        <v>0</v>
      </c>
      <c r="AF97" t="s">
        <v>12</v>
      </c>
      <c r="AG97" s="32">
        <v>8</v>
      </c>
      <c r="AH97"/>
    </row>
    <row r="98" spans="1:34" x14ac:dyDescent="0.25">
      <c r="A98" t="s">
        <v>307</v>
      </c>
      <c r="B98" t="s">
        <v>124</v>
      </c>
      <c r="C98" t="s">
        <v>207</v>
      </c>
      <c r="D98" t="s">
        <v>250</v>
      </c>
      <c r="E98" s="31">
        <v>105.80434782608695</v>
      </c>
      <c r="F98" s="31">
        <v>3.7790528046024252</v>
      </c>
      <c r="G98" s="31">
        <v>3.4001674542839542</v>
      </c>
      <c r="H98" s="31">
        <v>1.2716724881857404</v>
      </c>
      <c r="I98" s="31">
        <v>0.89278713786726915</v>
      </c>
      <c r="J98" s="31">
        <v>399.84021739130441</v>
      </c>
      <c r="K98" s="31">
        <v>359.75250000000011</v>
      </c>
      <c r="L98" s="31">
        <v>134.54847826086953</v>
      </c>
      <c r="M98" s="31">
        <v>94.460760869565192</v>
      </c>
      <c r="N98" s="31">
        <v>32.705434782608698</v>
      </c>
      <c r="O98" s="31">
        <v>7.3822826086956539</v>
      </c>
      <c r="P98" s="31">
        <v>57.781847826086967</v>
      </c>
      <c r="Q98" s="31">
        <v>57.781847826086967</v>
      </c>
      <c r="R98" s="31">
        <v>0</v>
      </c>
      <c r="S98" s="31">
        <v>207.50989130434795</v>
      </c>
      <c r="T98" s="31">
        <v>195.9242391304349</v>
      </c>
      <c r="U98" s="31">
        <v>11.585652173913042</v>
      </c>
      <c r="V98" s="31">
        <v>0</v>
      </c>
      <c r="W98" s="31">
        <v>97.328152173913011</v>
      </c>
      <c r="X98" s="31">
        <v>22.472065217391293</v>
      </c>
      <c r="Y98" s="31">
        <v>0</v>
      </c>
      <c r="Z98" s="31">
        <v>0</v>
      </c>
      <c r="AA98" s="31">
        <v>3.2243478260869565</v>
      </c>
      <c r="AB98" s="31">
        <v>0</v>
      </c>
      <c r="AC98" s="31">
        <v>71.631739130434767</v>
      </c>
      <c r="AD98" s="31">
        <v>0</v>
      </c>
      <c r="AE98" s="31">
        <v>0</v>
      </c>
      <c r="AF98" t="s">
        <v>26</v>
      </c>
      <c r="AG98" s="32">
        <v>8</v>
      </c>
      <c r="AH98"/>
    </row>
    <row r="99" spans="1:34" x14ac:dyDescent="0.25">
      <c r="AH99"/>
    </row>
    <row r="100" spans="1:34" x14ac:dyDescent="0.25">
      <c r="W100" s="31"/>
      <c r="AH100"/>
    </row>
    <row r="101" spans="1:34" x14ac:dyDescent="0.25">
      <c r="AH101"/>
    </row>
    <row r="102" spans="1:34" x14ac:dyDescent="0.25">
      <c r="AH102"/>
    </row>
    <row r="103" spans="1:34" x14ac:dyDescent="0.25">
      <c r="AH103"/>
    </row>
    <row r="110" spans="1:34" x14ac:dyDescent="0.25">
      <c r="AH110"/>
    </row>
  </sheetData>
  <pageMargins left="0.7" right="0.7" top="0.75" bottom="0.75" header="0.3" footer="0.3"/>
  <pageSetup orientation="portrait" horizontalDpi="1200" verticalDpi="1200" r:id="rId1"/>
  <ignoredErrors>
    <ignoredError sqref="AF2:AF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11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314</v>
      </c>
      <c r="B1" s="1" t="s">
        <v>381</v>
      </c>
      <c r="C1" s="1" t="s">
        <v>317</v>
      </c>
      <c r="D1" s="1" t="s">
        <v>316</v>
      </c>
      <c r="E1" s="1" t="s">
        <v>318</v>
      </c>
      <c r="F1" s="1" t="s">
        <v>361</v>
      </c>
      <c r="G1" s="1" t="s">
        <v>384</v>
      </c>
      <c r="H1" s="35" t="s">
        <v>386</v>
      </c>
      <c r="I1" s="1" t="s">
        <v>362</v>
      </c>
      <c r="J1" s="1" t="s">
        <v>387</v>
      </c>
      <c r="K1" s="35" t="s">
        <v>388</v>
      </c>
      <c r="L1" s="1" t="s">
        <v>364</v>
      </c>
      <c r="M1" s="1" t="s">
        <v>374</v>
      </c>
      <c r="N1" s="35" t="s">
        <v>389</v>
      </c>
      <c r="O1" s="1" t="s">
        <v>365</v>
      </c>
      <c r="P1" s="1" t="s">
        <v>373</v>
      </c>
      <c r="Q1" s="35" t="s">
        <v>390</v>
      </c>
      <c r="R1" s="1" t="s">
        <v>366</v>
      </c>
      <c r="S1" s="1" t="s">
        <v>375</v>
      </c>
      <c r="T1" s="35" t="s">
        <v>391</v>
      </c>
      <c r="U1" s="1" t="s">
        <v>372</v>
      </c>
      <c r="V1" s="1" t="s">
        <v>385</v>
      </c>
      <c r="W1" s="35" t="s">
        <v>392</v>
      </c>
      <c r="X1" s="1" t="s">
        <v>367</v>
      </c>
      <c r="Y1" s="1" t="s">
        <v>376</v>
      </c>
      <c r="Z1" s="35" t="s">
        <v>393</v>
      </c>
      <c r="AA1" s="1" t="s">
        <v>368</v>
      </c>
      <c r="AB1" s="1" t="s">
        <v>377</v>
      </c>
      <c r="AC1" s="35" t="s">
        <v>394</v>
      </c>
      <c r="AD1" s="1" t="s">
        <v>369</v>
      </c>
      <c r="AE1" s="1" t="s">
        <v>378</v>
      </c>
      <c r="AF1" s="35" t="s">
        <v>395</v>
      </c>
      <c r="AG1" s="1" t="s">
        <v>370</v>
      </c>
      <c r="AH1" s="1" t="s">
        <v>379</v>
      </c>
      <c r="AI1" s="35" t="s">
        <v>396</v>
      </c>
      <c r="AJ1" s="1" t="s">
        <v>315</v>
      </c>
      <c r="AK1" s="38" t="s">
        <v>326</v>
      </c>
    </row>
    <row r="2" spans="1:46" x14ac:dyDescent="0.25">
      <c r="A2" t="s">
        <v>307</v>
      </c>
      <c r="B2" t="s">
        <v>184</v>
      </c>
      <c r="C2" t="s">
        <v>196</v>
      </c>
      <c r="D2" t="s">
        <v>255</v>
      </c>
      <c r="E2" s="31">
        <v>14.728260869565217</v>
      </c>
      <c r="F2" s="31">
        <v>79.418478260869591</v>
      </c>
      <c r="G2" s="31">
        <v>0</v>
      </c>
      <c r="H2" s="36">
        <v>0</v>
      </c>
      <c r="I2" s="31">
        <v>35.12532608695652</v>
      </c>
      <c r="J2" s="31">
        <v>0</v>
      </c>
      <c r="K2" s="36">
        <v>0</v>
      </c>
      <c r="L2" s="31">
        <v>20.325543478260869</v>
      </c>
      <c r="M2" s="31">
        <v>0</v>
      </c>
      <c r="N2" s="36">
        <v>0</v>
      </c>
      <c r="O2" s="31">
        <v>8.9011956521739144</v>
      </c>
      <c r="P2" s="31">
        <v>0</v>
      </c>
      <c r="Q2" s="36">
        <v>0</v>
      </c>
      <c r="R2" s="31">
        <v>5.8985869565217399</v>
      </c>
      <c r="S2" s="31">
        <v>0</v>
      </c>
      <c r="T2" s="36">
        <v>0</v>
      </c>
      <c r="U2" s="31">
        <v>4.8593478260869567</v>
      </c>
      <c r="V2" s="31">
        <v>0</v>
      </c>
      <c r="W2" s="36">
        <v>0</v>
      </c>
      <c r="X2" s="31">
        <v>0</v>
      </c>
      <c r="Y2" s="31">
        <v>0</v>
      </c>
      <c r="Z2" s="36" t="s">
        <v>457</v>
      </c>
      <c r="AA2" s="31">
        <v>39.433804347826104</v>
      </c>
      <c r="AB2" s="31">
        <v>0</v>
      </c>
      <c r="AC2" s="36">
        <v>0</v>
      </c>
      <c r="AD2" s="31">
        <v>0</v>
      </c>
      <c r="AE2" s="31">
        <v>0</v>
      </c>
      <c r="AF2" s="36" t="s">
        <v>457</v>
      </c>
      <c r="AG2" s="31">
        <v>0</v>
      </c>
      <c r="AH2" s="31">
        <v>0</v>
      </c>
      <c r="AI2" s="36" t="s">
        <v>457</v>
      </c>
      <c r="AJ2" t="s">
        <v>87</v>
      </c>
      <c r="AK2" s="37">
        <v>8</v>
      </c>
      <c r="AT2"/>
    </row>
    <row r="3" spans="1:46" x14ac:dyDescent="0.25">
      <c r="A3" t="s">
        <v>307</v>
      </c>
      <c r="B3" t="s">
        <v>185</v>
      </c>
      <c r="C3" t="s">
        <v>210</v>
      </c>
      <c r="D3" t="s">
        <v>242</v>
      </c>
      <c r="E3" s="31">
        <v>29.423913043478262</v>
      </c>
      <c r="F3" s="31">
        <v>193.21804347826088</v>
      </c>
      <c r="G3" s="31">
        <v>0</v>
      </c>
      <c r="H3" s="36">
        <v>0</v>
      </c>
      <c r="I3" s="31">
        <v>55.113695652173917</v>
      </c>
      <c r="J3" s="31">
        <v>0</v>
      </c>
      <c r="K3" s="36">
        <v>0</v>
      </c>
      <c r="L3" s="31">
        <v>35.917608695652177</v>
      </c>
      <c r="M3" s="31">
        <v>0</v>
      </c>
      <c r="N3" s="36">
        <v>0</v>
      </c>
      <c r="O3" s="31">
        <v>13.456956521739128</v>
      </c>
      <c r="P3" s="31">
        <v>0</v>
      </c>
      <c r="Q3" s="36">
        <v>0</v>
      </c>
      <c r="R3" s="31">
        <v>5.7391304347826084</v>
      </c>
      <c r="S3" s="31">
        <v>0</v>
      </c>
      <c r="T3" s="36">
        <v>0</v>
      </c>
      <c r="U3" s="31">
        <v>20.631413043478258</v>
      </c>
      <c r="V3" s="31">
        <v>0</v>
      </c>
      <c r="W3" s="36">
        <v>0</v>
      </c>
      <c r="X3" s="31">
        <v>5.7145652173913035</v>
      </c>
      <c r="Y3" s="31">
        <v>0</v>
      </c>
      <c r="Z3" s="36">
        <v>0</v>
      </c>
      <c r="AA3" s="31">
        <v>111.75836956521742</v>
      </c>
      <c r="AB3" s="31">
        <v>0</v>
      </c>
      <c r="AC3" s="36">
        <v>0</v>
      </c>
      <c r="AD3" s="31">
        <v>0</v>
      </c>
      <c r="AE3" s="31">
        <v>0</v>
      </c>
      <c r="AF3" s="36" t="s">
        <v>457</v>
      </c>
      <c r="AG3" s="31">
        <v>0</v>
      </c>
      <c r="AH3" s="31">
        <v>0</v>
      </c>
      <c r="AI3" s="36" t="s">
        <v>457</v>
      </c>
      <c r="AJ3" t="s">
        <v>88</v>
      </c>
      <c r="AK3" s="37">
        <v>8</v>
      </c>
      <c r="AT3"/>
    </row>
    <row r="4" spans="1:46" x14ac:dyDescent="0.25">
      <c r="A4" t="s">
        <v>307</v>
      </c>
      <c r="B4" t="s">
        <v>186</v>
      </c>
      <c r="C4" t="s">
        <v>212</v>
      </c>
      <c r="D4" t="s">
        <v>250</v>
      </c>
      <c r="E4" s="31">
        <v>28.619565217391305</v>
      </c>
      <c r="F4" s="31">
        <v>71.015108695652174</v>
      </c>
      <c r="G4" s="31">
        <v>3.2030434782608697</v>
      </c>
      <c r="H4" s="36">
        <v>4.5103690427174867E-2</v>
      </c>
      <c r="I4" s="31">
        <v>20.145108695652176</v>
      </c>
      <c r="J4" s="31">
        <v>0.13673913043478261</v>
      </c>
      <c r="K4" s="36">
        <v>6.787708743626406E-3</v>
      </c>
      <c r="L4" s="31">
        <v>14.399130434782609</v>
      </c>
      <c r="M4" s="31">
        <v>0.13673913043478261</v>
      </c>
      <c r="N4" s="36">
        <v>9.4963463977293314E-3</v>
      </c>
      <c r="O4" s="31">
        <v>0</v>
      </c>
      <c r="P4" s="31">
        <v>0</v>
      </c>
      <c r="Q4" s="36" t="s">
        <v>457</v>
      </c>
      <c r="R4" s="31">
        <v>5.7459782608695651</v>
      </c>
      <c r="S4" s="31">
        <v>0</v>
      </c>
      <c r="T4" s="36">
        <v>0</v>
      </c>
      <c r="U4" s="31">
        <v>10.498586956521736</v>
      </c>
      <c r="V4" s="31">
        <v>0.13043478260869565</v>
      </c>
      <c r="W4" s="36">
        <v>1.2424032219656893E-2</v>
      </c>
      <c r="X4" s="31">
        <v>0</v>
      </c>
      <c r="Y4" s="31">
        <v>0</v>
      </c>
      <c r="Z4" s="36" t="s">
        <v>457</v>
      </c>
      <c r="AA4" s="31">
        <v>40.371413043478256</v>
      </c>
      <c r="AB4" s="31">
        <v>2.9358695652173914</v>
      </c>
      <c r="AC4" s="36">
        <v>7.2721496323539317E-2</v>
      </c>
      <c r="AD4" s="31">
        <v>0</v>
      </c>
      <c r="AE4" s="31">
        <v>0</v>
      </c>
      <c r="AF4" s="36" t="s">
        <v>457</v>
      </c>
      <c r="AG4" s="31">
        <v>0</v>
      </c>
      <c r="AH4" s="31">
        <v>0</v>
      </c>
      <c r="AI4" s="36" t="s">
        <v>457</v>
      </c>
      <c r="AJ4" t="s">
        <v>89</v>
      </c>
      <c r="AK4" s="37">
        <v>8</v>
      </c>
      <c r="AT4"/>
    </row>
    <row r="5" spans="1:46" x14ac:dyDescent="0.25">
      <c r="A5" t="s">
        <v>307</v>
      </c>
      <c r="B5" t="s">
        <v>167</v>
      </c>
      <c r="C5" t="s">
        <v>217</v>
      </c>
      <c r="D5" t="s">
        <v>255</v>
      </c>
      <c r="E5" s="31">
        <v>22.804347826086957</v>
      </c>
      <c r="F5" s="31">
        <v>134.07086956521741</v>
      </c>
      <c r="G5" s="31">
        <v>0</v>
      </c>
      <c r="H5" s="36">
        <v>0</v>
      </c>
      <c r="I5" s="31">
        <v>35.837391304347825</v>
      </c>
      <c r="J5" s="31">
        <v>0</v>
      </c>
      <c r="K5" s="36">
        <v>0</v>
      </c>
      <c r="L5" s="31">
        <v>15.175217391304347</v>
      </c>
      <c r="M5" s="31">
        <v>0</v>
      </c>
      <c r="N5" s="36">
        <v>0</v>
      </c>
      <c r="O5" s="31">
        <v>14.923043478260873</v>
      </c>
      <c r="P5" s="31">
        <v>0</v>
      </c>
      <c r="Q5" s="36">
        <v>0</v>
      </c>
      <c r="R5" s="31">
        <v>5.7391304347826084</v>
      </c>
      <c r="S5" s="31">
        <v>0</v>
      </c>
      <c r="T5" s="36">
        <v>0</v>
      </c>
      <c r="U5" s="31">
        <v>20.096630434782611</v>
      </c>
      <c r="V5" s="31">
        <v>0</v>
      </c>
      <c r="W5" s="36">
        <v>0</v>
      </c>
      <c r="X5" s="31">
        <v>0</v>
      </c>
      <c r="Y5" s="31">
        <v>0</v>
      </c>
      <c r="Z5" s="36" t="s">
        <v>457</v>
      </c>
      <c r="AA5" s="31">
        <v>78.136847826086964</v>
      </c>
      <c r="AB5" s="31">
        <v>0</v>
      </c>
      <c r="AC5" s="36">
        <v>0</v>
      </c>
      <c r="AD5" s="31">
        <v>0</v>
      </c>
      <c r="AE5" s="31">
        <v>0</v>
      </c>
      <c r="AF5" s="36" t="s">
        <v>457</v>
      </c>
      <c r="AG5" s="31">
        <v>0</v>
      </c>
      <c r="AH5" s="31">
        <v>0</v>
      </c>
      <c r="AI5" s="36" t="s">
        <v>457</v>
      </c>
      <c r="AJ5" t="s">
        <v>70</v>
      </c>
      <c r="AK5" s="37">
        <v>8</v>
      </c>
      <c r="AT5"/>
    </row>
    <row r="6" spans="1:46" x14ac:dyDescent="0.25">
      <c r="A6" t="s">
        <v>307</v>
      </c>
      <c r="B6" t="s">
        <v>159</v>
      </c>
      <c r="C6" t="s">
        <v>200</v>
      </c>
      <c r="D6" t="s">
        <v>250</v>
      </c>
      <c r="E6" s="31">
        <v>31.326086956521738</v>
      </c>
      <c r="F6" s="31">
        <v>201.35815217391303</v>
      </c>
      <c r="G6" s="31">
        <v>0</v>
      </c>
      <c r="H6" s="36">
        <v>0</v>
      </c>
      <c r="I6" s="31">
        <v>72.988913043478249</v>
      </c>
      <c r="J6" s="31">
        <v>0</v>
      </c>
      <c r="K6" s="36">
        <v>0</v>
      </c>
      <c r="L6" s="31">
        <v>49.161847826086948</v>
      </c>
      <c r="M6" s="31">
        <v>0</v>
      </c>
      <c r="N6" s="36">
        <v>0</v>
      </c>
      <c r="O6" s="31">
        <v>18.087934782608691</v>
      </c>
      <c r="P6" s="31">
        <v>0</v>
      </c>
      <c r="Q6" s="36">
        <v>0</v>
      </c>
      <c r="R6" s="31">
        <v>5.7391304347826084</v>
      </c>
      <c r="S6" s="31">
        <v>0</v>
      </c>
      <c r="T6" s="36">
        <v>0</v>
      </c>
      <c r="U6" s="31">
        <v>5.2926086956521745</v>
      </c>
      <c r="V6" s="31">
        <v>0</v>
      </c>
      <c r="W6" s="36">
        <v>0</v>
      </c>
      <c r="X6" s="31">
        <v>0</v>
      </c>
      <c r="Y6" s="31">
        <v>0</v>
      </c>
      <c r="Z6" s="36" t="s">
        <v>457</v>
      </c>
      <c r="AA6" s="31">
        <v>123.07663043478259</v>
      </c>
      <c r="AB6" s="31">
        <v>0</v>
      </c>
      <c r="AC6" s="36">
        <v>0</v>
      </c>
      <c r="AD6" s="31">
        <v>0</v>
      </c>
      <c r="AE6" s="31">
        <v>0</v>
      </c>
      <c r="AF6" s="36" t="s">
        <v>457</v>
      </c>
      <c r="AG6" s="31">
        <v>0</v>
      </c>
      <c r="AH6" s="31">
        <v>0</v>
      </c>
      <c r="AI6" s="36" t="s">
        <v>457</v>
      </c>
      <c r="AJ6" t="s">
        <v>62</v>
      </c>
      <c r="AK6" s="37">
        <v>8</v>
      </c>
      <c r="AT6"/>
    </row>
    <row r="7" spans="1:46" x14ac:dyDescent="0.25">
      <c r="A7" t="s">
        <v>307</v>
      </c>
      <c r="B7" t="s">
        <v>163</v>
      </c>
      <c r="C7" t="s">
        <v>200</v>
      </c>
      <c r="D7" t="s">
        <v>250</v>
      </c>
      <c r="E7" s="31">
        <v>36.086956521739133</v>
      </c>
      <c r="F7" s="31">
        <v>194.71380434782608</v>
      </c>
      <c r="G7" s="31">
        <v>0.16847826086956522</v>
      </c>
      <c r="H7" s="36">
        <v>8.6526099900243781E-4</v>
      </c>
      <c r="I7" s="31">
        <v>60.066304347826076</v>
      </c>
      <c r="J7" s="31">
        <v>8.6956521739130432E-2</v>
      </c>
      <c r="K7" s="36">
        <v>1.4476755759034402E-3</v>
      </c>
      <c r="L7" s="31">
        <v>31.785326086956513</v>
      </c>
      <c r="M7" s="31">
        <v>8.6956521739130432E-2</v>
      </c>
      <c r="N7" s="36">
        <v>2.7357442079165603E-3</v>
      </c>
      <c r="O7" s="31">
        <v>22.541847826086951</v>
      </c>
      <c r="P7" s="31">
        <v>0</v>
      </c>
      <c r="Q7" s="36">
        <v>0</v>
      </c>
      <c r="R7" s="31">
        <v>5.7391304347826084</v>
      </c>
      <c r="S7" s="31">
        <v>0</v>
      </c>
      <c r="T7" s="36">
        <v>0</v>
      </c>
      <c r="U7" s="31">
        <v>14.150869565217389</v>
      </c>
      <c r="V7" s="31">
        <v>0</v>
      </c>
      <c r="W7" s="36">
        <v>0</v>
      </c>
      <c r="X7" s="31">
        <v>0</v>
      </c>
      <c r="Y7" s="31">
        <v>0</v>
      </c>
      <c r="Z7" s="36" t="s">
        <v>457</v>
      </c>
      <c r="AA7" s="31">
        <v>120.49663043478262</v>
      </c>
      <c r="AB7" s="31">
        <v>8.1521739130434784E-2</v>
      </c>
      <c r="AC7" s="36">
        <v>6.7654787388065154E-4</v>
      </c>
      <c r="AD7" s="31">
        <v>0</v>
      </c>
      <c r="AE7" s="31">
        <v>0</v>
      </c>
      <c r="AF7" s="36" t="s">
        <v>457</v>
      </c>
      <c r="AG7" s="31">
        <v>0</v>
      </c>
      <c r="AH7" s="31">
        <v>0</v>
      </c>
      <c r="AI7" s="36" t="s">
        <v>457</v>
      </c>
      <c r="AJ7" t="s">
        <v>66</v>
      </c>
      <c r="AK7" s="37">
        <v>8</v>
      </c>
      <c r="AT7"/>
    </row>
    <row r="8" spans="1:46" x14ac:dyDescent="0.25">
      <c r="A8" t="s">
        <v>307</v>
      </c>
      <c r="B8" t="s">
        <v>156</v>
      </c>
      <c r="C8" t="s">
        <v>226</v>
      </c>
      <c r="D8" t="s">
        <v>245</v>
      </c>
      <c r="E8" s="31">
        <v>66.336956521739125</v>
      </c>
      <c r="F8" s="31">
        <v>248.57</v>
      </c>
      <c r="G8" s="31">
        <v>42.606739130434761</v>
      </c>
      <c r="H8" s="36">
        <v>0.17140740688914496</v>
      </c>
      <c r="I8" s="31">
        <v>64.293804347826082</v>
      </c>
      <c r="J8" s="31">
        <v>2.4665217391304353</v>
      </c>
      <c r="K8" s="36">
        <v>3.836328809828523E-2</v>
      </c>
      <c r="L8" s="31">
        <v>44.739456521739129</v>
      </c>
      <c r="M8" s="31">
        <v>2.4665217391304353</v>
      </c>
      <c r="N8" s="36">
        <v>5.5130793507335962E-2</v>
      </c>
      <c r="O8" s="31">
        <v>14.858695652173912</v>
      </c>
      <c r="P8" s="31">
        <v>0</v>
      </c>
      <c r="Q8" s="36">
        <v>0</v>
      </c>
      <c r="R8" s="31">
        <v>4.6956521739130439</v>
      </c>
      <c r="S8" s="31">
        <v>0</v>
      </c>
      <c r="T8" s="36">
        <v>0</v>
      </c>
      <c r="U8" s="31">
        <v>32.174130434782597</v>
      </c>
      <c r="V8" s="31">
        <v>0.16108695652173913</v>
      </c>
      <c r="W8" s="36">
        <v>5.0067229275477885E-3</v>
      </c>
      <c r="X8" s="31">
        <v>10.245760869565215</v>
      </c>
      <c r="Y8" s="31">
        <v>0</v>
      </c>
      <c r="Z8" s="36">
        <v>0</v>
      </c>
      <c r="AA8" s="31">
        <v>125.61586956521739</v>
      </c>
      <c r="AB8" s="31">
        <v>39.97913043478259</v>
      </c>
      <c r="AC8" s="36">
        <v>0.31826496582922731</v>
      </c>
      <c r="AD8" s="31">
        <v>8.0781521739130433</v>
      </c>
      <c r="AE8" s="31">
        <v>0</v>
      </c>
      <c r="AF8" s="36">
        <v>0</v>
      </c>
      <c r="AG8" s="31">
        <v>8.1622826086956497</v>
      </c>
      <c r="AH8" s="31">
        <v>0</v>
      </c>
      <c r="AI8" s="36">
        <v>0</v>
      </c>
      <c r="AJ8" t="s">
        <v>59</v>
      </c>
      <c r="AK8" s="37">
        <v>8</v>
      </c>
      <c r="AT8"/>
    </row>
    <row r="9" spans="1:46" x14ac:dyDescent="0.25">
      <c r="A9" t="s">
        <v>307</v>
      </c>
      <c r="B9" t="s">
        <v>150</v>
      </c>
      <c r="C9" t="s">
        <v>207</v>
      </c>
      <c r="D9" t="s">
        <v>250</v>
      </c>
      <c r="E9" s="31">
        <v>100.02173913043478</v>
      </c>
      <c r="F9" s="31">
        <v>382.96000000000004</v>
      </c>
      <c r="G9" s="31">
        <v>122.4329347826087</v>
      </c>
      <c r="H9" s="36">
        <v>0.31970162623409415</v>
      </c>
      <c r="I9" s="31">
        <v>133.33173913043481</v>
      </c>
      <c r="J9" s="31">
        <v>53.070217391304361</v>
      </c>
      <c r="K9" s="36">
        <v>0.39803138950574413</v>
      </c>
      <c r="L9" s="31">
        <v>112.07032608695654</v>
      </c>
      <c r="M9" s="31">
        <v>53.070217391304361</v>
      </c>
      <c r="N9" s="36">
        <v>0.47354388306255685</v>
      </c>
      <c r="O9" s="31">
        <v>15.696195652173918</v>
      </c>
      <c r="P9" s="31">
        <v>0</v>
      </c>
      <c r="Q9" s="36">
        <v>0</v>
      </c>
      <c r="R9" s="31">
        <v>5.5652173913043477</v>
      </c>
      <c r="S9" s="31">
        <v>0</v>
      </c>
      <c r="T9" s="36">
        <v>0</v>
      </c>
      <c r="U9" s="31">
        <v>35.018695652173918</v>
      </c>
      <c r="V9" s="31">
        <v>15.37478260869565</v>
      </c>
      <c r="W9" s="36">
        <v>0.43904498218342985</v>
      </c>
      <c r="X9" s="31">
        <v>13.715543478260873</v>
      </c>
      <c r="Y9" s="31">
        <v>0</v>
      </c>
      <c r="Z9" s="36">
        <v>0</v>
      </c>
      <c r="AA9" s="31">
        <v>183.57913043478257</v>
      </c>
      <c r="AB9" s="31">
        <v>53.854782608695643</v>
      </c>
      <c r="AC9" s="36">
        <v>0.29336004850413994</v>
      </c>
      <c r="AD9" s="31">
        <v>17.181739130434785</v>
      </c>
      <c r="AE9" s="31">
        <v>0</v>
      </c>
      <c r="AF9" s="36">
        <v>0</v>
      </c>
      <c r="AG9" s="31">
        <v>0.13315217391304349</v>
      </c>
      <c r="AH9" s="31">
        <v>0.13315217391304349</v>
      </c>
      <c r="AI9" s="36">
        <v>1</v>
      </c>
      <c r="AJ9" t="s">
        <v>53</v>
      </c>
      <c r="AK9" s="37">
        <v>8</v>
      </c>
      <c r="AT9"/>
    </row>
    <row r="10" spans="1:46" x14ac:dyDescent="0.25">
      <c r="A10" t="s">
        <v>307</v>
      </c>
      <c r="B10" t="s">
        <v>107</v>
      </c>
      <c r="C10" t="s">
        <v>207</v>
      </c>
      <c r="D10" t="s">
        <v>250</v>
      </c>
      <c r="E10" s="31">
        <v>96.630434782608702</v>
      </c>
      <c r="F10" s="31">
        <v>351.1895652173913</v>
      </c>
      <c r="G10" s="31">
        <v>70.599021739130393</v>
      </c>
      <c r="H10" s="36">
        <v>0.2010282443768755</v>
      </c>
      <c r="I10" s="31">
        <v>114.97793478260866</v>
      </c>
      <c r="J10" s="31">
        <v>11.905543478260867</v>
      </c>
      <c r="K10" s="36">
        <v>0.10354633261391365</v>
      </c>
      <c r="L10" s="31">
        <v>85.580652173913009</v>
      </c>
      <c r="M10" s="31">
        <v>11.905543478260867</v>
      </c>
      <c r="N10" s="36">
        <v>0.13911489543298849</v>
      </c>
      <c r="O10" s="31">
        <v>23.832065217391296</v>
      </c>
      <c r="P10" s="31">
        <v>0</v>
      </c>
      <c r="Q10" s="36">
        <v>0</v>
      </c>
      <c r="R10" s="31">
        <v>5.5652173913043477</v>
      </c>
      <c r="S10" s="31">
        <v>0</v>
      </c>
      <c r="T10" s="36">
        <v>0</v>
      </c>
      <c r="U10" s="31">
        <v>13.312717391304352</v>
      </c>
      <c r="V10" s="31">
        <v>3.6448913043478259</v>
      </c>
      <c r="W10" s="36">
        <v>0.27379018101357799</v>
      </c>
      <c r="X10" s="31">
        <v>0</v>
      </c>
      <c r="Y10" s="31">
        <v>0</v>
      </c>
      <c r="Z10" s="36" t="s">
        <v>457</v>
      </c>
      <c r="AA10" s="31">
        <v>206.99543478260873</v>
      </c>
      <c r="AB10" s="31">
        <v>55.048586956521703</v>
      </c>
      <c r="AC10" s="36">
        <v>0.26594106780342752</v>
      </c>
      <c r="AD10" s="31">
        <v>15.903478260869564</v>
      </c>
      <c r="AE10" s="31">
        <v>0</v>
      </c>
      <c r="AF10" s="36">
        <v>0</v>
      </c>
      <c r="AG10" s="31">
        <v>0</v>
      </c>
      <c r="AH10" s="31">
        <v>0</v>
      </c>
      <c r="AI10" s="36" t="s">
        <v>457</v>
      </c>
      <c r="AJ10" t="s">
        <v>8</v>
      </c>
      <c r="AK10" s="37">
        <v>8</v>
      </c>
      <c r="AT10"/>
    </row>
    <row r="11" spans="1:46" x14ac:dyDescent="0.25">
      <c r="A11" t="s">
        <v>307</v>
      </c>
      <c r="B11" t="s">
        <v>153</v>
      </c>
      <c r="C11" t="s">
        <v>210</v>
      </c>
      <c r="D11" t="s">
        <v>242</v>
      </c>
      <c r="E11" s="31">
        <v>60.184782608695649</v>
      </c>
      <c r="F11" s="31">
        <v>149.1182608695652</v>
      </c>
      <c r="G11" s="31">
        <v>4.2402173913043466</v>
      </c>
      <c r="H11" s="36">
        <v>2.8435265852606039E-2</v>
      </c>
      <c r="I11" s="31">
        <v>42.28478260869565</v>
      </c>
      <c r="J11" s="31">
        <v>0</v>
      </c>
      <c r="K11" s="36">
        <v>0</v>
      </c>
      <c r="L11" s="31">
        <v>36.994891304347824</v>
      </c>
      <c r="M11" s="31">
        <v>0</v>
      </c>
      <c r="N11" s="36">
        <v>0</v>
      </c>
      <c r="O11" s="31">
        <v>0</v>
      </c>
      <c r="P11" s="31">
        <v>0</v>
      </c>
      <c r="Q11" s="36" t="s">
        <v>457</v>
      </c>
      <c r="R11" s="31">
        <v>5.289891304347826</v>
      </c>
      <c r="S11" s="31">
        <v>0</v>
      </c>
      <c r="T11" s="36">
        <v>0</v>
      </c>
      <c r="U11" s="31">
        <v>23.532717391304345</v>
      </c>
      <c r="V11" s="31">
        <v>0</v>
      </c>
      <c r="W11" s="36">
        <v>0</v>
      </c>
      <c r="X11" s="31">
        <v>0</v>
      </c>
      <c r="Y11" s="31">
        <v>0</v>
      </c>
      <c r="Z11" s="36" t="s">
        <v>457</v>
      </c>
      <c r="AA11" s="31">
        <v>81.638586956521721</v>
      </c>
      <c r="AB11" s="31">
        <v>4.2402173913043466</v>
      </c>
      <c r="AC11" s="36">
        <v>5.1938887594447952E-2</v>
      </c>
      <c r="AD11" s="31">
        <v>1.6621739130434781</v>
      </c>
      <c r="AE11" s="31">
        <v>0</v>
      </c>
      <c r="AF11" s="36">
        <v>0</v>
      </c>
      <c r="AG11" s="31">
        <v>0</v>
      </c>
      <c r="AH11" s="31">
        <v>0</v>
      </c>
      <c r="AI11" s="36" t="s">
        <v>457</v>
      </c>
      <c r="AJ11" t="s">
        <v>56</v>
      </c>
      <c r="AK11" s="37">
        <v>8</v>
      </c>
      <c r="AT11"/>
    </row>
    <row r="12" spans="1:46" x14ac:dyDescent="0.25">
      <c r="A12" t="s">
        <v>307</v>
      </c>
      <c r="B12" t="s">
        <v>126</v>
      </c>
      <c r="C12" t="s">
        <v>207</v>
      </c>
      <c r="D12" t="s">
        <v>250</v>
      </c>
      <c r="E12" s="31">
        <v>58.532608695652172</v>
      </c>
      <c r="F12" s="31">
        <v>217.76815217391308</v>
      </c>
      <c r="G12" s="31">
        <v>66.698586956521766</v>
      </c>
      <c r="H12" s="36">
        <v>0.30628255918365521</v>
      </c>
      <c r="I12" s="31">
        <v>55.272282608695676</v>
      </c>
      <c r="J12" s="31">
        <v>13.629239130434787</v>
      </c>
      <c r="K12" s="36">
        <v>0.24658361274717058</v>
      </c>
      <c r="L12" s="31">
        <v>41.735434782608714</v>
      </c>
      <c r="M12" s="31">
        <v>10.58576086956522</v>
      </c>
      <c r="N12" s="36">
        <v>0.25363964517691667</v>
      </c>
      <c r="O12" s="31">
        <v>9.275978260869568</v>
      </c>
      <c r="P12" s="31">
        <v>0</v>
      </c>
      <c r="Q12" s="36">
        <v>0</v>
      </c>
      <c r="R12" s="31">
        <v>4.2608695652173916</v>
      </c>
      <c r="S12" s="31">
        <v>3.0434782608695654</v>
      </c>
      <c r="T12" s="36">
        <v>0.7142857142857143</v>
      </c>
      <c r="U12" s="31">
        <v>32.826304347826088</v>
      </c>
      <c r="V12" s="31">
        <v>1.8015217391304348</v>
      </c>
      <c r="W12" s="36">
        <v>5.4880431255422149E-2</v>
      </c>
      <c r="X12" s="31">
        <v>6.8029347826086957</v>
      </c>
      <c r="Y12" s="31">
        <v>0</v>
      </c>
      <c r="Z12" s="36">
        <v>0</v>
      </c>
      <c r="AA12" s="31">
        <v>109.48347826086957</v>
      </c>
      <c r="AB12" s="31">
        <v>50.876521739130446</v>
      </c>
      <c r="AC12" s="36">
        <v>0.46469588423109309</v>
      </c>
      <c r="AD12" s="31">
        <v>12.991847826086953</v>
      </c>
      <c r="AE12" s="31">
        <v>0</v>
      </c>
      <c r="AF12" s="36">
        <v>0</v>
      </c>
      <c r="AG12" s="31">
        <v>0.39130434782608697</v>
      </c>
      <c r="AH12" s="31">
        <v>0.39130434782608697</v>
      </c>
      <c r="AI12" s="36">
        <v>1</v>
      </c>
      <c r="AJ12" t="s">
        <v>28</v>
      </c>
      <c r="AK12" s="37">
        <v>8</v>
      </c>
      <c r="AT12"/>
    </row>
    <row r="13" spans="1:46" x14ac:dyDescent="0.25">
      <c r="A13" t="s">
        <v>307</v>
      </c>
      <c r="B13" t="s">
        <v>191</v>
      </c>
      <c r="C13" t="s">
        <v>240</v>
      </c>
      <c r="D13" t="s">
        <v>262</v>
      </c>
      <c r="E13" s="31">
        <v>32.739130434782609</v>
      </c>
      <c r="F13" s="31">
        <v>141.80076086956521</v>
      </c>
      <c r="G13" s="31">
        <v>0</v>
      </c>
      <c r="H13" s="36">
        <v>0</v>
      </c>
      <c r="I13" s="31">
        <v>22.694565217391307</v>
      </c>
      <c r="J13" s="31">
        <v>0</v>
      </c>
      <c r="K13" s="36">
        <v>0</v>
      </c>
      <c r="L13" s="31">
        <v>17.572826086956521</v>
      </c>
      <c r="M13" s="31">
        <v>0</v>
      </c>
      <c r="N13" s="36">
        <v>0</v>
      </c>
      <c r="O13" s="31">
        <v>5.1217391304347846</v>
      </c>
      <c r="P13" s="31">
        <v>0</v>
      </c>
      <c r="Q13" s="36">
        <v>0</v>
      </c>
      <c r="R13" s="31">
        <v>0</v>
      </c>
      <c r="S13" s="31">
        <v>0</v>
      </c>
      <c r="T13" s="36" t="s">
        <v>457</v>
      </c>
      <c r="U13" s="31">
        <v>20.663043478260867</v>
      </c>
      <c r="V13" s="31">
        <v>0</v>
      </c>
      <c r="W13" s="36">
        <v>0</v>
      </c>
      <c r="X13" s="31">
        <v>0</v>
      </c>
      <c r="Y13" s="31">
        <v>0</v>
      </c>
      <c r="Z13" s="36" t="s">
        <v>457</v>
      </c>
      <c r="AA13" s="31">
        <v>71.645326086956516</v>
      </c>
      <c r="AB13" s="31">
        <v>0</v>
      </c>
      <c r="AC13" s="36">
        <v>0</v>
      </c>
      <c r="AD13" s="31">
        <v>26.797826086956526</v>
      </c>
      <c r="AE13" s="31">
        <v>0</v>
      </c>
      <c r="AF13" s="36">
        <v>0</v>
      </c>
      <c r="AG13" s="31">
        <v>0</v>
      </c>
      <c r="AH13" s="31">
        <v>0</v>
      </c>
      <c r="AI13" s="36" t="s">
        <v>457</v>
      </c>
      <c r="AJ13" t="s">
        <v>94</v>
      </c>
      <c r="AK13" s="37">
        <v>8</v>
      </c>
      <c r="AT13"/>
    </row>
    <row r="14" spans="1:46" x14ac:dyDescent="0.25">
      <c r="A14" t="s">
        <v>307</v>
      </c>
      <c r="B14" t="s">
        <v>120</v>
      </c>
      <c r="C14" t="s">
        <v>217</v>
      </c>
      <c r="D14" t="s">
        <v>255</v>
      </c>
      <c r="E14" s="31">
        <v>42</v>
      </c>
      <c r="F14" s="31">
        <v>126.54032608695655</v>
      </c>
      <c r="G14" s="31">
        <v>3.6256521739130463</v>
      </c>
      <c r="H14" s="36">
        <v>2.8652148180980299E-2</v>
      </c>
      <c r="I14" s="31">
        <v>43.719239130434794</v>
      </c>
      <c r="J14" s="31">
        <v>2.1669565217391327</v>
      </c>
      <c r="K14" s="36">
        <v>4.9565284411151232E-2</v>
      </c>
      <c r="L14" s="31">
        <v>36.165978260869572</v>
      </c>
      <c r="M14" s="31">
        <v>0.2658695652173913</v>
      </c>
      <c r="N14" s="36">
        <v>7.3513721459334512E-3</v>
      </c>
      <c r="O14" s="31">
        <v>1.9010869565217414</v>
      </c>
      <c r="P14" s="31">
        <v>1.9010869565217414</v>
      </c>
      <c r="Q14" s="36">
        <v>1</v>
      </c>
      <c r="R14" s="31">
        <v>5.6521739130434785</v>
      </c>
      <c r="S14" s="31">
        <v>0</v>
      </c>
      <c r="T14" s="36">
        <v>0</v>
      </c>
      <c r="U14" s="31">
        <v>4.5627173913043473</v>
      </c>
      <c r="V14" s="31">
        <v>0.25543478260869568</v>
      </c>
      <c r="W14" s="36">
        <v>5.5983038330514344E-2</v>
      </c>
      <c r="X14" s="31">
        <v>8.037608695652164</v>
      </c>
      <c r="Y14" s="31">
        <v>0.38021739130434817</v>
      </c>
      <c r="Z14" s="36">
        <v>4.7304789981878773E-2</v>
      </c>
      <c r="AA14" s="31">
        <v>65.760652173913073</v>
      </c>
      <c r="AB14" s="31">
        <v>0.82304347826086954</v>
      </c>
      <c r="AC14" s="36">
        <v>1.2515743853698684E-2</v>
      </c>
      <c r="AD14" s="31">
        <v>4.460108695652174</v>
      </c>
      <c r="AE14" s="31">
        <v>0</v>
      </c>
      <c r="AF14" s="36">
        <v>0</v>
      </c>
      <c r="AG14" s="31">
        <v>0</v>
      </c>
      <c r="AH14" s="31">
        <v>0</v>
      </c>
      <c r="AI14" s="36" t="s">
        <v>457</v>
      </c>
      <c r="AJ14" t="s">
        <v>22</v>
      </c>
      <c r="AK14" s="37">
        <v>8</v>
      </c>
      <c r="AT14"/>
    </row>
    <row r="15" spans="1:46" x14ac:dyDescent="0.25">
      <c r="A15" t="s">
        <v>307</v>
      </c>
      <c r="B15" t="s">
        <v>179</v>
      </c>
      <c r="C15" t="s">
        <v>236</v>
      </c>
      <c r="D15" t="s">
        <v>250</v>
      </c>
      <c r="E15" s="31">
        <v>92.228260869565219</v>
      </c>
      <c r="F15" s="31">
        <v>330.0886956521739</v>
      </c>
      <c r="G15" s="31">
        <v>17.672282608695657</v>
      </c>
      <c r="H15" s="36">
        <v>5.3537981886291448E-2</v>
      </c>
      <c r="I15" s="31">
        <v>78.022499999999994</v>
      </c>
      <c r="J15" s="31">
        <v>2.9018478260869585</v>
      </c>
      <c r="K15" s="36">
        <v>3.7192448666563606E-2</v>
      </c>
      <c r="L15" s="31">
        <v>60.325217391304356</v>
      </c>
      <c r="M15" s="31">
        <v>1.1620652173913044</v>
      </c>
      <c r="N15" s="36">
        <v>1.926334073283939E-2</v>
      </c>
      <c r="O15" s="31">
        <v>13.892934782608691</v>
      </c>
      <c r="P15" s="31">
        <v>1.739782608695654</v>
      </c>
      <c r="Q15" s="36">
        <v>0.12522786840355218</v>
      </c>
      <c r="R15" s="31">
        <v>3.8043478260869565</v>
      </c>
      <c r="S15" s="31">
        <v>0</v>
      </c>
      <c r="T15" s="36">
        <v>0</v>
      </c>
      <c r="U15" s="31">
        <v>57.873369565217423</v>
      </c>
      <c r="V15" s="31">
        <v>0.19021739130434784</v>
      </c>
      <c r="W15" s="36">
        <v>3.2867861804727321E-3</v>
      </c>
      <c r="X15" s="31">
        <v>9.7006521739130296</v>
      </c>
      <c r="Y15" s="31">
        <v>0.38021739130434817</v>
      </c>
      <c r="Z15" s="36">
        <v>3.9195033951101542E-2</v>
      </c>
      <c r="AA15" s="31">
        <v>170.26608695652175</v>
      </c>
      <c r="AB15" s="31">
        <v>14.200000000000001</v>
      </c>
      <c r="AC15" s="36">
        <v>8.3398874396085926E-2</v>
      </c>
      <c r="AD15" s="31">
        <v>14.226086956521737</v>
      </c>
      <c r="AE15" s="31">
        <v>0</v>
      </c>
      <c r="AF15" s="36">
        <v>0</v>
      </c>
      <c r="AG15" s="31">
        <v>0</v>
      </c>
      <c r="AH15" s="31">
        <v>0</v>
      </c>
      <c r="AI15" s="36" t="s">
        <v>457</v>
      </c>
      <c r="AJ15" t="s">
        <v>82</v>
      </c>
      <c r="AK15" s="37">
        <v>8</v>
      </c>
      <c r="AT15"/>
    </row>
    <row r="16" spans="1:46" x14ac:dyDescent="0.25">
      <c r="A16" t="s">
        <v>307</v>
      </c>
      <c r="B16" t="s">
        <v>148</v>
      </c>
      <c r="C16" t="s">
        <v>228</v>
      </c>
      <c r="D16" t="s">
        <v>246</v>
      </c>
      <c r="E16" s="31">
        <v>75.391304347826093</v>
      </c>
      <c r="F16" s="31">
        <v>267.89184782608692</v>
      </c>
      <c r="G16" s="31">
        <v>0</v>
      </c>
      <c r="H16" s="36">
        <v>0</v>
      </c>
      <c r="I16" s="31">
        <v>55.370760869565217</v>
      </c>
      <c r="J16" s="31">
        <v>0</v>
      </c>
      <c r="K16" s="36">
        <v>0</v>
      </c>
      <c r="L16" s="31">
        <v>39.262065217391303</v>
      </c>
      <c r="M16" s="31">
        <v>0</v>
      </c>
      <c r="N16" s="36">
        <v>0</v>
      </c>
      <c r="O16" s="31">
        <v>11.239130434782609</v>
      </c>
      <c r="P16" s="31">
        <v>0</v>
      </c>
      <c r="Q16" s="36">
        <v>0</v>
      </c>
      <c r="R16" s="31">
        <v>4.8695652173913047</v>
      </c>
      <c r="S16" s="31">
        <v>0</v>
      </c>
      <c r="T16" s="36">
        <v>0</v>
      </c>
      <c r="U16" s="31">
        <v>43.012173913043469</v>
      </c>
      <c r="V16" s="31">
        <v>0</v>
      </c>
      <c r="W16" s="36">
        <v>0</v>
      </c>
      <c r="X16" s="31">
        <v>9.7826086956521738</v>
      </c>
      <c r="Y16" s="31">
        <v>0</v>
      </c>
      <c r="Z16" s="36">
        <v>0</v>
      </c>
      <c r="AA16" s="31">
        <v>157.99456521739128</v>
      </c>
      <c r="AB16" s="31">
        <v>0</v>
      </c>
      <c r="AC16" s="36">
        <v>0</v>
      </c>
      <c r="AD16" s="31">
        <v>0</v>
      </c>
      <c r="AE16" s="31">
        <v>0</v>
      </c>
      <c r="AF16" s="36" t="s">
        <v>457</v>
      </c>
      <c r="AG16" s="31">
        <v>1.7317391304347824</v>
      </c>
      <c r="AH16" s="31">
        <v>0</v>
      </c>
      <c r="AI16" s="36">
        <v>0</v>
      </c>
      <c r="AJ16" t="s">
        <v>51</v>
      </c>
      <c r="AK16" s="37">
        <v>8</v>
      </c>
      <c r="AT16"/>
    </row>
    <row r="17" spans="1:46" x14ac:dyDescent="0.25">
      <c r="A17" t="s">
        <v>307</v>
      </c>
      <c r="B17" t="s">
        <v>110</v>
      </c>
      <c r="C17" t="s">
        <v>207</v>
      </c>
      <c r="D17" t="s">
        <v>250</v>
      </c>
      <c r="E17" s="31">
        <v>31.543478260869566</v>
      </c>
      <c r="F17" s="31">
        <v>154.31326086956523</v>
      </c>
      <c r="G17" s="31">
        <v>0</v>
      </c>
      <c r="H17" s="36">
        <v>0</v>
      </c>
      <c r="I17" s="31">
        <v>52.181086956521739</v>
      </c>
      <c r="J17" s="31">
        <v>0</v>
      </c>
      <c r="K17" s="36">
        <v>0</v>
      </c>
      <c r="L17" s="31">
        <v>31.25413043478261</v>
      </c>
      <c r="M17" s="31">
        <v>0</v>
      </c>
      <c r="N17" s="36">
        <v>0</v>
      </c>
      <c r="O17" s="31">
        <v>15.187826086956516</v>
      </c>
      <c r="P17" s="31">
        <v>0</v>
      </c>
      <c r="Q17" s="36">
        <v>0</v>
      </c>
      <c r="R17" s="31">
        <v>5.7391304347826084</v>
      </c>
      <c r="S17" s="31">
        <v>0</v>
      </c>
      <c r="T17" s="36">
        <v>0</v>
      </c>
      <c r="U17" s="31">
        <v>10.796304347826084</v>
      </c>
      <c r="V17" s="31">
        <v>0</v>
      </c>
      <c r="W17" s="36">
        <v>0</v>
      </c>
      <c r="X17" s="31">
        <v>0</v>
      </c>
      <c r="Y17" s="31">
        <v>0</v>
      </c>
      <c r="Z17" s="36" t="s">
        <v>457</v>
      </c>
      <c r="AA17" s="31">
        <v>81.556086956521753</v>
      </c>
      <c r="AB17" s="31">
        <v>0</v>
      </c>
      <c r="AC17" s="36">
        <v>0</v>
      </c>
      <c r="AD17" s="31">
        <v>9.7797826086956441</v>
      </c>
      <c r="AE17" s="31">
        <v>0</v>
      </c>
      <c r="AF17" s="36">
        <v>0</v>
      </c>
      <c r="AG17" s="31">
        <v>0</v>
      </c>
      <c r="AH17" s="31">
        <v>0</v>
      </c>
      <c r="AI17" s="36" t="s">
        <v>457</v>
      </c>
      <c r="AJ17" t="s">
        <v>11</v>
      </c>
      <c r="AK17" s="37">
        <v>8</v>
      </c>
      <c r="AT17"/>
    </row>
    <row r="18" spans="1:46" x14ac:dyDescent="0.25">
      <c r="A18" t="s">
        <v>307</v>
      </c>
      <c r="B18" t="s">
        <v>133</v>
      </c>
      <c r="C18" t="s">
        <v>224</v>
      </c>
      <c r="D18" t="s">
        <v>250</v>
      </c>
      <c r="E18" s="31">
        <v>94.717391304347828</v>
      </c>
      <c r="F18" s="31">
        <v>333.38119565217397</v>
      </c>
      <c r="G18" s="31">
        <v>4.9483695652173907</v>
      </c>
      <c r="H18" s="36">
        <v>1.4842977437696169E-2</v>
      </c>
      <c r="I18" s="31">
        <v>56.958478260869562</v>
      </c>
      <c r="J18" s="31">
        <v>1.9456521739130435</v>
      </c>
      <c r="K18" s="36">
        <v>3.4159131938215861E-2</v>
      </c>
      <c r="L18" s="31">
        <v>39.42586956521739</v>
      </c>
      <c r="M18" s="31">
        <v>1.9456521739130435</v>
      </c>
      <c r="N18" s="36">
        <v>4.9349632496870847E-2</v>
      </c>
      <c r="O18" s="31">
        <v>11.793478260869565</v>
      </c>
      <c r="P18" s="31">
        <v>0</v>
      </c>
      <c r="Q18" s="36">
        <v>0</v>
      </c>
      <c r="R18" s="31">
        <v>5.7391304347826084</v>
      </c>
      <c r="S18" s="31">
        <v>0</v>
      </c>
      <c r="T18" s="36">
        <v>0</v>
      </c>
      <c r="U18" s="31">
        <v>68.000760869565227</v>
      </c>
      <c r="V18" s="31">
        <v>0</v>
      </c>
      <c r="W18" s="36">
        <v>0</v>
      </c>
      <c r="X18" s="31">
        <v>0</v>
      </c>
      <c r="Y18" s="31">
        <v>0</v>
      </c>
      <c r="Z18" s="36" t="s">
        <v>457</v>
      </c>
      <c r="AA18" s="31">
        <v>187.22086956521744</v>
      </c>
      <c r="AB18" s="31">
        <v>3.0027173913043477</v>
      </c>
      <c r="AC18" s="36">
        <v>1.603836900382714E-2</v>
      </c>
      <c r="AD18" s="31">
        <v>21.201086956521738</v>
      </c>
      <c r="AE18" s="31">
        <v>0</v>
      </c>
      <c r="AF18" s="36">
        <v>0</v>
      </c>
      <c r="AG18" s="31">
        <v>0</v>
      </c>
      <c r="AH18" s="31">
        <v>0</v>
      </c>
      <c r="AI18" s="36" t="s">
        <v>457</v>
      </c>
      <c r="AJ18" t="s">
        <v>36</v>
      </c>
      <c r="AK18" s="37">
        <v>8</v>
      </c>
      <c r="AT18"/>
    </row>
    <row r="19" spans="1:46" x14ac:dyDescent="0.25">
      <c r="A19" t="s">
        <v>307</v>
      </c>
      <c r="B19" t="s">
        <v>160</v>
      </c>
      <c r="C19" t="s">
        <v>210</v>
      </c>
      <c r="D19" t="s">
        <v>242</v>
      </c>
      <c r="E19" s="31">
        <v>25.076086956521738</v>
      </c>
      <c r="F19" s="31">
        <v>124.83336956521737</v>
      </c>
      <c r="G19" s="31">
        <v>0</v>
      </c>
      <c r="H19" s="36">
        <v>0</v>
      </c>
      <c r="I19" s="31">
        <v>35.79336956521739</v>
      </c>
      <c r="J19" s="31">
        <v>0</v>
      </c>
      <c r="K19" s="36">
        <v>0</v>
      </c>
      <c r="L19" s="31">
        <v>25.048804347826085</v>
      </c>
      <c r="M19" s="31">
        <v>0</v>
      </c>
      <c r="N19" s="36">
        <v>0</v>
      </c>
      <c r="O19" s="31">
        <v>5.2663043478260869</v>
      </c>
      <c r="P19" s="31">
        <v>0</v>
      </c>
      <c r="Q19" s="36">
        <v>0</v>
      </c>
      <c r="R19" s="31">
        <v>5.4782608695652177</v>
      </c>
      <c r="S19" s="31">
        <v>0</v>
      </c>
      <c r="T19" s="36">
        <v>0</v>
      </c>
      <c r="U19" s="31">
        <v>20.197717391304344</v>
      </c>
      <c r="V19" s="31">
        <v>0</v>
      </c>
      <c r="W19" s="36">
        <v>0</v>
      </c>
      <c r="X19" s="31">
        <v>0.73304347826086935</v>
      </c>
      <c r="Y19" s="31">
        <v>0</v>
      </c>
      <c r="Z19" s="36">
        <v>0</v>
      </c>
      <c r="AA19" s="31">
        <v>68.109239130434773</v>
      </c>
      <c r="AB19" s="31">
        <v>0</v>
      </c>
      <c r="AC19" s="36">
        <v>0</v>
      </c>
      <c r="AD19" s="31">
        <v>0</v>
      </c>
      <c r="AE19" s="31">
        <v>0</v>
      </c>
      <c r="AF19" s="36" t="s">
        <v>457</v>
      </c>
      <c r="AG19" s="31">
        <v>0</v>
      </c>
      <c r="AH19" s="31">
        <v>0</v>
      </c>
      <c r="AI19" s="36" t="s">
        <v>457</v>
      </c>
      <c r="AJ19" t="s">
        <v>63</v>
      </c>
      <c r="AK19" s="37">
        <v>8</v>
      </c>
      <c r="AT19"/>
    </row>
    <row r="20" spans="1:46" x14ac:dyDescent="0.25">
      <c r="A20" t="s">
        <v>307</v>
      </c>
      <c r="B20" t="s">
        <v>114</v>
      </c>
      <c r="C20" t="s">
        <v>199</v>
      </c>
      <c r="D20" t="s">
        <v>249</v>
      </c>
      <c r="E20" s="31">
        <v>53.847826086956523</v>
      </c>
      <c r="F20" s="31">
        <v>164.29695652173913</v>
      </c>
      <c r="G20" s="31">
        <v>0</v>
      </c>
      <c r="H20" s="36">
        <v>0</v>
      </c>
      <c r="I20" s="31">
        <v>16.498804347826088</v>
      </c>
      <c r="J20" s="31">
        <v>0</v>
      </c>
      <c r="K20" s="36">
        <v>0</v>
      </c>
      <c r="L20" s="31">
        <v>10.759673913043478</v>
      </c>
      <c r="M20" s="31">
        <v>0</v>
      </c>
      <c r="N20" s="36">
        <v>0</v>
      </c>
      <c r="O20" s="31">
        <v>0</v>
      </c>
      <c r="P20" s="31">
        <v>0</v>
      </c>
      <c r="Q20" s="36" t="s">
        <v>457</v>
      </c>
      <c r="R20" s="31">
        <v>5.7391304347826084</v>
      </c>
      <c r="S20" s="31">
        <v>0</v>
      </c>
      <c r="T20" s="36">
        <v>0</v>
      </c>
      <c r="U20" s="31">
        <v>39.945543478260873</v>
      </c>
      <c r="V20" s="31">
        <v>0</v>
      </c>
      <c r="W20" s="36">
        <v>0</v>
      </c>
      <c r="X20" s="31">
        <v>6.4076086956521738</v>
      </c>
      <c r="Y20" s="31">
        <v>0</v>
      </c>
      <c r="Z20" s="36">
        <v>0</v>
      </c>
      <c r="AA20" s="31">
        <v>101.44500000000001</v>
      </c>
      <c r="AB20" s="31">
        <v>0</v>
      </c>
      <c r="AC20" s="36">
        <v>0</v>
      </c>
      <c r="AD20" s="31">
        <v>0</v>
      </c>
      <c r="AE20" s="31">
        <v>0</v>
      </c>
      <c r="AF20" s="36" t="s">
        <v>457</v>
      </c>
      <c r="AG20" s="31">
        <v>0</v>
      </c>
      <c r="AH20" s="31">
        <v>0</v>
      </c>
      <c r="AI20" s="36" t="s">
        <v>457</v>
      </c>
      <c r="AJ20" t="s">
        <v>16</v>
      </c>
      <c r="AK20" s="37">
        <v>8</v>
      </c>
      <c r="AT20"/>
    </row>
    <row r="21" spans="1:46" x14ac:dyDescent="0.25">
      <c r="A21" t="s">
        <v>307</v>
      </c>
      <c r="B21" t="s">
        <v>121</v>
      </c>
      <c r="C21" t="s">
        <v>218</v>
      </c>
      <c r="D21" t="s">
        <v>250</v>
      </c>
      <c r="E21" s="31">
        <v>52.913043478260867</v>
      </c>
      <c r="F21" s="31">
        <v>207.47130434782611</v>
      </c>
      <c r="G21" s="31">
        <v>7.7732608695652186</v>
      </c>
      <c r="H21" s="36">
        <v>3.7466679519849791E-2</v>
      </c>
      <c r="I21" s="31">
        <v>47.869021739130446</v>
      </c>
      <c r="J21" s="31">
        <v>0</v>
      </c>
      <c r="K21" s="36">
        <v>0</v>
      </c>
      <c r="L21" s="31">
        <v>33.09858695652175</v>
      </c>
      <c r="M21" s="31">
        <v>0</v>
      </c>
      <c r="N21" s="36">
        <v>0</v>
      </c>
      <c r="O21" s="31">
        <v>10.248695652173916</v>
      </c>
      <c r="P21" s="31">
        <v>0</v>
      </c>
      <c r="Q21" s="36">
        <v>0</v>
      </c>
      <c r="R21" s="31">
        <v>4.5217391304347823</v>
      </c>
      <c r="S21" s="31">
        <v>0</v>
      </c>
      <c r="T21" s="36">
        <v>0</v>
      </c>
      <c r="U21" s="31">
        <v>35.015326086956541</v>
      </c>
      <c r="V21" s="31">
        <v>0</v>
      </c>
      <c r="W21" s="36">
        <v>0</v>
      </c>
      <c r="X21" s="31">
        <v>0</v>
      </c>
      <c r="Y21" s="31">
        <v>0</v>
      </c>
      <c r="Z21" s="36" t="s">
        <v>457</v>
      </c>
      <c r="AA21" s="31">
        <v>76.642282608695638</v>
      </c>
      <c r="AB21" s="31">
        <v>7.7732608695652186</v>
      </c>
      <c r="AC21" s="36">
        <v>0.1014226169287302</v>
      </c>
      <c r="AD21" s="31">
        <v>47.944673913043488</v>
      </c>
      <c r="AE21" s="31">
        <v>0</v>
      </c>
      <c r="AF21" s="36">
        <v>0</v>
      </c>
      <c r="AG21" s="31">
        <v>0</v>
      </c>
      <c r="AH21" s="31">
        <v>0</v>
      </c>
      <c r="AI21" s="36" t="s">
        <v>457</v>
      </c>
      <c r="AJ21" t="s">
        <v>23</v>
      </c>
      <c r="AK21" s="37">
        <v>8</v>
      </c>
      <c r="AT21"/>
    </row>
    <row r="22" spans="1:46" x14ac:dyDescent="0.25">
      <c r="A22" t="s">
        <v>307</v>
      </c>
      <c r="B22" t="s">
        <v>116</v>
      </c>
      <c r="C22" t="s">
        <v>215</v>
      </c>
      <c r="D22" t="s">
        <v>254</v>
      </c>
      <c r="E22" s="31">
        <v>31.467391304347824</v>
      </c>
      <c r="F22" s="31">
        <v>129.81032608695654</v>
      </c>
      <c r="G22" s="31">
        <v>0</v>
      </c>
      <c r="H22" s="36">
        <v>0</v>
      </c>
      <c r="I22" s="31">
        <v>36.659130434782618</v>
      </c>
      <c r="J22" s="31">
        <v>0</v>
      </c>
      <c r="K22" s="36">
        <v>0</v>
      </c>
      <c r="L22" s="31">
        <v>28.419782608695662</v>
      </c>
      <c r="M22" s="31">
        <v>0</v>
      </c>
      <c r="N22" s="36">
        <v>0</v>
      </c>
      <c r="O22" s="31">
        <v>8.2393478260869557</v>
      </c>
      <c r="P22" s="31">
        <v>0</v>
      </c>
      <c r="Q22" s="36">
        <v>0</v>
      </c>
      <c r="R22" s="31">
        <v>0</v>
      </c>
      <c r="S22" s="31">
        <v>0</v>
      </c>
      <c r="T22" s="36" t="s">
        <v>457</v>
      </c>
      <c r="U22" s="31">
        <v>8.8211956521739125</v>
      </c>
      <c r="V22" s="31">
        <v>0</v>
      </c>
      <c r="W22" s="36">
        <v>0</v>
      </c>
      <c r="X22" s="31">
        <v>0</v>
      </c>
      <c r="Y22" s="31">
        <v>0</v>
      </c>
      <c r="Z22" s="36" t="s">
        <v>457</v>
      </c>
      <c r="AA22" s="31">
        <v>24.932608695652174</v>
      </c>
      <c r="AB22" s="31">
        <v>0</v>
      </c>
      <c r="AC22" s="36">
        <v>0</v>
      </c>
      <c r="AD22" s="31">
        <v>54.810652173913041</v>
      </c>
      <c r="AE22" s="31">
        <v>0</v>
      </c>
      <c r="AF22" s="36">
        <v>0</v>
      </c>
      <c r="AG22" s="31">
        <v>4.5867391304347818</v>
      </c>
      <c r="AH22" s="31">
        <v>0</v>
      </c>
      <c r="AI22" s="36">
        <v>0</v>
      </c>
      <c r="AJ22" t="s">
        <v>18</v>
      </c>
      <c r="AK22" s="37">
        <v>8</v>
      </c>
      <c r="AT22"/>
    </row>
    <row r="23" spans="1:46" x14ac:dyDescent="0.25">
      <c r="A23" t="s">
        <v>307</v>
      </c>
      <c r="B23" t="s">
        <v>170</v>
      </c>
      <c r="C23" t="s">
        <v>231</v>
      </c>
      <c r="D23" t="s">
        <v>245</v>
      </c>
      <c r="E23" s="31">
        <v>31.467391304347824</v>
      </c>
      <c r="F23" s="31">
        <v>201.03923913043477</v>
      </c>
      <c r="G23" s="31">
        <v>0</v>
      </c>
      <c r="H23" s="36">
        <v>0</v>
      </c>
      <c r="I23" s="31">
        <v>70.634456521739111</v>
      </c>
      <c r="J23" s="31">
        <v>0</v>
      </c>
      <c r="K23" s="36">
        <v>0</v>
      </c>
      <c r="L23" s="31">
        <v>55.234239130434773</v>
      </c>
      <c r="M23" s="31">
        <v>0</v>
      </c>
      <c r="N23" s="36">
        <v>0</v>
      </c>
      <c r="O23" s="31">
        <v>11.052391304347825</v>
      </c>
      <c r="P23" s="31">
        <v>0</v>
      </c>
      <c r="Q23" s="36">
        <v>0</v>
      </c>
      <c r="R23" s="31">
        <v>4.3478260869565215</v>
      </c>
      <c r="S23" s="31">
        <v>0</v>
      </c>
      <c r="T23" s="36">
        <v>0</v>
      </c>
      <c r="U23" s="31">
        <v>18.012282608695649</v>
      </c>
      <c r="V23" s="31">
        <v>0</v>
      </c>
      <c r="W23" s="36">
        <v>0</v>
      </c>
      <c r="X23" s="31">
        <v>0</v>
      </c>
      <c r="Y23" s="31">
        <v>0</v>
      </c>
      <c r="Z23" s="36" t="s">
        <v>457</v>
      </c>
      <c r="AA23" s="31">
        <v>112.39250000000001</v>
      </c>
      <c r="AB23" s="31">
        <v>0</v>
      </c>
      <c r="AC23" s="36">
        <v>0</v>
      </c>
      <c r="AD23" s="31">
        <v>0</v>
      </c>
      <c r="AE23" s="31">
        <v>0</v>
      </c>
      <c r="AF23" s="36" t="s">
        <v>457</v>
      </c>
      <c r="AG23" s="31">
        <v>0</v>
      </c>
      <c r="AH23" s="31">
        <v>0</v>
      </c>
      <c r="AI23" s="36" t="s">
        <v>457</v>
      </c>
      <c r="AJ23" t="s">
        <v>73</v>
      </c>
      <c r="AK23" s="37">
        <v>8</v>
      </c>
      <c r="AT23"/>
    </row>
    <row r="24" spans="1:46" x14ac:dyDescent="0.25">
      <c r="A24" t="s">
        <v>307</v>
      </c>
      <c r="B24" t="s">
        <v>104</v>
      </c>
      <c r="C24" t="s">
        <v>209</v>
      </c>
      <c r="D24" t="s">
        <v>248</v>
      </c>
      <c r="E24" s="31">
        <v>43.206521739130437</v>
      </c>
      <c r="F24" s="31">
        <v>113.16858695652175</v>
      </c>
      <c r="G24" s="31">
        <v>2.0969565217391328</v>
      </c>
      <c r="H24" s="36">
        <v>1.8529492840135602E-2</v>
      </c>
      <c r="I24" s="31">
        <v>34.758586956521739</v>
      </c>
      <c r="J24" s="31">
        <v>1.7167391304347845</v>
      </c>
      <c r="K24" s="36">
        <v>4.9390360217525284E-2</v>
      </c>
      <c r="L24" s="31">
        <v>29.650543478260868</v>
      </c>
      <c r="M24" s="31">
        <v>0</v>
      </c>
      <c r="N24" s="36">
        <v>0</v>
      </c>
      <c r="O24" s="31">
        <v>1.7167391304347845</v>
      </c>
      <c r="P24" s="31">
        <v>1.7167391304347845</v>
      </c>
      <c r="Q24" s="36">
        <v>1</v>
      </c>
      <c r="R24" s="31">
        <v>3.3913043478260869</v>
      </c>
      <c r="S24" s="31">
        <v>0</v>
      </c>
      <c r="T24" s="36">
        <v>0</v>
      </c>
      <c r="U24" s="31">
        <v>11.45739130434783</v>
      </c>
      <c r="V24" s="31">
        <v>0</v>
      </c>
      <c r="W24" s="36">
        <v>0</v>
      </c>
      <c r="X24" s="31">
        <v>11.240652173913045</v>
      </c>
      <c r="Y24" s="31">
        <v>0.38021739130434817</v>
      </c>
      <c r="Z24" s="36">
        <v>3.3825207418724766E-2</v>
      </c>
      <c r="AA24" s="31">
        <v>55.71195652173914</v>
      </c>
      <c r="AB24" s="31">
        <v>0</v>
      </c>
      <c r="AC24" s="36">
        <v>0</v>
      </c>
      <c r="AD24" s="31">
        <v>0</v>
      </c>
      <c r="AE24" s="31">
        <v>0</v>
      </c>
      <c r="AF24" s="36" t="s">
        <v>457</v>
      </c>
      <c r="AG24" s="31">
        <v>0</v>
      </c>
      <c r="AH24" s="31">
        <v>0</v>
      </c>
      <c r="AI24" s="36" t="s">
        <v>457</v>
      </c>
      <c r="AJ24" t="s">
        <v>5</v>
      </c>
      <c r="AK24" s="37">
        <v>8</v>
      </c>
      <c r="AT24"/>
    </row>
    <row r="25" spans="1:46" x14ac:dyDescent="0.25">
      <c r="A25" t="s">
        <v>307</v>
      </c>
      <c r="B25" t="s">
        <v>193</v>
      </c>
      <c r="C25" t="s">
        <v>241</v>
      </c>
      <c r="D25" t="s">
        <v>244</v>
      </c>
      <c r="E25" s="31">
        <v>17.532608695652176</v>
      </c>
      <c r="F25" s="31">
        <v>103.84532608695653</v>
      </c>
      <c r="G25" s="31">
        <v>0</v>
      </c>
      <c r="H25" s="36">
        <v>0</v>
      </c>
      <c r="I25" s="31">
        <v>31.586956521739133</v>
      </c>
      <c r="J25" s="31">
        <v>0</v>
      </c>
      <c r="K25" s="36">
        <v>0</v>
      </c>
      <c r="L25" s="31">
        <v>18.076086956521738</v>
      </c>
      <c r="M25" s="31">
        <v>0</v>
      </c>
      <c r="N25" s="36">
        <v>0</v>
      </c>
      <c r="O25" s="31">
        <v>7.9130434782608692</v>
      </c>
      <c r="P25" s="31">
        <v>0</v>
      </c>
      <c r="Q25" s="36">
        <v>0</v>
      </c>
      <c r="R25" s="31">
        <v>5.5978260869565215</v>
      </c>
      <c r="S25" s="31">
        <v>0</v>
      </c>
      <c r="T25" s="36">
        <v>0</v>
      </c>
      <c r="U25" s="31">
        <v>7.2608695652173916</v>
      </c>
      <c r="V25" s="31">
        <v>0</v>
      </c>
      <c r="W25" s="36">
        <v>0</v>
      </c>
      <c r="X25" s="31">
        <v>0</v>
      </c>
      <c r="Y25" s="31">
        <v>0</v>
      </c>
      <c r="Z25" s="36" t="s">
        <v>457</v>
      </c>
      <c r="AA25" s="31">
        <v>64.997500000000002</v>
      </c>
      <c r="AB25" s="31">
        <v>0</v>
      </c>
      <c r="AC25" s="36">
        <v>0</v>
      </c>
      <c r="AD25" s="31">
        <v>0</v>
      </c>
      <c r="AE25" s="31">
        <v>0</v>
      </c>
      <c r="AF25" s="36" t="s">
        <v>457</v>
      </c>
      <c r="AG25" s="31">
        <v>0</v>
      </c>
      <c r="AH25" s="31">
        <v>0</v>
      </c>
      <c r="AI25" s="36" t="s">
        <v>457</v>
      </c>
      <c r="AJ25" t="s">
        <v>96</v>
      </c>
      <c r="AK25" s="37">
        <v>8</v>
      </c>
      <c r="AT25"/>
    </row>
    <row r="26" spans="1:46" x14ac:dyDescent="0.25">
      <c r="A26" t="s">
        <v>307</v>
      </c>
      <c r="B26" t="s">
        <v>168</v>
      </c>
      <c r="C26" t="s">
        <v>199</v>
      </c>
      <c r="D26" t="s">
        <v>249</v>
      </c>
      <c r="E26" s="31">
        <v>109.17391304347827</v>
      </c>
      <c r="F26" s="31">
        <v>554.89663043478242</v>
      </c>
      <c r="G26" s="31">
        <v>10.549239130434785</v>
      </c>
      <c r="H26" s="36">
        <v>1.9011178932856483E-2</v>
      </c>
      <c r="I26" s="31">
        <v>151.70989130434779</v>
      </c>
      <c r="J26" s="31">
        <v>1.4319565217391306</v>
      </c>
      <c r="K26" s="36">
        <v>9.4387815417154193E-3</v>
      </c>
      <c r="L26" s="31">
        <v>105.79228260869563</v>
      </c>
      <c r="M26" s="31">
        <v>1.4319565217391306</v>
      </c>
      <c r="N26" s="36">
        <v>1.3535548023249008E-2</v>
      </c>
      <c r="O26" s="31">
        <v>40.493695652173919</v>
      </c>
      <c r="P26" s="31">
        <v>0</v>
      </c>
      <c r="Q26" s="36">
        <v>0</v>
      </c>
      <c r="R26" s="31">
        <v>5.4239130434782608</v>
      </c>
      <c r="S26" s="31">
        <v>0</v>
      </c>
      <c r="T26" s="36">
        <v>0</v>
      </c>
      <c r="U26" s="31">
        <v>71.60239130434779</v>
      </c>
      <c r="V26" s="31">
        <v>2.6581521739130438</v>
      </c>
      <c r="W26" s="36">
        <v>3.7123790497645533E-2</v>
      </c>
      <c r="X26" s="31">
        <v>0</v>
      </c>
      <c r="Y26" s="31">
        <v>0</v>
      </c>
      <c r="Z26" s="36" t="s">
        <v>457</v>
      </c>
      <c r="AA26" s="31">
        <v>326.53456521739128</v>
      </c>
      <c r="AB26" s="31">
        <v>5.0734782608695665</v>
      </c>
      <c r="AC26" s="36">
        <v>1.5537339079223923E-2</v>
      </c>
      <c r="AD26" s="31">
        <v>3.6641304347826091</v>
      </c>
      <c r="AE26" s="31">
        <v>0</v>
      </c>
      <c r="AF26" s="36">
        <v>0</v>
      </c>
      <c r="AG26" s="31">
        <v>1.3856521739130434</v>
      </c>
      <c r="AH26" s="31">
        <v>1.3856521739130434</v>
      </c>
      <c r="AI26" s="36">
        <v>1</v>
      </c>
      <c r="AJ26" t="s">
        <v>71</v>
      </c>
      <c r="AK26" s="37">
        <v>8</v>
      </c>
      <c r="AT26"/>
    </row>
    <row r="27" spans="1:46" x14ac:dyDescent="0.25">
      <c r="A27" t="s">
        <v>307</v>
      </c>
      <c r="B27" t="s">
        <v>102</v>
      </c>
      <c r="C27" t="s">
        <v>199</v>
      </c>
      <c r="D27" t="s">
        <v>249</v>
      </c>
      <c r="E27" s="31">
        <v>33.652173913043477</v>
      </c>
      <c r="F27" s="31">
        <v>121.39163043478263</v>
      </c>
      <c r="G27" s="31">
        <v>0</v>
      </c>
      <c r="H27" s="36">
        <v>0</v>
      </c>
      <c r="I27" s="31">
        <v>40.360869565217413</v>
      </c>
      <c r="J27" s="31">
        <v>0</v>
      </c>
      <c r="K27" s="36">
        <v>0</v>
      </c>
      <c r="L27" s="31">
        <v>28.65434782608698</v>
      </c>
      <c r="M27" s="31">
        <v>0</v>
      </c>
      <c r="N27" s="36">
        <v>0</v>
      </c>
      <c r="O27" s="31">
        <v>6.0543478260869561</v>
      </c>
      <c r="P27" s="31">
        <v>0</v>
      </c>
      <c r="Q27" s="36">
        <v>0</v>
      </c>
      <c r="R27" s="31">
        <v>5.6521739130434785</v>
      </c>
      <c r="S27" s="31">
        <v>0</v>
      </c>
      <c r="T27" s="36">
        <v>0</v>
      </c>
      <c r="U27" s="31">
        <v>14.914239130434787</v>
      </c>
      <c r="V27" s="31">
        <v>0</v>
      </c>
      <c r="W27" s="36">
        <v>0</v>
      </c>
      <c r="X27" s="31">
        <v>0</v>
      </c>
      <c r="Y27" s="31">
        <v>0</v>
      </c>
      <c r="Z27" s="36" t="s">
        <v>457</v>
      </c>
      <c r="AA27" s="31">
        <v>60.218152173913033</v>
      </c>
      <c r="AB27" s="31">
        <v>0</v>
      </c>
      <c r="AC27" s="36">
        <v>0</v>
      </c>
      <c r="AD27" s="31">
        <v>5.8983695652173926</v>
      </c>
      <c r="AE27" s="31">
        <v>0</v>
      </c>
      <c r="AF27" s="36">
        <v>0</v>
      </c>
      <c r="AG27" s="31">
        <v>0</v>
      </c>
      <c r="AH27" s="31">
        <v>0</v>
      </c>
      <c r="AI27" s="36" t="s">
        <v>457</v>
      </c>
      <c r="AJ27" t="s">
        <v>2</v>
      </c>
      <c r="AK27" s="37">
        <v>8</v>
      </c>
      <c r="AT27"/>
    </row>
    <row r="28" spans="1:46" x14ac:dyDescent="0.25">
      <c r="A28" t="s">
        <v>307</v>
      </c>
      <c r="B28" t="s">
        <v>97</v>
      </c>
      <c r="C28" t="s">
        <v>220</v>
      </c>
      <c r="D28" t="s">
        <v>255</v>
      </c>
      <c r="E28" s="31">
        <v>64.021739130434781</v>
      </c>
      <c r="F28" s="31">
        <v>308.6295652173913</v>
      </c>
      <c r="G28" s="31">
        <v>109.38163043478264</v>
      </c>
      <c r="H28" s="36">
        <v>0.35441073300199488</v>
      </c>
      <c r="I28" s="31">
        <v>64.653369565217403</v>
      </c>
      <c r="J28" s="31">
        <v>19.776521739130441</v>
      </c>
      <c r="K28" s="36">
        <v>0.30588539889141259</v>
      </c>
      <c r="L28" s="31">
        <v>46.483478260869582</v>
      </c>
      <c r="M28" s="31">
        <v>19.668913043478266</v>
      </c>
      <c r="N28" s="36">
        <v>0.42313772074229267</v>
      </c>
      <c r="O28" s="31">
        <v>12.691630434782608</v>
      </c>
      <c r="P28" s="31">
        <v>0.10760869565217392</v>
      </c>
      <c r="Q28" s="36">
        <v>8.4787132910254109E-3</v>
      </c>
      <c r="R28" s="31">
        <v>5.4782608695652177</v>
      </c>
      <c r="S28" s="31">
        <v>0</v>
      </c>
      <c r="T28" s="36">
        <v>0</v>
      </c>
      <c r="U28" s="31">
        <v>58.886847826086971</v>
      </c>
      <c r="V28" s="31">
        <v>25.648586956521743</v>
      </c>
      <c r="W28" s="36">
        <v>0.43555713887540398</v>
      </c>
      <c r="X28" s="31">
        <v>16.930869565217396</v>
      </c>
      <c r="Y28" s="31">
        <v>0</v>
      </c>
      <c r="Z28" s="36">
        <v>0</v>
      </c>
      <c r="AA28" s="31">
        <v>156.67326086956521</v>
      </c>
      <c r="AB28" s="31">
        <v>63.956521739130444</v>
      </c>
      <c r="AC28" s="36">
        <v>0.40821593540697415</v>
      </c>
      <c r="AD28" s="31">
        <v>11.485217391304349</v>
      </c>
      <c r="AE28" s="31">
        <v>0</v>
      </c>
      <c r="AF28" s="36">
        <v>0</v>
      </c>
      <c r="AG28" s="31">
        <v>0</v>
      </c>
      <c r="AH28" s="31">
        <v>0</v>
      </c>
      <c r="AI28" s="36" t="s">
        <v>457</v>
      </c>
      <c r="AJ28" t="s">
        <v>29</v>
      </c>
      <c r="AK28" s="37">
        <v>8</v>
      </c>
      <c r="AT28"/>
    </row>
    <row r="29" spans="1:46" x14ac:dyDescent="0.25">
      <c r="A29" t="s">
        <v>307</v>
      </c>
      <c r="B29" t="s">
        <v>132</v>
      </c>
      <c r="C29" t="s">
        <v>223</v>
      </c>
      <c r="D29" t="s">
        <v>258</v>
      </c>
      <c r="E29" s="31">
        <v>31.836956521739129</v>
      </c>
      <c r="F29" s="31">
        <v>122.09532608695655</v>
      </c>
      <c r="G29" s="31">
        <v>25.62826086956521</v>
      </c>
      <c r="H29" s="36">
        <v>0.20990370140223638</v>
      </c>
      <c r="I29" s="31">
        <v>31.357173913043486</v>
      </c>
      <c r="J29" s="31">
        <v>3.8876086956521734</v>
      </c>
      <c r="K29" s="36">
        <v>0.12397828664129278</v>
      </c>
      <c r="L29" s="31">
        <v>19.814347826086962</v>
      </c>
      <c r="M29" s="31">
        <v>3.8876086956521734</v>
      </c>
      <c r="N29" s="36">
        <v>0.19620169837403717</v>
      </c>
      <c r="O29" s="31">
        <v>6.0645652173913049</v>
      </c>
      <c r="P29" s="31">
        <v>0</v>
      </c>
      <c r="Q29" s="36">
        <v>0</v>
      </c>
      <c r="R29" s="31">
        <v>5.4782608695652177</v>
      </c>
      <c r="S29" s="31">
        <v>0</v>
      </c>
      <c r="T29" s="36">
        <v>0</v>
      </c>
      <c r="U29" s="31">
        <v>15.973804347826091</v>
      </c>
      <c r="V29" s="31">
        <v>0</v>
      </c>
      <c r="W29" s="36">
        <v>0</v>
      </c>
      <c r="X29" s="31">
        <v>0</v>
      </c>
      <c r="Y29" s="31">
        <v>0</v>
      </c>
      <c r="Z29" s="36" t="s">
        <v>457</v>
      </c>
      <c r="AA29" s="31">
        <v>74.59043478260871</v>
      </c>
      <c r="AB29" s="31">
        <v>21.566739130434776</v>
      </c>
      <c r="AC29" s="36">
        <v>0.2891354527331863</v>
      </c>
      <c r="AD29" s="31">
        <v>0</v>
      </c>
      <c r="AE29" s="31">
        <v>0</v>
      </c>
      <c r="AF29" s="36" t="s">
        <v>457</v>
      </c>
      <c r="AG29" s="31">
        <v>0.17391304347826086</v>
      </c>
      <c r="AH29" s="31">
        <v>0.17391304347826086</v>
      </c>
      <c r="AI29" s="36">
        <v>1</v>
      </c>
      <c r="AJ29" t="s">
        <v>35</v>
      </c>
      <c r="AK29" s="37">
        <v>8</v>
      </c>
      <c r="AT29"/>
    </row>
    <row r="30" spans="1:46" x14ac:dyDescent="0.25">
      <c r="A30" t="s">
        <v>307</v>
      </c>
      <c r="B30" t="s">
        <v>100</v>
      </c>
      <c r="C30" t="s">
        <v>206</v>
      </c>
      <c r="D30" t="s">
        <v>249</v>
      </c>
      <c r="E30" s="31">
        <v>110.91304347826087</v>
      </c>
      <c r="F30" s="31">
        <v>438.97543478260872</v>
      </c>
      <c r="G30" s="31">
        <v>33.086956521739125</v>
      </c>
      <c r="H30" s="36">
        <v>7.537313913277309E-2</v>
      </c>
      <c r="I30" s="31">
        <v>131.11771739130435</v>
      </c>
      <c r="J30" s="31">
        <v>6.4480434782608711</v>
      </c>
      <c r="K30" s="36">
        <v>4.9177514729130734E-2</v>
      </c>
      <c r="L30" s="31">
        <v>119.91119565217393</v>
      </c>
      <c r="M30" s="31">
        <v>6.4480434782608711</v>
      </c>
      <c r="N30" s="36">
        <v>5.3773489983076246E-2</v>
      </c>
      <c r="O30" s="31">
        <v>5.4673913043478262</v>
      </c>
      <c r="P30" s="31">
        <v>0</v>
      </c>
      <c r="Q30" s="36">
        <v>0</v>
      </c>
      <c r="R30" s="31">
        <v>5.7391304347826084</v>
      </c>
      <c r="S30" s="31">
        <v>0</v>
      </c>
      <c r="T30" s="36">
        <v>0</v>
      </c>
      <c r="U30" s="31">
        <v>40.807065217391319</v>
      </c>
      <c r="V30" s="31">
        <v>0</v>
      </c>
      <c r="W30" s="36">
        <v>0</v>
      </c>
      <c r="X30" s="31">
        <v>6.1038043478260864</v>
      </c>
      <c r="Y30" s="31">
        <v>0</v>
      </c>
      <c r="Z30" s="36">
        <v>0</v>
      </c>
      <c r="AA30" s="31">
        <v>208.79152173913045</v>
      </c>
      <c r="AB30" s="31">
        <v>26.638913043478254</v>
      </c>
      <c r="AC30" s="36">
        <v>0.1275861817644186</v>
      </c>
      <c r="AD30" s="31">
        <v>52.155326086956521</v>
      </c>
      <c r="AE30" s="31">
        <v>0</v>
      </c>
      <c r="AF30" s="36">
        <v>0</v>
      </c>
      <c r="AG30" s="31">
        <v>0</v>
      </c>
      <c r="AH30" s="31">
        <v>0</v>
      </c>
      <c r="AI30" s="36" t="s">
        <v>457</v>
      </c>
      <c r="AJ30" t="s">
        <v>0</v>
      </c>
      <c r="AK30" s="37">
        <v>8</v>
      </c>
      <c r="AT30"/>
    </row>
    <row r="31" spans="1:46" x14ac:dyDescent="0.25">
      <c r="A31" t="s">
        <v>307</v>
      </c>
      <c r="B31" t="s">
        <v>99</v>
      </c>
      <c r="C31" t="s">
        <v>213</v>
      </c>
      <c r="D31" t="s">
        <v>250</v>
      </c>
      <c r="E31" s="31">
        <v>73.010869565217391</v>
      </c>
      <c r="F31" s="31">
        <v>225.23380434782612</v>
      </c>
      <c r="G31" s="31">
        <v>2.6418478260869565</v>
      </c>
      <c r="H31" s="36">
        <v>1.1729357561297412E-2</v>
      </c>
      <c r="I31" s="31">
        <v>49.634782608695652</v>
      </c>
      <c r="J31" s="31">
        <v>1.1048913043478259</v>
      </c>
      <c r="K31" s="36">
        <v>2.2260423966362995E-2</v>
      </c>
      <c r="L31" s="31">
        <v>34.15652173913044</v>
      </c>
      <c r="M31" s="31">
        <v>1.1048913043478259</v>
      </c>
      <c r="N31" s="36">
        <v>3.2347886965376771E-2</v>
      </c>
      <c r="O31" s="31">
        <v>11.304347826086957</v>
      </c>
      <c r="P31" s="31">
        <v>0</v>
      </c>
      <c r="Q31" s="36">
        <v>0</v>
      </c>
      <c r="R31" s="31">
        <v>4.1739130434782608</v>
      </c>
      <c r="S31" s="31">
        <v>0</v>
      </c>
      <c r="T31" s="36">
        <v>0</v>
      </c>
      <c r="U31" s="31">
        <v>44.630434782608695</v>
      </c>
      <c r="V31" s="31">
        <v>0</v>
      </c>
      <c r="W31" s="36">
        <v>0</v>
      </c>
      <c r="X31" s="31">
        <v>4.5217391304347823</v>
      </c>
      <c r="Y31" s="31">
        <v>0</v>
      </c>
      <c r="Z31" s="36">
        <v>0</v>
      </c>
      <c r="AA31" s="31">
        <v>110.95500000000001</v>
      </c>
      <c r="AB31" s="31">
        <v>1.5369565217391306</v>
      </c>
      <c r="AC31" s="36">
        <v>1.3852070855203735E-2</v>
      </c>
      <c r="AD31" s="31">
        <v>15.491847826086957</v>
      </c>
      <c r="AE31" s="31">
        <v>0</v>
      </c>
      <c r="AF31" s="36">
        <v>0</v>
      </c>
      <c r="AG31" s="31">
        <v>0</v>
      </c>
      <c r="AH31" s="31">
        <v>0</v>
      </c>
      <c r="AI31" s="36" t="s">
        <v>457</v>
      </c>
      <c r="AJ31" t="s">
        <v>14</v>
      </c>
      <c r="AK31" s="37">
        <v>8</v>
      </c>
      <c r="AT31"/>
    </row>
    <row r="32" spans="1:46" x14ac:dyDescent="0.25">
      <c r="A32" t="s">
        <v>307</v>
      </c>
      <c r="B32" t="s">
        <v>134</v>
      </c>
      <c r="C32" t="s">
        <v>207</v>
      </c>
      <c r="D32" t="s">
        <v>250</v>
      </c>
      <c r="E32" s="31">
        <v>82.478260869565219</v>
      </c>
      <c r="F32" s="31">
        <v>299.09358695652173</v>
      </c>
      <c r="G32" s="31">
        <v>19.553152173913038</v>
      </c>
      <c r="H32" s="36">
        <v>6.5374695502098526E-2</v>
      </c>
      <c r="I32" s="31">
        <v>67.3054347826087</v>
      </c>
      <c r="J32" s="31">
        <v>0</v>
      </c>
      <c r="K32" s="36">
        <v>0</v>
      </c>
      <c r="L32" s="31">
        <v>55.918043478260877</v>
      </c>
      <c r="M32" s="31">
        <v>0</v>
      </c>
      <c r="N32" s="36">
        <v>0</v>
      </c>
      <c r="O32" s="31">
        <v>5.6482608695652177</v>
      </c>
      <c r="P32" s="31">
        <v>0</v>
      </c>
      <c r="Q32" s="36">
        <v>0</v>
      </c>
      <c r="R32" s="31">
        <v>5.7391304347826084</v>
      </c>
      <c r="S32" s="31">
        <v>0</v>
      </c>
      <c r="T32" s="36">
        <v>0</v>
      </c>
      <c r="U32" s="31">
        <v>36.522391304347828</v>
      </c>
      <c r="V32" s="31">
        <v>0.19380434782608694</v>
      </c>
      <c r="W32" s="36">
        <v>5.3064528609608154E-3</v>
      </c>
      <c r="X32" s="31">
        <v>0</v>
      </c>
      <c r="Y32" s="31">
        <v>0</v>
      </c>
      <c r="Z32" s="36" t="s">
        <v>457</v>
      </c>
      <c r="AA32" s="31">
        <v>169.26467391304348</v>
      </c>
      <c r="AB32" s="31">
        <v>19.35934782608695</v>
      </c>
      <c r="AC32" s="36">
        <v>0.11437323204269101</v>
      </c>
      <c r="AD32" s="31">
        <v>26.001086956521753</v>
      </c>
      <c r="AE32" s="31">
        <v>0</v>
      </c>
      <c r="AF32" s="36">
        <v>0</v>
      </c>
      <c r="AG32" s="31">
        <v>0</v>
      </c>
      <c r="AH32" s="31">
        <v>0</v>
      </c>
      <c r="AI32" s="36" t="s">
        <v>457</v>
      </c>
      <c r="AJ32" t="s">
        <v>37</v>
      </c>
      <c r="AK32" s="37">
        <v>8</v>
      </c>
      <c r="AT32"/>
    </row>
    <row r="33" spans="1:46" x14ac:dyDescent="0.25">
      <c r="A33" t="s">
        <v>307</v>
      </c>
      <c r="B33" t="s">
        <v>129</v>
      </c>
      <c r="C33" t="s">
        <v>222</v>
      </c>
      <c r="D33" t="s">
        <v>242</v>
      </c>
      <c r="E33" s="31">
        <v>37.586956521739133</v>
      </c>
      <c r="F33" s="31">
        <v>128.18358695652174</v>
      </c>
      <c r="G33" s="31">
        <v>0</v>
      </c>
      <c r="H33" s="36">
        <v>0</v>
      </c>
      <c r="I33" s="31">
        <v>41.505326086956515</v>
      </c>
      <c r="J33" s="31">
        <v>0</v>
      </c>
      <c r="K33" s="36">
        <v>0</v>
      </c>
      <c r="L33" s="31">
        <v>28.676413043478252</v>
      </c>
      <c r="M33" s="31">
        <v>0</v>
      </c>
      <c r="N33" s="36">
        <v>0</v>
      </c>
      <c r="O33" s="31">
        <v>7.2636956521739151</v>
      </c>
      <c r="P33" s="31">
        <v>0</v>
      </c>
      <c r="Q33" s="36">
        <v>0</v>
      </c>
      <c r="R33" s="31">
        <v>5.5652173913043477</v>
      </c>
      <c r="S33" s="31">
        <v>0</v>
      </c>
      <c r="T33" s="36">
        <v>0</v>
      </c>
      <c r="U33" s="31">
        <v>14.595217391304347</v>
      </c>
      <c r="V33" s="31">
        <v>0</v>
      </c>
      <c r="W33" s="36">
        <v>0</v>
      </c>
      <c r="X33" s="31">
        <v>0</v>
      </c>
      <c r="Y33" s="31">
        <v>0</v>
      </c>
      <c r="Z33" s="36" t="s">
        <v>457</v>
      </c>
      <c r="AA33" s="31">
        <v>60.572608695652178</v>
      </c>
      <c r="AB33" s="31">
        <v>0</v>
      </c>
      <c r="AC33" s="36">
        <v>0</v>
      </c>
      <c r="AD33" s="31">
        <v>11.438913043478262</v>
      </c>
      <c r="AE33" s="31">
        <v>0</v>
      </c>
      <c r="AF33" s="36">
        <v>0</v>
      </c>
      <c r="AG33" s="31">
        <v>7.1521739130434789E-2</v>
      </c>
      <c r="AH33" s="31">
        <v>0</v>
      </c>
      <c r="AI33" s="36">
        <v>0</v>
      </c>
      <c r="AJ33" t="s">
        <v>32</v>
      </c>
      <c r="AK33" s="37">
        <v>8</v>
      </c>
      <c r="AT33"/>
    </row>
    <row r="34" spans="1:46" x14ac:dyDescent="0.25">
      <c r="A34" t="s">
        <v>307</v>
      </c>
      <c r="B34" t="s">
        <v>136</v>
      </c>
      <c r="C34" t="s">
        <v>226</v>
      </c>
      <c r="D34" t="s">
        <v>245</v>
      </c>
      <c r="E34" s="31">
        <v>38.478260869565219</v>
      </c>
      <c r="F34" s="31">
        <v>150.8016304347826</v>
      </c>
      <c r="G34" s="31">
        <v>47.807282608695658</v>
      </c>
      <c r="H34" s="36">
        <v>0.31702099288224173</v>
      </c>
      <c r="I34" s="31">
        <v>41.519999999999989</v>
      </c>
      <c r="J34" s="31">
        <v>5.6735869565217394</v>
      </c>
      <c r="K34" s="36">
        <v>0.13664708469464693</v>
      </c>
      <c r="L34" s="31">
        <v>30.633804347826072</v>
      </c>
      <c r="M34" s="31">
        <v>5.6735869565217394</v>
      </c>
      <c r="N34" s="36">
        <v>0.18520673737097773</v>
      </c>
      <c r="O34" s="31">
        <v>5.4405434782608708</v>
      </c>
      <c r="P34" s="31">
        <v>0</v>
      </c>
      <c r="Q34" s="36">
        <v>0</v>
      </c>
      <c r="R34" s="31">
        <v>5.4456521739130439</v>
      </c>
      <c r="S34" s="31">
        <v>0</v>
      </c>
      <c r="T34" s="36">
        <v>0</v>
      </c>
      <c r="U34" s="31">
        <v>29.377500000000005</v>
      </c>
      <c r="V34" s="31">
        <v>4.5457608695652167</v>
      </c>
      <c r="W34" s="36">
        <v>0.15473613716501458</v>
      </c>
      <c r="X34" s="31">
        <v>5.0931521739130448</v>
      </c>
      <c r="Y34" s="31">
        <v>0</v>
      </c>
      <c r="Z34" s="36">
        <v>0</v>
      </c>
      <c r="AA34" s="31">
        <v>73.532608695652172</v>
      </c>
      <c r="AB34" s="31">
        <v>37.587934782608706</v>
      </c>
      <c r="AC34" s="36">
        <v>0.51117368810051755</v>
      </c>
      <c r="AD34" s="31">
        <v>1.2783695652173912</v>
      </c>
      <c r="AE34" s="31">
        <v>0</v>
      </c>
      <c r="AF34" s="36">
        <v>0</v>
      </c>
      <c r="AG34" s="31">
        <v>0</v>
      </c>
      <c r="AH34" s="31">
        <v>0</v>
      </c>
      <c r="AI34" s="36" t="s">
        <v>457</v>
      </c>
      <c r="AJ34" t="s">
        <v>39</v>
      </c>
      <c r="AK34" s="37">
        <v>8</v>
      </c>
      <c r="AT34"/>
    </row>
    <row r="35" spans="1:46" x14ac:dyDescent="0.25">
      <c r="A35" t="s">
        <v>307</v>
      </c>
      <c r="B35" t="s">
        <v>147</v>
      </c>
      <c r="C35" t="s">
        <v>207</v>
      </c>
      <c r="D35" t="s">
        <v>250</v>
      </c>
      <c r="E35" s="31">
        <v>52.826086956521742</v>
      </c>
      <c r="F35" s="31">
        <v>213.87119565217387</v>
      </c>
      <c r="G35" s="31">
        <v>11.628695652173912</v>
      </c>
      <c r="H35" s="36">
        <v>5.4372425499907256E-2</v>
      </c>
      <c r="I35" s="31">
        <v>56.688695652173919</v>
      </c>
      <c r="J35" s="31">
        <v>0</v>
      </c>
      <c r="K35" s="36">
        <v>0</v>
      </c>
      <c r="L35" s="31">
        <v>39.669456521739129</v>
      </c>
      <c r="M35" s="31">
        <v>0</v>
      </c>
      <c r="N35" s="36">
        <v>0</v>
      </c>
      <c r="O35" s="31">
        <v>11.831739130434787</v>
      </c>
      <c r="P35" s="31">
        <v>0</v>
      </c>
      <c r="Q35" s="36">
        <v>0</v>
      </c>
      <c r="R35" s="31">
        <v>5.1875</v>
      </c>
      <c r="S35" s="31">
        <v>0</v>
      </c>
      <c r="T35" s="36">
        <v>0</v>
      </c>
      <c r="U35" s="31">
        <v>45.017282608695645</v>
      </c>
      <c r="V35" s="31">
        <v>0</v>
      </c>
      <c r="W35" s="36">
        <v>0</v>
      </c>
      <c r="X35" s="31">
        <v>0</v>
      </c>
      <c r="Y35" s="31">
        <v>0</v>
      </c>
      <c r="Z35" s="36" t="s">
        <v>457</v>
      </c>
      <c r="AA35" s="31">
        <v>110.19163043478258</v>
      </c>
      <c r="AB35" s="31">
        <v>11.628695652173912</v>
      </c>
      <c r="AC35" s="36">
        <v>0.10553156901563779</v>
      </c>
      <c r="AD35" s="31">
        <v>1.973586956521739</v>
      </c>
      <c r="AE35" s="31">
        <v>0</v>
      </c>
      <c r="AF35" s="36">
        <v>0</v>
      </c>
      <c r="AG35" s="31">
        <v>0</v>
      </c>
      <c r="AH35" s="31">
        <v>0</v>
      </c>
      <c r="AI35" s="36" t="s">
        <v>457</v>
      </c>
      <c r="AJ35" t="s">
        <v>50</v>
      </c>
      <c r="AK35" s="37">
        <v>8</v>
      </c>
      <c r="AT35"/>
    </row>
    <row r="36" spans="1:46" x14ac:dyDescent="0.25">
      <c r="A36" t="s">
        <v>307</v>
      </c>
      <c r="B36" t="s">
        <v>190</v>
      </c>
      <c r="C36" t="s">
        <v>239</v>
      </c>
      <c r="D36" t="s">
        <v>250</v>
      </c>
      <c r="E36" s="31">
        <v>36.565217391304351</v>
      </c>
      <c r="F36" s="31">
        <v>73.277608695652162</v>
      </c>
      <c r="G36" s="31">
        <v>0</v>
      </c>
      <c r="H36" s="36">
        <v>0</v>
      </c>
      <c r="I36" s="31">
        <v>18.128260869565217</v>
      </c>
      <c r="J36" s="31">
        <v>0</v>
      </c>
      <c r="K36" s="36">
        <v>0</v>
      </c>
      <c r="L36" s="31">
        <v>12.976086956521737</v>
      </c>
      <c r="M36" s="31">
        <v>0</v>
      </c>
      <c r="N36" s="36">
        <v>0</v>
      </c>
      <c r="O36" s="31">
        <v>0</v>
      </c>
      <c r="P36" s="31">
        <v>0</v>
      </c>
      <c r="Q36" s="36" t="s">
        <v>457</v>
      </c>
      <c r="R36" s="31">
        <v>5.1521739130434785</v>
      </c>
      <c r="S36" s="31">
        <v>0</v>
      </c>
      <c r="T36" s="36">
        <v>0</v>
      </c>
      <c r="U36" s="31">
        <v>10.223043478260871</v>
      </c>
      <c r="V36" s="31">
        <v>0</v>
      </c>
      <c r="W36" s="36">
        <v>0</v>
      </c>
      <c r="X36" s="31">
        <v>0</v>
      </c>
      <c r="Y36" s="31">
        <v>0</v>
      </c>
      <c r="Z36" s="36" t="s">
        <v>457</v>
      </c>
      <c r="AA36" s="31">
        <v>39.070108695652173</v>
      </c>
      <c r="AB36" s="31">
        <v>0</v>
      </c>
      <c r="AC36" s="36">
        <v>0</v>
      </c>
      <c r="AD36" s="31">
        <v>5.8561956521739127</v>
      </c>
      <c r="AE36" s="31">
        <v>0</v>
      </c>
      <c r="AF36" s="36">
        <v>0</v>
      </c>
      <c r="AG36" s="31">
        <v>0</v>
      </c>
      <c r="AH36" s="31">
        <v>0</v>
      </c>
      <c r="AI36" s="36" t="s">
        <v>457</v>
      </c>
      <c r="AJ36" t="s">
        <v>93</v>
      </c>
      <c r="AK36" s="37">
        <v>8</v>
      </c>
      <c r="AT36"/>
    </row>
    <row r="37" spans="1:46" x14ac:dyDescent="0.25">
      <c r="A37" t="s">
        <v>307</v>
      </c>
      <c r="B37" t="s">
        <v>141</v>
      </c>
      <c r="C37" t="s">
        <v>198</v>
      </c>
      <c r="D37" t="s">
        <v>252</v>
      </c>
      <c r="E37" s="31">
        <v>6.75</v>
      </c>
      <c r="F37" s="31">
        <v>58.369565217391298</v>
      </c>
      <c r="G37" s="31">
        <v>0</v>
      </c>
      <c r="H37" s="36">
        <v>0</v>
      </c>
      <c r="I37" s="31">
        <v>22.173913043478262</v>
      </c>
      <c r="J37" s="31">
        <v>0</v>
      </c>
      <c r="K37" s="36">
        <v>0</v>
      </c>
      <c r="L37" s="31">
        <v>22.173913043478262</v>
      </c>
      <c r="M37" s="31">
        <v>0</v>
      </c>
      <c r="N37" s="36">
        <v>0</v>
      </c>
      <c r="O37" s="31">
        <v>0</v>
      </c>
      <c r="P37" s="31">
        <v>0</v>
      </c>
      <c r="Q37" s="36" t="s">
        <v>457</v>
      </c>
      <c r="R37" s="31">
        <v>0</v>
      </c>
      <c r="S37" s="31">
        <v>0</v>
      </c>
      <c r="T37" s="36" t="s">
        <v>457</v>
      </c>
      <c r="U37" s="31">
        <v>16.391304347826086</v>
      </c>
      <c r="V37" s="31">
        <v>0</v>
      </c>
      <c r="W37" s="36">
        <v>0</v>
      </c>
      <c r="X37" s="31">
        <v>0</v>
      </c>
      <c r="Y37" s="31">
        <v>0</v>
      </c>
      <c r="Z37" s="36" t="s">
        <v>457</v>
      </c>
      <c r="AA37" s="31">
        <v>19.804347826086957</v>
      </c>
      <c r="AB37" s="31">
        <v>0</v>
      </c>
      <c r="AC37" s="36">
        <v>0</v>
      </c>
      <c r="AD37" s="31">
        <v>0</v>
      </c>
      <c r="AE37" s="31">
        <v>0</v>
      </c>
      <c r="AF37" s="36" t="s">
        <v>457</v>
      </c>
      <c r="AG37" s="31">
        <v>0</v>
      </c>
      <c r="AH37" s="31">
        <v>0</v>
      </c>
      <c r="AI37" s="36" t="s">
        <v>457</v>
      </c>
      <c r="AJ37" t="s">
        <v>44</v>
      </c>
      <c r="AK37" s="37">
        <v>8</v>
      </c>
      <c r="AT37"/>
    </row>
    <row r="38" spans="1:46" x14ac:dyDescent="0.25">
      <c r="A38" t="s">
        <v>307</v>
      </c>
      <c r="B38" t="s">
        <v>192</v>
      </c>
      <c r="C38" t="s">
        <v>199</v>
      </c>
      <c r="D38" t="s">
        <v>249</v>
      </c>
      <c r="E38" s="31">
        <v>55.260869565217391</v>
      </c>
      <c r="F38" s="31">
        <v>131.47902173913045</v>
      </c>
      <c r="G38" s="31">
        <v>1.6195652173913044</v>
      </c>
      <c r="H38" s="36">
        <v>1.2318050408107756E-2</v>
      </c>
      <c r="I38" s="31">
        <v>14.423369565217392</v>
      </c>
      <c r="J38" s="31">
        <v>0.53293478260869565</v>
      </c>
      <c r="K38" s="36">
        <v>3.6949395229662008E-2</v>
      </c>
      <c r="L38" s="31">
        <v>12.684239130434783</v>
      </c>
      <c r="M38" s="31">
        <v>0.53293478260869565</v>
      </c>
      <c r="N38" s="36">
        <v>4.2015510518873984E-2</v>
      </c>
      <c r="O38" s="31">
        <v>0</v>
      </c>
      <c r="P38" s="31">
        <v>0</v>
      </c>
      <c r="Q38" s="36" t="s">
        <v>457</v>
      </c>
      <c r="R38" s="31">
        <v>1.7391304347826086</v>
      </c>
      <c r="S38" s="31">
        <v>0</v>
      </c>
      <c r="T38" s="36">
        <v>0</v>
      </c>
      <c r="U38" s="31">
        <v>39.754891304347822</v>
      </c>
      <c r="V38" s="31">
        <v>0</v>
      </c>
      <c r="W38" s="36">
        <v>0</v>
      </c>
      <c r="X38" s="31">
        <v>0</v>
      </c>
      <c r="Y38" s="31">
        <v>0</v>
      </c>
      <c r="Z38" s="36" t="s">
        <v>457</v>
      </c>
      <c r="AA38" s="31">
        <v>77.300760869565238</v>
      </c>
      <c r="AB38" s="31">
        <v>1.0866304347826088</v>
      </c>
      <c r="AC38" s="36">
        <v>1.4057176443788868E-2</v>
      </c>
      <c r="AD38" s="31">
        <v>0</v>
      </c>
      <c r="AE38" s="31">
        <v>0</v>
      </c>
      <c r="AF38" s="36" t="s">
        <v>457</v>
      </c>
      <c r="AG38" s="31">
        <v>0</v>
      </c>
      <c r="AH38" s="31">
        <v>0</v>
      </c>
      <c r="AI38" s="36" t="s">
        <v>457</v>
      </c>
      <c r="AJ38" t="s">
        <v>95</v>
      </c>
      <c r="AK38" s="37">
        <v>8</v>
      </c>
      <c r="AT38"/>
    </row>
    <row r="39" spans="1:46" x14ac:dyDescent="0.25">
      <c r="A39" t="s">
        <v>307</v>
      </c>
      <c r="B39" t="s">
        <v>188</v>
      </c>
      <c r="C39" t="s">
        <v>207</v>
      </c>
      <c r="D39" t="s">
        <v>250</v>
      </c>
      <c r="E39" s="31">
        <v>30.347826086956523</v>
      </c>
      <c r="F39" s="31">
        <v>82.060978260869575</v>
      </c>
      <c r="G39" s="31">
        <v>0.65782608695652167</v>
      </c>
      <c r="H39" s="36">
        <v>8.0163081271747792E-3</v>
      </c>
      <c r="I39" s="31">
        <v>28.904130434782608</v>
      </c>
      <c r="J39" s="31">
        <v>0</v>
      </c>
      <c r="K39" s="36">
        <v>0</v>
      </c>
      <c r="L39" s="31">
        <v>22.172500000000003</v>
      </c>
      <c r="M39" s="31">
        <v>0</v>
      </c>
      <c r="N39" s="36">
        <v>0</v>
      </c>
      <c r="O39" s="31">
        <v>1.3639130434782607</v>
      </c>
      <c r="P39" s="31">
        <v>0</v>
      </c>
      <c r="Q39" s="36">
        <v>0</v>
      </c>
      <c r="R39" s="31">
        <v>5.3677173913043479</v>
      </c>
      <c r="S39" s="31">
        <v>0</v>
      </c>
      <c r="T39" s="36">
        <v>0</v>
      </c>
      <c r="U39" s="31">
        <v>0</v>
      </c>
      <c r="V39" s="31">
        <v>0</v>
      </c>
      <c r="W39" s="36" t="s">
        <v>457</v>
      </c>
      <c r="X39" s="31">
        <v>0</v>
      </c>
      <c r="Y39" s="31">
        <v>0</v>
      </c>
      <c r="Z39" s="36" t="s">
        <v>457</v>
      </c>
      <c r="AA39" s="31">
        <v>53.15684782608696</v>
      </c>
      <c r="AB39" s="31">
        <v>0.65782608695652167</v>
      </c>
      <c r="AC39" s="36">
        <v>1.2375189911725551E-2</v>
      </c>
      <c r="AD39" s="31">
        <v>0</v>
      </c>
      <c r="AE39" s="31">
        <v>0</v>
      </c>
      <c r="AF39" s="36" t="s">
        <v>457</v>
      </c>
      <c r="AG39" s="31">
        <v>0</v>
      </c>
      <c r="AH39" s="31">
        <v>0</v>
      </c>
      <c r="AI39" s="36" t="s">
        <v>457</v>
      </c>
      <c r="AJ39" t="s">
        <v>91</v>
      </c>
      <c r="AK39" s="37">
        <v>8</v>
      </c>
      <c r="AT39"/>
    </row>
    <row r="40" spans="1:46" x14ac:dyDescent="0.25">
      <c r="A40" t="s">
        <v>307</v>
      </c>
      <c r="B40" t="s">
        <v>181</v>
      </c>
      <c r="C40" t="s">
        <v>237</v>
      </c>
      <c r="D40" t="s">
        <v>252</v>
      </c>
      <c r="E40" s="31">
        <v>45.771739130434781</v>
      </c>
      <c r="F40" s="31">
        <v>223.42521739130433</v>
      </c>
      <c r="G40" s="31">
        <v>0</v>
      </c>
      <c r="H40" s="36">
        <v>0</v>
      </c>
      <c r="I40" s="31">
        <v>48.330000000000005</v>
      </c>
      <c r="J40" s="31">
        <v>0</v>
      </c>
      <c r="K40" s="36">
        <v>0</v>
      </c>
      <c r="L40" s="31">
        <v>37.569130434782615</v>
      </c>
      <c r="M40" s="31">
        <v>0</v>
      </c>
      <c r="N40" s="36">
        <v>0</v>
      </c>
      <c r="O40" s="31">
        <v>5.3804347826086953</v>
      </c>
      <c r="P40" s="31">
        <v>0</v>
      </c>
      <c r="Q40" s="36">
        <v>0</v>
      </c>
      <c r="R40" s="31">
        <v>5.3804347826086953</v>
      </c>
      <c r="S40" s="31">
        <v>0</v>
      </c>
      <c r="T40" s="36">
        <v>0</v>
      </c>
      <c r="U40" s="31">
        <v>0</v>
      </c>
      <c r="V40" s="31">
        <v>0</v>
      </c>
      <c r="W40" s="36" t="s">
        <v>457</v>
      </c>
      <c r="X40" s="31">
        <v>32.259130434782598</v>
      </c>
      <c r="Y40" s="31">
        <v>0</v>
      </c>
      <c r="Z40" s="36">
        <v>0</v>
      </c>
      <c r="AA40" s="31">
        <v>142.83608695652174</v>
      </c>
      <c r="AB40" s="31">
        <v>0</v>
      </c>
      <c r="AC40" s="36">
        <v>0</v>
      </c>
      <c r="AD40" s="31">
        <v>0</v>
      </c>
      <c r="AE40" s="31">
        <v>0</v>
      </c>
      <c r="AF40" s="36" t="s">
        <v>457</v>
      </c>
      <c r="AG40" s="31">
        <v>0</v>
      </c>
      <c r="AH40" s="31">
        <v>0</v>
      </c>
      <c r="AI40" s="36" t="s">
        <v>457</v>
      </c>
      <c r="AJ40" t="s">
        <v>84</v>
      </c>
      <c r="AK40" s="37">
        <v>8</v>
      </c>
      <c r="AT40"/>
    </row>
    <row r="41" spans="1:46" x14ac:dyDescent="0.25">
      <c r="A41" t="s">
        <v>307</v>
      </c>
      <c r="B41" t="s">
        <v>158</v>
      </c>
      <c r="C41" t="s">
        <v>207</v>
      </c>
      <c r="D41" t="s">
        <v>250</v>
      </c>
      <c r="E41" s="31">
        <v>35.304347826086953</v>
      </c>
      <c r="F41" s="31">
        <v>107.89826086956519</v>
      </c>
      <c r="G41" s="31">
        <v>10.328913043478265</v>
      </c>
      <c r="H41" s="36">
        <v>9.5728262533949102E-2</v>
      </c>
      <c r="I41" s="31">
        <v>19.691521739130437</v>
      </c>
      <c r="J41" s="31">
        <v>1.7109782608695674</v>
      </c>
      <c r="K41" s="36">
        <v>8.6889082699462467E-2</v>
      </c>
      <c r="L41" s="31">
        <v>13.110978260869564</v>
      </c>
      <c r="M41" s="31">
        <v>0</v>
      </c>
      <c r="N41" s="36">
        <v>0</v>
      </c>
      <c r="O41" s="31">
        <v>1.7109782608695674</v>
      </c>
      <c r="P41" s="31">
        <v>1.7109782608695674</v>
      </c>
      <c r="Q41" s="36">
        <v>1</v>
      </c>
      <c r="R41" s="31">
        <v>4.8695652173913047</v>
      </c>
      <c r="S41" s="31">
        <v>0</v>
      </c>
      <c r="T41" s="36">
        <v>0</v>
      </c>
      <c r="U41" s="31">
        <v>22.482173913043471</v>
      </c>
      <c r="V41" s="31">
        <v>9.2608695652173903E-2</v>
      </c>
      <c r="W41" s="36">
        <v>4.1192055541588515E-3</v>
      </c>
      <c r="X41" s="31">
        <v>5.772391304347817</v>
      </c>
      <c r="Y41" s="31">
        <v>0.38021739130434817</v>
      </c>
      <c r="Z41" s="36">
        <v>6.5868263473054051E-2</v>
      </c>
      <c r="AA41" s="31">
        <v>46.362391304347831</v>
      </c>
      <c r="AB41" s="31">
        <v>8.1451086956521745</v>
      </c>
      <c r="AC41" s="36">
        <v>0.17568353284849508</v>
      </c>
      <c r="AD41" s="31">
        <v>13.589782608695646</v>
      </c>
      <c r="AE41" s="31">
        <v>0</v>
      </c>
      <c r="AF41" s="36">
        <v>0</v>
      </c>
      <c r="AG41" s="31">
        <v>0</v>
      </c>
      <c r="AH41" s="31">
        <v>0</v>
      </c>
      <c r="AI41" s="36" t="s">
        <v>457</v>
      </c>
      <c r="AJ41" t="s">
        <v>61</v>
      </c>
      <c r="AK41" s="37">
        <v>8</v>
      </c>
      <c r="AT41"/>
    </row>
    <row r="42" spans="1:46" x14ac:dyDescent="0.25">
      <c r="A42" t="s">
        <v>307</v>
      </c>
      <c r="B42" t="s">
        <v>187</v>
      </c>
      <c r="C42" t="s">
        <v>201</v>
      </c>
      <c r="D42" t="s">
        <v>250</v>
      </c>
      <c r="E42" s="31">
        <v>23.195652173913043</v>
      </c>
      <c r="F42" s="31">
        <v>118.53826086956524</v>
      </c>
      <c r="G42" s="31">
        <v>0.60326086956521741</v>
      </c>
      <c r="H42" s="36">
        <v>5.089165853622752E-3</v>
      </c>
      <c r="I42" s="31">
        <v>19.097391304347827</v>
      </c>
      <c r="J42" s="31">
        <v>0.60326086956521741</v>
      </c>
      <c r="K42" s="36">
        <v>3.1588653128130403E-2</v>
      </c>
      <c r="L42" s="31">
        <v>12.841956521739132</v>
      </c>
      <c r="M42" s="31">
        <v>0</v>
      </c>
      <c r="N42" s="36">
        <v>0</v>
      </c>
      <c r="O42" s="31">
        <v>0.60326086956521741</v>
      </c>
      <c r="P42" s="31">
        <v>0.60326086956521741</v>
      </c>
      <c r="Q42" s="36">
        <v>1</v>
      </c>
      <c r="R42" s="31">
        <v>5.6521739130434785</v>
      </c>
      <c r="S42" s="31">
        <v>0</v>
      </c>
      <c r="T42" s="36">
        <v>0</v>
      </c>
      <c r="U42" s="31">
        <v>12.89423913043478</v>
      </c>
      <c r="V42" s="31">
        <v>0</v>
      </c>
      <c r="W42" s="36">
        <v>0</v>
      </c>
      <c r="X42" s="31">
        <v>4.9356521739130432</v>
      </c>
      <c r="Y42" s="31">
        <v>0</v>
      </c>
      <c r="Z42" s="36">
        <v>0</v>
      </c>
      <c r="AA42" s="31">
        <v>81.610978260869587</v>
      </c>
      <c r="AB42" s="31">
        <v>0</v>
      </c>
      <c r="AC42" s="36">
        <v>0</v>
      </c>
      <c r="AD42" s="31">
        <v>0</v>
      </c>
      <c r="AE42" s="31">
        <v>0</v>
      </c>
      <c r="AF42" s="36" t="s">
        <v>457</v>
      </c>
      <c r="AG42" s="31">
        <v>0</v>
      </c>
      <c r="AH42" s="31">
        <v>0</v>
      </c>
      <c r="AI42" s="36" t="s">
        <v>457</v>
      </c>
      <c r="AJ42" t="s">
        <v>90</v>
      </c>
      <c r="AK42" s="37">
        <v>8</v>
      </c>
      <c r="AT42"/>
    </row>
    <row r="43" spans="1:46" x14ac:dyDescent="0.25">
      <c r="A43" t="s">
        <v>307</v>
      </c>
      <c r="B43" t="s">
        <v>176</v>
      </c>
      <c r="C43" t="s">
        <v>195</v>
      </c>
      <c r="D43" t="s">
        <v>255</v>
      </c>
      <c r="E43" s="31">
        <v>94.815217391304344</v>
      </c>
      <c r="F43" s="31">
        <v>578.12499999999989</v>
      </c>
      <c r="G43" s="31">
        <v>0</v>
      </c>
      <c r="H43" s="36">
        <v>0</v>
      </c>
      <c r="I43" s="31">
        <v>145.47652173913045</v>
      </c>
      <c r="J43" s="31">
        <v>0</v>
      </c>
      <c r="K43" s="36">
        <v>0</v>
      </c>
      <c r="L43" s="31">
        <v>115.58945652173915</v>
      </c>
      <c r="M43" s="31">
        <v>0</v>
      </c>
      <c r="N43" s="36">
        <v>0</v>
      </c>
      <c r="O43" s="31">
        <v>24.832717391304339</v>
      </c>
      <c r="P43" s="31">
        <v>0</v>
      </c>
      <c r="Q43" s="36">
        <v>0</v>
      </c>
      <c r="R43" s="31">
        <v>5.0543478260869561</v>
      </c>
      <c r="S43" s="31">
        <v>0</v>
      </c>
      <c r="T43" s="36">
        <v>0</v>
      </c>
      <c r="U43" s="31">
        <v>90.360869565217399</v>
      </c>
      <c r="V43" s="31">
        <v>0</v>
      </c>
      <c r="W43" s="36">
        <v>0</v>
      </c>
      <c r="X43" s="31">
        <v>10.111195652173915</v>
      </c>
      <c r="Y43" s="31">
        <v>0</v>
      </c>
      <c r="Z43" s="36">
        <v>0</v>
      </c>
      <c r="AA43" s="31">
        <v>299.09891304347815</v>
      </c>
      <c r="AB43" s="31">
        <v>0</v>
      </c>
      <c r="AC43" s="36">
        <v>0</v>
      </c>
      <c r="AD43" s="31">
        <v>33.077499999999993</v>
      </c>
      <c r="AE43" s="31">
        <v>0</v>
      </c>
      <c r="AF43" s="36">
        <v>0</v>
      </c>
      <c r="AG43" s="31">
        <v>0</v>
      </c>
      <c r="AH43" s="31">
        <v>0</v>
      </c>
      <c r="AI43" s="36" t="s">
        <v>457</v>
      </c>
      <c r="AJ43" t="s">
        <v>79</v>
      </c>
      <c r="AK43" s="37">
        <v>8</v>
      </c>
      <c r="AT43"/>
    </row>
    <row r="44" spans="1:46" x14ac:dyDescent="0.25">
      <c r="A44" t="s">
        <v>307</v>
      </c>
      <c r="B44" t="s">
        <v>142</v>
      </c>
      <c r="C44" t="s">
        <v>207</v>
      </c>
      <c r="D44" t="s">
        <v>250</v>
      </c>
      <c r="E44" s="31">
        <v>76.913043478260875</v>
      </c>
      <c r="F44" s="31">
        <v>310.19489130434795</v>
      </c>
      <c r="G44" s="31">
        <v>0.70652173913043481</v>
      </c>
      <c r="H44" s="36">
        <v>2.2776704547246411E-3</v>
      </c>
      <c r="I44" s="31">
        <v>68.645217391304357</v>
      </c>
      <c r="J44" s="31">
        <v>0.70652173913043481</v>
      </c>
      <c r="K44" s="36">
        <v>1.0292366547591901E-2</v>
      </c>
      <c r="L44" s="31">
        <v>61.509130434782612</v>
      </c>
      <c r="M44" s="31">
        <v>0</v>
      </c>
      <c r="N44" s="36">
        <v>0</v>
      </c>
      <c r="O44" s="31">
        <v>0.70652173913043481</v>
      </c>
      <c r="P44" s="31">
        <v>0.70652173913043481</v>
      </c>
      <c r="Q44" s="36">
        <v>1</v>
      </c>
      <c r="R44" s="31">
        <v>6.4295652173913078</v>
      </c>
      <c r="S44" s="31">
        <v>0</v>
      </c>
      <c r="T44" s="36">
        <v>0</v>
      </c>
      <c r="U44" s="31">
        <v>21.05467391304348</v>
      </c>
      <c r="V44" s="31">
        <v>0</v>
      </c>
      <c r="W44" s="36">
        <v>0</v>
      </c>
      <c r="X44" s="31">
        <v>0</v>
      </c>
      <c r="Y44" s="31">
        <v>0</v>
      </c>
      <c r="Z44" s="36" t="s">
        <v>457</v>
      </c>
      <c r="AA44" s="31">
        <v>220.49500000000009</v>
      </c>
      <c r="AB44" s="31">
        <v>0</v>
      </c>
      <c r="AC44" s="36">
        <v>0</v>
      </c>
      <c r="AD44" s="31">
        <v>0</v>
      </c>
      <c r="AE44" s="31">
        <v>0</v>
      </c>
      <c r="AF44" s="36" t="s">
        <v>457</v>
      </c>
      <c r="AG44" s="31">
        <v>0</v>
      </c>
      <c r="AH44" s="31">
        <v>0</v>
      </c>
      <c r="AI44" s="36" t="s">
        <v>457</v>
      </c>
      <c r="AJ44" t="s">
        <v>45</v>
      </c>
      <c r="AK44" s="37">
        <v>8</v>
      </c>
      <c r="AT44"/>
    </row>
    <row r="45" spans="1:46" x14ac:dyDescent="0.25">
      <c r="A45" t="s">
        <v>307</v>
      </c>
      <c r="B45" t="s">
        <v>157</v>
      </c>
      <c r="C45" t="s">
        <v>197</v>
      </c>
      <c r="D45" t="s">
        <v>260</v>
      </c>
      <c r="E45" s="31">
        <v>47.913043478260867</v>
      </c>
      <c r="F45" s="31">
        <v>176.62706521739133</v>
      </c>
      <c r="G45" s="31">
        <v>0</v>
      </c>
      <c r="H45" s="36">
        <v>0</v>
      </c>
      <c r="I45" s="31">
        <v>50.737608695652163</v>
      </c>
      <c r="J45" s="31">
        <v>0</v>
      </c>
      <c r="K45" s="36">
        <v>0</v>
      </c>
      <c r="L45" s="31">
        <v>38.557499999999983</v>
      </c>
      <c r="M45" s="31">
        <v>0</v>
      </c>
      <c r="N45" s="36">
        <v>0</v>
      </c>
      <c r="O45" s="31">
        <v>5.188478260869565</v>
      </c>
      <c r="P45" s="31">
        <v>0</v>
      </c>
      <c r="Q45" s="36">
        <v>0</v>
      </c>
      <c r="R45" s="31">
        <v>6.9916304347826115</v>
      </c>
      <c r="S45" s="31">
        <v>0</v>
      </c>
      <c r="T45" s="36">
        <v>0</v>
      </c>
      <c r="U45" s="31">
        <v>11.025978260869563</v>
      </c>
      <c r="V45" s="31">
        <v>0</v>
      </c>
      <c r="W45" s="36">
        <v>0</v>
      </c>
      <c r="X45" s="31">
        <v>0</v>
      </c>
      <c r="Y45" s="31">
        <v>0</v>
      </c>
      <c r="Z45" s="36" t="s">
        <v>457</v>
      </c>
      <c r="AA45" s="31">
        <v>114.86347826086961</v>
      </c>
      <c r="AB45" s="31">
        <v>0</v>
      </c>
      <c r="AC45" s="36">
        <v>0</v>
      </c>
      <c r="AD45" s="31">
        <v>0</v>
      </c>
      <c r="AE45" s="31">
        <v>0</v>
      </c>
      <c r="AF45" s="36" t="s">
        <v>457</v>
      </c>
      <c r="AG45" s="31">
        <v>0</v>
      </c>
      <c r="AH45" s="31">
        <v>0</v>
      </c>
      <c r="AI45" s="36" t="s">
        <v>457</v>
      </c>
      <c r="AJ45" t="s">
        <v>60</v>
      </c>
      <c r="AK45" s="37">
        <v>8</v>
      </c>
      <c r="AT45"/>
    </row>
    <row r="46" spans="1:46" x14ac:dyDescent="0.25">
      <c r="A46" t="s">
        <v>307</v>
      </c>
      <c r="B46" t="s">
        <v>180</v>
      </c>
      <c r="C46" t="s">
        <v>207</v>
      </c>
      <c r="D46" t="s">
        <v>250</v>
      </c>
      <c r="E46" s="31">
        <v>55.402173913043477</v>
      </c>
      <c r="F46" s="31">
        <v>138.2815217391304</v>
      </c>
      <c r="G46" s="31">
        <v>0.53260869565217384</v>
      </c>
      <c r="H46" s="36">
        <v>3.8516259363774283E-3</v>
      </c>
      <c r="I46" s="31">
        <v>34.035869565217396</v>
      </c>
      <c r="J46" s="31">
        <v>0.13043478260869565</v>
      </c>
      <c r="K46" s="36">
        <v>3.8322741353431474E-3</v>
      </c>
      <c r="L46" s="31">
        <v>21.323913043478264</v>
      </c>
      <c r="M46" s="31">
        <v>0.13043478260869565</v>
      </c>
      <c r="N46" s="36">
        <v>6.1168314812926894E-3</v>
      </c>
      <c r="O46" s="31">
        <v>0</v>
      </c>
      <c r="P46" s="31">
        <v>0</v>
      </c>
      <c r="Q46" s="36" t="s">
        <v>457</v>
      </c>
      <c r="R46" s="31">
        <v>12.711956521739131</v>
      </c>
      <c r="S46" s="31">
        <v>0</v>
      </c>
      <c r="T46" s="36">
        <v>0</v>
      </c>
      <c r="U46" s="31">
        <v>14.9629347826087</v>
      </c>
      <c r="V46" s="31">
        <v>0.1358695652173913</v>
      </c>
      <c r="W46" s="36">
        <v>9.0804088363274429E-3</v>
      </c>
      <c r="X46" s="31">
        <v>6.4258695652173881</v>
      </c>
      <c r="Y46" s="31">
        <v>0</v>
      </c>
      <c r="Z46" s="36">
        <v>0</v>
      </c>
      <c r="AA46" s="31">
        <v>68.51749999999997</v>
      </c>
      <c r="AB46" s="31">
        <v>0.26630434782608697</v>
      </c>
      <c r="AC46" s="36">
        <v>3.8866617700016358E-3</v>
      </c>
      <c r="AD46" s="31">
        <v>13.919130434782613</v>
      </c>
      <c r="AE46" s="31">
        <v>0</v>
      </c>
      <c r="AF46" s="36">
        <v>0</v>
      </c>
      <c r="AG46" s="31">
        <v>0.42021739130434776</v>
      </c>
      <c r="AH46" s="31">
        <v>0</v>
      </c>
      <c r="AI46" s="36">
        <v>0</v>
      </c>
      <c r="AJ46" t="s">
        <v>83</v>
      </c>
      <c r="AK46" s="37">
        <v>8</v>
      </c>
      <c r="AT46"/>
    </row>
    <row r="47" spans="1:46" x14ac:dyDescent="0.25">
      <c r="A47" t="s">
        <v>307</v>
      </c>
      <c r="B47" t="s">
        <v>118</v>
      </c>
      <c r="C47" t="s">
        <v>194</v>
      </c>
      <c r="D47" t="s">
        <v>255</v>
      </c>
      <c r="E47" s="31">
        <v>31.891304347826086</v>
      </c>
      <c r="F47" s="31">
        <v>106.1982608695652</v>
      </c>
      <c r="G47" s="31">
        <v>8.6956521739130432E-2</v>
      </c>
      <c r="H47" s="36">
        <v>8.1881304860474268E-4</v>
      </c>
      <c r="I47" s="31">
        <v>11.614347826086959</v>
      </c>
      <c r="J47" s="31">
        <v>8.6956521739130432E-2</v>
      </c>
      <c r="K47" s="36">
        <v>7.4869913525249859E-3</v>
      </c>
      <c r="L47" s="31">
        <v>6.3100000000000014</v>
      </c>
      <c r="M47" s="31">
        <v>0</v>
      </c>
      <c r="N47" s="36">
        <v>0</v>
      </c>
      <c r="O47" s="31">
        <v>8.6956521739130432E-2</v>
      </c>
      <c r="P47" s="31">
        <v>8.6956521739130432E-2</v>
      </c>
      <c r="Q47" s="36">
        <v>1</v>
      </c>
      <c r="R47" s="31">
        <v>5.2173913043478262</v>
      </c>
      <c r="S47" s="31">
        <v>0</v>
      </c>
      <c r="T47" s="36">
        <v>0</v>
      </c>
      <c r="U47" s="31">
        <v>19.509456521739132</v>
      </c>
      <c r="V47" s="31">
        <v>0</v>
      </c>
      <c r="W47" s="36">
        <v>0</v>
      </c>
      <c r="X47" s="31">
        <v>2.847282608695652</v>
      </c>
      <c r="Y47" s="31">
        <v>0</v>
      </c>
      <c r="Z47" s="36">
        <v>0</v>
      </c>
      <c r="AA47" s="31">
        <v>72.227173913043458</v>
      </c>
      <c r="AB47" s="31">
        <v>0</v>
      </c>
      <c r="AC47" s="36">
        <v>0</v>
      </c>
      <c r="AD47" s="31">
        <v>0</v>
      </c>
      <c r="AE47" s="31">
        <v>0</v>
      </c>
      <c r="AF47" s="36" t="s">
        <v>457</v>
      </c>
      <c r="AG47" s="31">
        <v>0</v>
      </c>
      <c r="AH47" s="31">
        <v>0</v>
      </c>
      <c r="AI47" s="36" t="s">
        <v>457</v>
      </c>
      <c r="AJ47" t="s">
        <v>20</v>
      </c>
      <c r="AK47" s="37">
        <v>8</v>
      </c>
      <c r="AT47"/>
    </row>
    <row r="48" spans="1:46" x14ac:dyDescent="0.25">
      <c r="A48" t="s">
        <v>307</v>
      </c>
      <c r="B48" t="s">
        <v>171</v>
      </c>
      <c r="C48" t="s">
        <v>232</v>
      </c>
      <c r="D48" t="s">
        <v>261</v>
      </c>
      <c r="E48" s="31">
        <v>30.880434782608695</v>
      </c>
      <c r="F48" s="31">
        <v>87.675217391304344</v>
      </c>
      <c r="G48" s="31">
        <v>0.11956521739130435</v>
      </c>
      <c r="H48" s="36">
        <v>1.3637287816199116E-3</v>
      </c>
      <c r="I48" s="31">
        <v>23.912934782608694</v>
      </c>
      <c r="J48" s="31">
        <v>0.11956521739130435</v>
      </c>
      <c r="K48" s="36">
        <v>5.0000227273760342E-3</v>
      </c>
      <c r="L48" s="31">
        <v>12.749891304347823</v>
      </c>
      <c r="M48" s="31">
        <v>0</v>
      </c>
      <c r="N48" s="36">
        <v>0</v>
      </c>
      <c r="O48" s="31">
        <v>6.0326086956521738</v>
      </c>
      <c r="P48" s="31">
        <v>0.11956521739130435</v>
      </c>
      <c r="Q48" s="36">
        <v>1.9819819819819822E-2</v>
      </c>
      <c r="R48" s="31">
        <v>5.1304347826086953</v>
      </c>
      <c r="S48" s="31">
        <v>0</v>
      </c>
      <c r="T48" s="36">
        <v>0</v>
      </c>
      <c r="U48" s="31">
        <v>24.055217391304332</v>
      </c>
      <c r="V48" s="31">
        <v>0</v>
      </c>
      <c r="W48" s="36">
        <v>0</v>
      </c>
      <c r="X48" s="31">
        <v>0</v>
      </c>
      <c r="Y48" s="31">
        <v>0</v>
      </c>
      <c r="Z48" s="36" t="s">
        <v>457</v>
      </c>
      <c r="AA48" s="31">
        <v>39.707065217391317</v>
      </c>
      <c r="AB48" s="31">
        <v>0</v>
      </c>
      <c r="AC48" s="36">
        <v>0</v>
      </c>
      <c r="AD48" s="31">
        <v>0</v>
      </c>
      <c r="AE48" s="31">
        <v>0</v>
      </c>
      <c r="AF48" s="36" t="s">
        <v>457</v>
      </c>
      <c r="AG48" s="31">
        <v>0</v>
      </c>
      <c r="AH48" s="31">
        <v>0</v>
      </c>
      <c r="AI48" s="36" t="s">
        <v>457</v>
      </c>
      <c r="AJ48" t="s">
        <v>74</v>
      </c>
      <c r="AK48" s="37">
        <v>8</v>
      </c>
      <c r="AT48"/>
    </row>
    <row r="49" spans="1:46" x14ac:dyDescent="0.25">
      <c r="A49" t="s">
        <v>307</v>
      </c>
      <c r="B49" t="s">
        <v>162</v>
      </c>
      <c r="C49" t="s">
        <v>230</v>
      </c>
      <c r="D49" t="s">
        <v>251</v>
      </c>
      <c r="E49" s="31">
        <v>33.771739130434781</v>
      </c>
      <c r="F49" s="31">
        <v>136.66989130434783</v>
      </c>
      <c r="G49" s="31">
        <v>0.46739130434782611</v>
      </c>
      <c r="H49" s="36">
        <v>3.4198556820902158E-3</v>
      </c>
      <c r="I49" s="31">
        <v>36.632826086956513</v>
      </c>
      <c r="J49" s="31">
        <v>0.46739130434782611</v>
      </c>
      <c r="K49" s="36">
        <v>1.2758810997501651E-2</v>
      </c>
      <c r="L49" s="31">
        <v>28.013152173913038</v>
      </c>
      <c r="M49" s="31">
        <v>0</v>
      </c>
      <c r="N49" s="36">
        <v>0</v>
      </c>
      <c r="O49" s="31">
        <v>3.1414130434782606</v>
      </c>
      <c r="P49" s="31">
        <v>0.46739130434782611</v>
      </c>
      <c r="Q49" s="36">
        <v>0.14878377910798937</v>
      </c>
      <c r="R49" s="31">
        <v>5.4782608695652177</v>
      </c>
      <c r="S49" s="31">
        <v>0</v>
      </c>
      <c r="T49" s="36">
        <v>0</v>
      </c>
      <c r="U49" s="31">
        <v>13.888260869565215</v>
      </c>
      <c r="V49" s="31">
        <v>0</v>
      </c>
      <c r="W49" s="36">
        <v>0</v>
      </c>
      <c r="X49" s="31">
        <v>5.7834782608695656</v>
      </c>
      <c r="Y49" s="31">
        <v>0</v>
      </c>
      <c r="Z49" s="36">
        <v>0</v>
      </c>
      <c r="AA49" s="31">
        <v>80.365326086956543</v>
      </c>
      <c r="AB49" s="31">
        <v>0</v>
      </c>
      <c r="AC49" s="36">
        <v>0</v>
      </c>
      <c r="AD49" s="31">
        <v>0</v>
      </c>
      <c r="AE49" s="31">
        <v>0</v>
      </c>
      <c r="AF49" s="36" t="s">
        <v>457</v>
      </c>
      <c r="AG49" s="31">
        <v>0</v>
      </c>
      <c r="AH49" s="31">
        <v>0</v>
      </c>
      <c r="AI49" s="36" t="s">
        <v>457</v>
      </c>
      <c r="AJ49" t="s">
        <v>65</v>
      </c>
      <c r="AK49" s="37">
        <v>8</v>
      </c>
      <c r="AT49"/>
    </row>
    <row r="50" spans="1:46" x14ac:dyDescent="0.25">
      <c r="A50" t="s">
        <v>307</v>
      </c>
      <c r="B50" t="s">
        <v>117</v>
      </c>
      <c r="C50" t="s">
        <v>199</v>
      </c>
      <c r="D50" t="s">
        <v>249</v>
      </c>
      <c r="E50" s="31">
        <v>45.989130434782609</v>
      </c>
      <c r="F50" s="31">
        <v>105.89499999999995</v>
      </c>
      <c r="G50" s="31">
        <v>0</v>
      </c>
      <c r="H50" s="36">
        <v>0</v>
      </c>
      <c r="I50" s="31">
        <v>31.061413043478257</v>
      </c>
      <c r="J50" s="31">
        <v>0</v>
      </c>
      <c r="K50" s="36">
        <v>0</v>
      </c>
      <c r="L50" s="31">
        <v>31.061413043478257</v>
      </c>
      <c r="M50" s="31">
        <v>0</v>
      </c>
      <c r="N50" s="36">
        <v>0</v>
      </c>
      <c r="O50" s="31">
        <v>0</v>
      </c>
      <c r="P50" s="31">
        <v>0</v>
      </c>
      <c r="Q50" s="36" t="s">
        <v>457</v>
      </c>
      <c r="R50" s="31">
        <v>0</v>
      </c>
      <c r="S50" s="31">
        <v>0</v>
      </c>
      <c r="T50" s="36" t="s">
        <v>457</v>
      </c>
      <c r="U50" s="31">
        <v>7.2058695652173919</v>
      </c>
      <c r="V50" s="31">
        <v>0</v>
      </c>
      <c r="W50" s="36">
        <v>0</v>
      </c>
      <c r="X50" s="31">
        <v>0</v>
      </c>
      <c r="Y50" s="31">
        <v>0</v>
      </c>
      <c r="Z50" s="36" t="s">
        <v>457</v>
      </c>
      <c r="AA50" s="31">
        <v>67.627717391304301</v>
      </c>
      <c r="AB50" s="31">
        <v>0</v>
      </c>
      <c r="AC50" s="36">
        <v>0</v>
      </c>
      <c r="AD50" s="31">
        <v>0</v>
      </c>
      <c r="AE50" s="31">
        <v>0</v>
      </c>
      <c r="AF50" s="36" t="s">
        <v>457</v>
      </c>
      <c r="AG50" s="31">
        <v>0</v>
      </c>
      <c r="AH50" s="31">
        <v>0</v>
      </c>
      <c r="AI50" s="36" t="s">
        <v>457</v>
      </c>
      <c r="AJ50" t="s">
        <v>19</v>
      </c>
      <c r="AK50" s="37">
        <v>8</v>
      </c>
      <c r="AT50"/>
    </row>
    <row r="51" spans="1:46" x14ac:dyDescent="0.25">
      <c r="A51" t="s">
        <v>307</v>
      </c>
      <c r="B51" t="s">
        <v>109</v>
      </c>
      <c r="C51" t="s">
        <v>211</v>
      </c>
      <c r="D51" t="s">
        <v>249</v>
      </c>
      <c r="E51" s="31">
        <v>55.130434782608695</v>
      </c>
      <c r="F51" s="31">
        <v>207.98293478260871</v>
      </c>
      <c r="G51" s="31">
        <v>0</v>
      </c>
      <c r="H51" s="36">
        <v>0</v>
      </c>
      <c r="I51" s="31">
        <v>34.551086956521743</v>
      </c>
      <c r="J51" s="31">
        <v>0</v>
      </c>
      <c r="K51" s="36">
        <v>0</v>
      </c>
      <c r="L51" s="31">
        <v>21.610869565217392</v>
      </c>
      <c r="M51" s="31">
        <v>0</v>
      </c>
      <c r="N51" s="36">
        <v>0</v>
      </c>
      <c r="O51" s="31">
        <v>7.5489130434782608</v>
      </c>
      <c r="P51" s="31">
        <v>0</v>
      </c>
      <c r="Q51" s="36">
        <v>0</v>
      </c>
      <c r="R51" s="31">
        <v>5.3913043478260869</v>
      </c>
      <c r="S51" s="31">
        <v>0</v>
      </c>
      <c r="T51" s="36">
        <v>0</v>
      </c>
      <c r="U51" s="31">
        <v>50.062065217391293</v>
      </c>
      <c r="V51" s="31">
        <v>0</v>
      </c>
      <c r="W51" s="36">
        <v>0</v>
      </c>
      <c r="X51" s="31">
        <v>0</v>
      </c>
      <c r="Y51" s="31">
        <v>0</v>
      </c>
      <c r="Z51" s="36" t="s">
        <v>457</v>
      </c>
      <c r="AA51" s="31">
        <v>91.179021739130434</v>
      </c>
      <c r="AB51" s="31">
        <v>0</v>
      </c>
      <c r="AC51" s="36">
        <v>0</v>
      </c>
      <c r="AD51" s="31">
        <v>32.190760869565217</v>
      </c>
      <c r="AE51" s="31">
        <v>0</v>
      </c>
      <c r="AF51" s="36">
        <v>0</v>
      </c>
      <c r="AG51" s="31">
        <v>0</v>
      </c>
      <c r="AH51" s="31">
        <v>0</v>
      </c>
      <c r="AI51" s="36" t="s">
        <v>457</v>
      </c>
      <c r="AJ51" t="s">
        <v>10</v>
      </c>
      <c r="AK51" s="37">
        <v>8</v>
      </c>
      <c r="AT51"/>
    </row>
    <row r="52" spans="1:46" x14ac:dyDescent="0.25">
      <c r="A52" t="s">
        <v>307</v>
      </c>
      <c r="B52" t="s">
        <v>101</v>
      </c>
      <c r="C52" t="s">
        <v>207</v>
      </c>
      <c r="D52" t="s">
        <v>250</v>
      </c>
      <c r="E52" s="31">
        <v>73.597826086956516</v>
      </c>
      <c r="F52" s="31">
        <v>239.6832608695652</v>
      </c>
      <c r="G52" s="31">
        <v>30.705000000000005</v>
      </c>
      <c r="H52" s="36">
        <v>0.1281065681792003</v>
      </c>
      <c r="I52" s="31">
        <v>52.38989130434782</v>
      </c>
      <c r="J52" s="31">
        <v>13.966413043478266</v>
      </c>
      <c r="K52" s="36">
        <v>0.26658602825387417</v>
      </c>
      <c r="L52" s="31">
        <v>40.432934782608697</v>
      </c>
      <c r="M52" s="31">
        <v>12.255434782608699</v>
      </c>
      <c r="N52" s="36">
        <v>0.30310524943344191</v>
      </c>
      <c r="O52" s="31">
        <v>6.1526086956521722</v>
      </c>
      <c r="P52" s="31">
        <v>1.7109782608695669</v>
      </c>
      <c r="Q52" s="36">
        <v>0.27808988764044978</v>
      </c>
      <c r="R52" s="31">
        <v>5.8043478260869561</v>
      </c>
      <c r="S52" s="31">
        <v>0</v>
      </c>
      <c r="T52" s="36">
        <v>0</v>
      </c>
      <c r="U52" s="31">
        <v>50.154239130434782</v>
      </c>
      <c r="V52" s="31">
        <v>6.1682608695652164</v>
      </c>
      <c r="W52" s="36">
        <v>0.12298583283306494</v>
      </c>
      <c r="X52" s="31">
        <v>5.6845652173912944</v>
      </c>
      <c r="Y52" s="31">
        <v>0.38021739130434817</v>
      </c>
      <c r="Z52" s="36">
        <v>6.6885922979846441E-2</v>
      </c>
      <c r="AA52" s="31">
        <v>102.6708695652174</v>
      </c>
      <c r="AB52" s="31">
        <v>10.190108695652173</v>
      </c>
      <c r="AC52" s="36">
        <v>9.9250242437844846E-2</v>
      </c>
      <c r="AD52" s="31">
        <v>28.783695652173911</v>
      </c>
      <c r="AE52" s="31">
        <v>0</v>
      </c>
      <c r="AF52" s="36">
        <v>0</v>
      </c>
      <c r="AG52" s="31">
        <v>0</v>
      </c>
      <c r="AH52" s="31">
        <v>0</v>
      </c>
      <c r="AI52" s="36" t="s">
        <v>457</v>
      </c>
      <c r="AJ52" t="s">
        <v>1</v>
      </c>
      <c r="AK52" s="37">
        <v>8</v>
      </c>
      <c r="AT52"/>
    </row>
    <row r="53" spans="1:46" x14ac:dyDescent="0.25">
      <c r="A53" t="s">
        <v>307</v>
      </c>
      <c r="B53" t="s">
        <v>174</v>
      </c>
      <c r="C53" t="s">
        <v>203</v>
      </c>
      <c r="D53" t="s">
        <v>250</v>
      </c>
      <c r="E53" s="31">
        <v>52.586956521739133</v>
      </c>
      <c r="F53" s="31">
        <v>355.94021739130432</v>
      </c>
      <c r="G53" s="31">
        <v>0</v>
      </c>
      <c r="H53" s="36">
        <v>0</v>
      </c>
      <c r="I53" s="31">
        <v>134.15163043478259</v>
      </c>
      <c r="J53" s="31">
        <v>0</v>
      </c>
      <c r="K53" s="36">
        <v>0</v>
      </c>
      <c r="L53" s="31">
        <v>121.22391304347825</v>
      </c>
      <c r="M53" s="31">
        <v>0</v>
      </c>
      <c r="N53" s="36">
        <v>0</v>
      </c>
      <c r="O53" s="31">
        <v>8.2320652173913018</v>
      </c>
      <c r="P53" s="31">
        <v>0</v>
      </c>
      <c r="Q53" s="36">
        <v>0</v>
      </c>
      <c r="R53" s="31">
        <v>4.6956521739130439</v>
      </c>
      <c r="S53" s="31">
        <v>0</v>
      </c>
      <c r="T53" s="36">
        <v>0</v>
      </c>
      <c r="U53" s="31">
        <v>11.88173913043479</v>
      </c>
      <c r="V53" s="31">
        <v>0</v>
      </c>
      <c r="W53" s="36">
        <v>0</v>
      </c>
      <c r="X53" s="31">
        <v>7.660869565217391</v>
      </c>
      <c r="Y53" s="31">
        <v>0</v>
      </c>
      <c r="Z53" s="36">
        <v>0</v>
      </c>
      <c r="AA53" s="31">
        <v>202.24597826086955</v>
      </c>
      <c r="AB53" s="31">
        <v>0</v>
      </c>
      <c r="AC53" s="36">
        <v>0</v>
      </c>
      <c r="AD53" s="31">
        <v>0</v>
      </c>
      <c r="AE53" s="31">
        <v>0</v>
      </c>
      <c r="AF53" s="36" t="s">
        <v>457</v>
      </c>
      <c r="AG53" s="31">
        <v>0</v>
      </c>
      <c r="AH53" s="31">
        <v>0</v>
      </c>
      <c r="AI53" s="36" t="s">
        <v>457</v>
      </c>
      <c r="AJ53" t="s">
        <v>77</v>
      </c>
      <c r="AK53" s="37">
        <v>8</v>
      </c>
      <c r="AT53"/>
    </row>
    <row r="54" spans="1:46" x14ac:dyDescent="0.25">
      <c r="A54" t="s">
        <v>307</v>
      </c>
      <c r="B54" t="s">
        <v>161</v>
      </c>
      <c r="C54" t="s">
        <v>226</v>
      </c>
      <c r="D54" t="s">
        <v>245</v>
      </c>
      <c r="E54" s="31">
        <v>50.184782608695649</v>
      </c>
      <c r="F54" s="31">
        <v>189.63793478260871</v>
      </c>
      <c r="G54" s="31">
        <v>36.458152173913042</v>
      </c>
      <c r="H54" s="36">
        <v>0.1922513668781872</v>
      </c>
      <c r="I54" s="31">
        <v>58.769565217391317</v>
      </c>
      <c r="J54" s="31">
        <v>3.3693478260869569</v>
      </c>
      <c r="K54" s="36">
        <v>5.7331508470814523E-2</v>
      </c>
      <c r="L54" s="31">
        <v>41.749347826086975</v>
      </c>
      <c r="M54" s="31">
        <v>3.3693478260869569</v>
      </c>
      <c r="N54" s="36">
        <v>8.0704202617067677E-2</v>
      </c>
      <c r="O54" s="31">
        <v>11.715869565217393</v>
      </c>
      <c r="P54" s="31">
        <v>0</v>
      </c>
      <c r="Q54" s="36">
        <v>0</v>
      </c>
      <c r="R54" s="31">
        <v>5.3043478260869561</v>
      </c>
      <c r="S54" s="31">
        <v>0</v>
      </c>
      <c r="T54" s="36">
        <v>0</v>
      </c>
      <c r="U54" s="31">
        <v>18.794130434782602</v>
      </c>
      <c r="V54" s="31">
        <v>1.1367391304347827</v>
      </c>
      <c r="W54" s="36">
        <v>6.048373104461386E-2</v>
      </c>
      <c r="X54" s="31">
        <v>4.8367391304347835</v>
      </c>
      <c r="Y54" s="31">
        <v>0</v>
      </c>
      <c r="Z54" s="36">
        <v>0</v>
      </c>
      <c r="AA54" s="31">
        <v>100.0058695652174</v>
      </c>
      <c r="AB54" s="31">
        <v>31.952065217391304</v>
      </c>
      <c r="AC54" s="36">
        <v>0.31950189880159208</v>
      </c>
      <c r="AD54" s="31">
        <v>7.2316304347826081</v>
      </c>
      <c r="AE54" s="31">
        <v>0</v>
      </c>
      <c r="AF54" s="36">
        <v>0</v>
      </c>
      <c r="AG54" s="31">
        <v>0</v>
      </c>
      <c r="AH54" s="31">
        <v>0</v>
      </c>
      <c r="AI54" s="36" t="s">
        <v>457</v>
      </c>
      <c r="AJ54" t="s">
        <v>64</v>
      </c>
      <c r="AK54" s="37">
        <v>8</v>
      </c>
      <c r="AT54"/>
    </row>
    <row r="55" spans="1:46" x14ac:dyDescent="0.25">
      <c r="A55" t="s">
        <v>307</v>
      </c>
      <c r="B55" t="s">
        <v>131</v>
      </c>
      <c r="C55" t="s">
        <v>217</v>
      </c>
      <c r="D55" t="s">
        <v>255</v>
      </c>
      <c r="E55" s="31">
        <v>62.478260869565219</v>
      </c>
      <c r="F55" s="31">
        <v>206.38771739130436</v>
      </c>
      <c r="G55" s="31">
        <v>4.578043478260871</v>
      </c>
      <c r="H55" s="36">
        <v>2.2181763217919846E-2</v>
      </c>
      <c r="I55" s="31">
        <v>54.109456521739133</v>
      </c>
      <c r="J55" s="31">
        <v>0</v>
      </c>
      <c r="K55" s="36">
        <v>0</v>
      </c>
      <c r="L55" s="31">
        <v>42.805108695652173</v>
      </c>
      <c r="M55" s="31">
        <v>0</v>
      </c>
      <c r="N55" s="36">
        <v>0</v>
      </c>
      <c r="O55" s="31">
        <v>5.7391304347826084</v>
      </c>
      <c r="P55" s="31">
        <v>0</v>
      </c>
      <c r="Q55" s="36">
        <v>0</v>
      </c>
      <c r="R55" s="31">
        <v>5.5652173913043477</v>
      </c>
      <c r="S55" s="31">
        <v>0</v>
      </c>
      <c r="T55" s="36">
        <v>0</v>
      </c>
      <c r="U55" s="31">
        <v>37.902499999999996</v>
      </c>
      <c r="V55" s="31">
        <v>0</v>
      </c>
      <c r="W55" s="36">
        <v>0</v>
      </c>
      <c r="X55" s="31">
        <v>2.9868478260869562</v>
      </c>
      <c r="Y55" s="31">
        <v>0</v>
      </c>
      <c r="Z55" s="36">
        <v>0</v>
      </c>
      <c r="AA55" s="31">
        <v>82.843804347826094</v>
      </c>
      <c r="AB55" s="31">
        <v>4.4910869565217402</v>
      </c>
      <c r="AC55" s="36">
        <v>5.4211500689485069E-2</v>
      </c>
      <c r="AD55" s="31">
        <v>28.545108695652175</v>
      </c>
      <c r="AE55" s="31">
        <v>8.6956521739130432E-2</v>
      </c>
      <c r="AF55" s="36">
        <v>3.0462844848923327E-3</v>
      </c>
      <c r="AG55" s="31">
        <v>0</v>
      </c>
      <c r="AH55" s="31">
        <v>0</v>
      </c>
      <c r="AI55" s="36" t="s">
        <v>457</v>
      </c>
      <c r="AJ55" t="s">
        <v>34</v>
      </c>
      <c r="AK55" s="37">
        <v>8</v>
      </c>
      <c r="AT55"/>
    </row>
    <row r="56" spans="1:46" x14ac:dyDescent="0.25">
      <c r="A56" t="s">
        <v>307</v>
      </c>
      <c r="B56" t="s">
        <v>128</v>
      </c>
      <c r="C56" t="s">
        <v>207</v>
      </c>
      <c r="D56" t="s">
        <v>250</v>
      </c>
      <c r="E56" s="31">
        <v>53.336956521739133</v>
      </c>
      <c r="F56" s="31">
        <v>186.72717391304349</v>
      </c>
      <c r="G56" s="31">
        <v>0</v>
      </c>
      <c r="H56" s="36">
        <v>0</v>
      </c>
      <c r="I56" s="31">
        <v>41.640108695652174</v>
      </c>
      <c r="J56" s="31">
        <v>0</v>
      </c>
      <c r="K56" s="36">
        <v>0</v>
      </c>
      <c r="L56" s="31">
        <v>35.727065217391306</v>
      </c>
      <c r="M56" s="31">
        <v>0</v>
      </c>
      <c r="N56" s="36">
        <v>0</v>
      </c>
      <c r="O56" s="31">
        <v>0.52173913043478259</v>
      </c>
      <c r="P56" s="31">
        <v>0</v>
      </c>
      <c r="Q56" s="36">
        <v>0</v>
      </c>
      <c r="R56" s="31">
        <v>5.3913043478260869</v>
      </c>
      <c r="S56" s="31">
        <v>0</v>
      </c>
      <c r="T56" s="36">
        <v>0</v>
      </c>
      <c r="U56" s="31">
        <v>24.327065217391304</v>
      </c>
      <c r="V56" s="31">
        <v>0</v>
      </c>
      <c r="W56" s="36">
        <v>0</v>
      </c>
      <c r="X56" s="31">
        <v>5.0367391304347828</v>
      </c>
      <c r="Y56" s="31">
        <v>0</v>
      </c>
      <c r="Z56" s="36">
        <v>0</v>
      </c>
      <c r="AA56" s="31">
        <v>99.466956521739135</v>
      </c>
      <c r="AB56" s="31">
        <v>0</v>
      </c>
      <c r="AC56" s="36">
        <v>0</v>
      </c>
      <c r="AD56" s="31">
        <v>16.256304347826084</v>
      </c>
      <c r="AE56" s="31">
        <v>0</v>
      </c>
      <c r="AF56" s="36">
        <v>0</v>
      </c>
      <c r="AG56" s="31">
        <v>0</v>
      </c>
      <c r="AH56" s="31">
        <v>0</v>
      </c>
      <c r="AI56" s="36" t="s">
        <v>457</v>
      </c>
      <c r="AJ56" t="s">
        <v>31</v>
      </c>
      <c r="AK56" s="37">
        <v>8</v>
      </c>
      <c r="AT56"/>
    </row>
    <row r="57" spans="1:46" x14ac:dyDescent="0.25">
      <c r="A57" t="s">
        <v>307</v>
      </c>
      <c r="B57" t="s">
        <v>130</v>
      </c>
      <c r="C57" t="s">
        <v>221</v>
      </c>
      <c r="D57" t="s">
        <v>247</v>
      </c>
      <c r="E57" s="31">
        <v>27.695652173913043</v>
      </c>
      <c r="F57" s="31">
        <v>99.010543478260871</v>
      </c>
      <c r="G57" s="31">
        <v>2.0911956521739152</v>
      </c>
      <c r="H57" s="36">
        <v>2.1120939030428269E-2</v>
      </c>
      <c r="I57" s="31">
        <v>33.106739130434789</v>
      </c>
      <c r="J57" s="31">
        <v>1.7109782608695669</v>
      </c>
      <c r="K57" s="36">
        <v>5.1680663991962798E-2</v>
      </c>
      <c r="L57" s="31">
        <v>26.026195652173918</v>
      </c>
      <c r="M57" s="31">
        <v>0</v>
      </c>
      <c r="N57" s="36">
        <v>0</v>
      </c>
      <c r="O57" s="31">
        <v>1.7109782608695669</v>
      </c>
      <c r="P57" s="31">
        <v>1.7109782608695669</v>
      </c>
      <c r="Q57" s="36">
        <v>1</v>
      </c>
      <c r="R57" s="31">
        <v>5.3695652173913047</v>
      </c>
      <c r="S57" s="31">
        <v>0</v>
      </c>
      <c r="T57" s="36">
        <v>0</v>
      </c>
      <c r="U57" s="31">
        <v>13.126195652173914</v>
      </c>
      <c r="V57" s="31">
        <v>0</v>
      </c>
      <c r="W57" s="36">
        <v>0</v>
      </c>
      <c r="X57" s="31">
        <v>0.38021739130434817</v>
      </c>
      <c r="Y57" s="31">
        <v>0.38021739130434817</v>
      </c>
      <c r="Z57" s="36">
        <v>1</v>
      </c>
      <c r="AA57" s="31">
        <v>35.068043478260869</v>
      </c>
      <c r="AB57" s="31">
        <v>0</v>
      </c>
      <c r="AC57" s="36">
        <v>0</v>
      </c>
      <c r="AD57" s="31">
        <v>17.329347826086952</v>
      </c>
      <c r="AE57" s="31">
        <v>0</v>
      </c>
      <c r="AF57" s="36">
        <v>0</v>
      </c>
      <c r="AG57" s="31">
        <v>0</v>
      </c>
      <c r="AH57" s="31">
        <v>0</v>
      </c>
      <c r="AI57" s="36" t="s">
        <v>457</v>
      </c>
      <c r="AJ57" t="s">
        <v>33</v>
      </c>
      <c r="AK57" s="37">
        <v>8</v>
      </c>
      <c r="AT57"/>
    </row>
    <row r="58" spans="1:46" x14ac:dyDescent="0.25">
      <c r="A58" t="s">
        <v>307</v>
      </c>
      <c r="B58" t="s">
        <v>144</v>
      </c>
      <c r="C58" t="s">
        <v>195</v>
      </c>
      <c r="D58" t="s">
        <v>255</v>
      </c>
      <c r="E58" s="31">
        <v>36.630434782608695</v>
      </c>
      <c r="F58" s="31">
        <v>108.00597826086957</v>
      </c>
      <c r="G58" s="31">
        <v>0</v>
      </c>
      <c r="H58" s="36">
        <v>0</v>
      </c>
      <c r="I58" s="31">
        <v>25.309999999999995</v>
      </c>
      <c r="J58" s="31">
        <v>0</v>
      </c>
      <c r="K58" s="36">
        <v>0</v>
      </c>
      <c r="L58" s="31">
        <v>25.309999999999995</v>
      </c>
      <c r="M58" s="31">
        <v>0</v>
      </c>
      <c r="N58" s="36">
        <v>0</v>
      </c>
      <c r="O58" s="31">
        <v>0</v>
      </c>
      <c r="P58" s="31">
        <v>0</v>
      </c>
      <c r="Q58" s="36" t="s">
        <v>457</v>
      </c>
      <c r="R58" s="31">
        <v>0</v>
      </c>
      <c r="S58" s="31">
        <v>0</v>
      </c>
      <c r="T58" s="36" t="s">
        <v>457</v>
      </c>
      <c r="U58" s="31">
        <v>5.1302173913043472</v>
      </c>
      <c r="V58" s="31">
        <v>0</v>
      </c>
      <c r="W58" s="36">
        <v>0</v>
      </c>
      <c r="X58" s="31">
        <v>0</v>
      </c>
      <c r="Y58" s="31">
        <v>0</v>
      </c>
      <c r="Z58" s="36" t="s">
        <v>457</v>
      </c>
      <c r="AA58" s="31">
        <v>66.533260869565211</v>
      </c>
      <c r="AB58" s="31">
        <v>0</v>
      </c>
      <c r="AC58" s="36">
        <v>0</v>
      </c>
      <c r="AD58" s="31">
        <v>5.1801086956521729</v>
      </c>
      <c r="AE58" s="31">
        <v>0</v>
      </c>
      <c r="AF58" s="36">
        <v>0</v>
      </c>
      <c r="AG58" s="31">
        <v>5.852391304347826</v>
      </c>
      <c r="AH58" s="31">
        <v>0</v>
      </c>
      <c r="AI58" s="36">
        <v>0</v>
      </c>
      <c r="AJ58" t="s">
        <v>47</v>
      </c>
      <c r="AK58" s="37">
        <v>8</v>
      </c>
      <c r="AT58"/>
    </row>
    <row r="59" spans="1:46" x14ac:dyDescent="0.25">
      <c r="A59" t="s">
        <v>307</v>
      </c>
      <c r="B59" t="s">
        <v>189</v>
      </c>
      <c r="C59" t="s">
        <v>207</v>
      </c>
      <c r="D59" t="s">
        <v>250</v>
      </c>
      <c r="E59" s="31">
        <v>30.521739130434781</v>
      </c>
      <c r="F59" s="31">
        <v>82.148369565217394</v>
      </c>
      <c r="G59" s="31">
        <v>6.0847826086956536</v>
      </c>
      <c r="H59" s="36">
        <v>7.4070643652458121E-2</v>
      </c>
      <c r="I59" s="31">
        <v>21.299673913043481</v>
      </c>
      <c r="J59" s="31">
        <v>5.1530434782608712</v>
      </c>
      <c r="K59" s="36">
        <v>0.24193062763769607</v>
      </c>
      <c r="L59" s="31">
        <v>13.425652173913045</v>
      </c>
      <c r="M59" s="31">
        <v>2.8442391304347829</v>
      </c>
      <c r="N59" s="36">
        <v>0.21185109621425563</v>
      </c>
      <c r="O59" s="31">
        <v>2.3088043478260882</v>
      </c>
      <c r="P59" s="31">
        <v>2.3088043478260882</v>
      </c>
      <c r="Q59" s="36">
        <v>1</v>
      </c>
      <c r="R59" s="31">
        <v>5.5652173913043477</v>
      </c>
      <c r="S59" s="31">
        <v>0</v>
      </c>
      <c r="T59" s="36">
        <v>0</v>
      </c>
      <c r="U59" s="31">
        <v>7.2105434782608686</v>
      </c>
      <c r="V59" s="31">
        <v>0.55152173913043467</v>
      </c>
      <c r="W59" s="36">
        <v>7.6488234318705994E-2</v>
      </c>
      <c r="X59" s="31">
        <v>0.38021739130434817</v>
      </c>
      <c r="Y59" s="31">
        <v>0.38021739130434817</v>
      </c>
      <c r="Z59" s="36">
        <v>1</v>
      </c>
      <c r="AA59" s="31">
        <v>25.555760869565212</v>
      </c>
      <c r="AB59" s="31">
        <v>0</v>
      </c>
      <c r="AC59" s="36">
        <v>0</v>
      </c>
      <c r="AD59" s="31">
        <v>27.702173913043477</v>
      </c>
      <c r="AE59" s="31">
        <v>0</v>
      </c>
      <c r="AF59" s="36">
        <v>0</v>
      </c>
      <c r="AG59" s="31">
        <v>0</v>
      </c>
      <c r="AH59" s="31">
        <v>0</v>
      </c>
      <c r="AI59" s="36" t="s">
        <v>457</v>
      </c>
      <c r="AJ59" t="s">
        <v>92</v>
      </c>
      <c r="AK59" s="37">
        <v>8</v>
      </c>
      <c r="AT59"/>
    </row>
    <row r="60" spans="1:46" x14ac:dyDescent="0.25">
      <c r="A60" t="s">
        <v>307</v>
      </c>
      <c r="B60" t="s">
        <v>155</v>
      </c>
      <c r="C60" t="s">
        <v>199</v>
      </c>
      <c r="D60" t="s">
        <v>249</v>
      </c>
      <c r="E60" s="31">
        <v>25.706521739130434</v>
      </c>
      <c r="F60" s="31">
        <v>160.92684782608694</v>
      </c>
      <c r="G60" s="31">
        <v>0</v>
      </c>
      <c r="H60" s="36">
        <v>0</v>
      </c>
      <c r="I60" s="31">
        <v>56.677608695652175</v>
      </c>
      <c r="J60" s="31">
        <v>0</v>
      </c>
      <c r="K60" s="36">
        <v>0</v>
      </c>
      <c r="L60" s="31">
        <v>33.033804347826091</v>
      </c>
      <c r="M60" s="31">
        <v>0</v>
      </c>
      <c r="N60" s="36">
        <v>0</v>
      </c>
      <c r="O60" s="31">
        <v>17.904673913043474</v>
      </c>
      <c r="P60" s="31">
        <v>0</v>
      </c>
      <c r="Q60" s="36">
        <v>0</v>
      </c>
      <c r="R60" s="31">
        <v>5.7391304347826084</v>
      </c>
      <c r="S60" s="31">
        <v>0</v>
      </c>
      <c r="T60" s="36">
        <v>0</v>
      </c>
      <c r="U60" s="31">
        <v>9.9103260869565233</v>
      </c>
      <c r="V60" s="31">
        <v>0</v>
      </c>
      <c r="W60" s="36">
        <v>0</v>
      </c>
      <c r="X60" s="31">
        <v>0</v>
      </c>
      <c r="Y60" s="31">
        <v>0</v>
      </c>
      <c r="Z60" s="36" t="s">
        <v>457</v>
      </c>
      <c r="AA60" s="31">
        <v>94.338913043478243</v>
      </c>
      <c r="AB60" s="31">
        <v>0</v>
      </c>
      <c r="AC60" s="36">
        <v>0</v>
      </c>
      <c r="AD60" s="31">
        <v>0</v>
      </c>
      <c r="AE60" s="31">
        <v>0</v>
      </c>
      <c r="AF60" s="36" t="s">
        <v>457</v>
      </c>
      <c r="AG60" s="31">
        <v>0</v>
      </c>
      <c r="AH60" s="31">
        <v>0</v>
      </c>
      <c r="AI60" s="36" t="s">
        <v>457</v>
      </c>
      <c r="AJ60" t="s">
        <v>58</v>
      </c>
      <c r="AK60" s="37">
        <v>8</v>
      </c>
      <c r="AT60"/>
    </row>
    <row r="61" spans="1:46" x14ac:dyDescent="0.25">
      <c r="A61" t="s">
        <v>307</v>
      </c>
      <c r="B61" t="s">
        <v>127</v>
      </c>
      <c r="C61" t="s">
        <v>221</v>
      </c>
      <c r="D61" t="s">
        <v>247</v>
      </c>
      <c r="E61" s="31">
        <v>54.695652173913047</v>
      </c>
      <c r="F61" s="31">
        <v>167.95423913043481</v>
      </c>
      <c r="G61" s="31">
        <v>0</v>
      </c>
      <c r="H61" s="36">
        <v>0</v>
      </c>
      <c r="I61" s="31">
        <v>61.841304347826096</v>
      </c>
      <c r="J61" s="31">
        <v>0</v>
      </c>
      <c r="K61" s="36">
        <v>0</v>
      </c>
      <c r="L61" s="31">
        <v>45.232608695652182</v>
      </c>
      <c r="M61" s="31">
        <v>0</v>
      </c>
      <c r="N61" s="36">
        <v>0</v>
      </c>
      <c r="O61" s="31">
        <v>10.869565217391305</v>
      </c>
      <c r="P61" s="31">
        <v>0</v>
      </c>
      <c r="Q61" s="36">
        <v>0</v>
      </c>
      <c r="R61" s="31">
        <v>5.7391304347826084</v>
      </c>
      <c r="S61" s="31">
        <v>0</v>
      </c>
      <c r="T61" s="36">
        <v>0</v>
      </c>
      <c r="U61" s="31">
        <v>3.2758695652173917</v>
      </c>
      <c r="V61" s="31">
        <v>0</v>
      </c>
      <c r="W61" s="36">
        <v>0</v>
      </c>
      <c r="X61" s="31">
        <v>0.93195652173913057</v>
      </c>
      <c r="Y61" s="31">
        <v>0</v>
      </c>
      <c r="Z61" s="36">
        <v>0</v>
      </c>
      <c r="AA61" s="31">
        <v>62.450760869565222</v>
      </c>
      <c r="AB61" s="31">
        <v>0</v>
      </c>
      <c r="AC61" s="36">
        <v>0</v>
      </c>
      <c r="AD61" s="31">
        <v>39.454347826086966</v>
      </c>
      <c r="AE61" s="31">
        <v>0</v>
      </c>
      <c r="AF61" s="36">
        <v>0</v>
      </c>
      <c r="AG61" s="31">
        <v>0</v>
      </c>
      <c r="AH61" s="31">
        <v>0</v>
      </c>
      <c r="AI61" s="36" t="s">
        <v>457</v>
      </c>
      <c r="AJ61" t="s">
        <v>30</v>
      </c>
      <c r="AK61" s="37">
        <v>8</v>
      </c>
      <c r="AT61"/>
    </row>
    <row r="62" spans="1:46" x14ac:dyDescent="0.25">
      <c r="A62" t="s">
        <v>307</v>
      </c>
      <c r="B62" t="s">
        <v>98</v>
      </c>
      <c r="C62" t="s">
        <v>208</v>
      </c>
      <c r="D62" t="s">
        <v>251</v>
      </c>
      <c r="E62" s="31">
        <v>39.608695652173914</v>
      </c>
      <c r="F62" s="31">
        <v>149.26989130434779</v>
      </c>
      <c r="G62" s="31">
        <v>40.780217391304348</v>
      </c>
      <c r="H62" s="36">
        <v>0.27319787691247915</v>
      </c>
      <c r="I62" s="31">
        <v>41.974130434782616</v>
      </c>
      <c r="J62" s="31">
        <v>9.3067391304347833</v>
      </c>
      <c r="K62" s="36">
        <v>0.22172559702922606</v>
      </c>
      <c r="L62" s="31">
        <v>31.756956521739134</v>
      </c>
      <c r="M62" s="31">
        <v>9.3067391304347833</v>
      </c>
      <c r="N62" s="36">
        <v>0.29306143125094125</v>
      </c>
      <c r="O62" s="31">
        <v>5.5215217391304332</v>
      </c>
      <c r="P62" s="31">
        <v>0</v>
      </c>
      <c r="Q62" s="36">
        <v>0</v>
      </c>
      <c r="R62" s="31">
        <v>4.6956521739130439</v>
      </c>
      <c r="S62" s="31">
        <v>0</v>
      </c>
      <c r="T62" s="36">
        <v>0</v>
      </c>
      <c r="U62" s="31">
        <v>13.429021739130436</v>
      </c>
      <c r="V62" s="31">
        <v>9.6904347826086941</v>
      </c>
      <c r="W62" s="36">
        <v>0.72160392401272377</v>
      </c>
      <c r="X62" s="31">
        <v>6.4077173913043488</v>
      </c>
      <c r="Y62" s="31">
        <v>0</v>
      </c>
      <c r="Z62" s="36">
        <v>0</v>
      </c>
      <c r="AA62" s="31">
        <v>77.564782608695609</v>
      </c>
      <c r="AB62" s="31">
        <v>21.783043478260868</v>
      </c>
      <c r="AC62" s="36">
        <v>0.28083677599089696</v>
      </c>
      <c r="AD62" s="31">
        <v>9.8942391304347819</v>
      </c>
      <c r="AE62" s="31">
        <v>0</v>
      </c>
      <c r="AF62" s="36">
        <v>0</v>
      </c>
      <c r="AG62" s="31">
        <v>0</v>
      </c>
      <c r="AH62" s="31">
        <v>0</v>
      </c>
      <c r="AI62" s="36" t="s">
        <v>457</v>
      </c>
      <c r="AJ62" t="s">
        <v>3</v>
      </c>
      <c r="AK62" s="37">
        <v>8</v>
      </c>
      <c r="AT62"/>
    </row>
    <row r="63" spans="1:46" x14ac:dyDescent="0.25">
      <c r="A63" t="s">
        <v>307</v>
      </c>
      <c r="B63" t="s">
        <v>183</v>
      </c>
      <c r="C63" t="s">
        <v>238</v>
      </c>
      <c r="D63" t="s">
        <v>255</v>
      </c>
      <c r="E63" s="31">
        <v>76.543478260869563</v>
      </c>
      <c r="F63" s="31">
        <v>300.09793478260866</v>
      </c>
      <c r="G63" s="31">
        <v>40.985760869565212</v>
      </c>
      <c r="H63" s="36">
        <v>0.13657461821340208</v>
      </c>
      <c r="I63" s="31">
        <v>93.968260869565185</v>
      </c>
      <c r="J63" s="31">
        <v>1.6247826086956523</v>
      </c>
      <c r="K63" s="36">
        <v>1.7290759599679826E-2</v>
      </c>
      <c r="L63" s="31">
        <v>77.023478260869538</v>
      </c>
      <c r="M63" s="31">
        <v>1.6247826086956523</v>
      </c>
      <c r="N63" s="36">
        <v>2.1094640820980625E-2</v>
      </c>
      <c r="O63" s="31">
        <v>11.205652173913041</v>
      </c>
      <c r="P63" s="31">
        <v>0</v>
      </c>
      <c r="Q63" s="36">
        <v>0</v>
      </c>
      <c r="R63" s="31">
        <v>5.7391304347826084</v>
      </c>
      <c r="S63" s="31">
        <v>0</v>
      </c>
      <c r="T63" s="36">
        <v>0</v>
      </c>
      <c r="U63" s="31">
        <v>41.729782608695643</v>
      </c>
      <c r="V63" s="31">
        <v>2.0679347826086958</v>
      </c>
      <c r="W63" s="36">
        <v>4.9555369171220651E-2</v>
      </c>
      <c r="X63" s="31">
        <v>1.2176086956521739</v>
      </c>
      <c r="Y63" s="31">
        <v>0</v>
      </c>
      <c r="Z63" s="36">
        <v>0</v>
      </c>
      <c r="AA63" s="31">
        <v>146.12152173913043</v>
      </c>
      <c r="AB63" s="31">
        <v>37.293043478260863</v>
      </c>
      <c r="AC63" s="36">
        <v>0.25521937517759929</v>
      </c>
      <c r="AD63" s="31">
        <v>17.060760869565218</v>
      </c>
      <c r="AE63" s="31">
        <v>0</v>
      </c>
      <c r="AF63" s="36">
        <v>0</v>
      </c>
      <c r="AG63" s="31">
        <v>0</v>
      </c>
      <c r="AH63" s="31">
        <v>0</v>
      </c>
      <c r="AI63" s="36" t="s">
        <v>457</v>
      </c>
      <c r="AJ63" t="s">
        <v>86</v>
      </c>
      <c r="AK63" s="37">
        <v>8</v>
      </c>
      <c r="AT63"/>
    </row>
    <row r="64" spans="1:46" x14ac:dyDescent="0.25">
      <c r="A64" t="s">
        <v>307</v>
      </c>
      <c r="B64" t="s">
        <v>140</v>
      </c>
      <c r="C64" t="s">
        <v>227</v>
      </c>
      <c r="D64" t="s">
        <v>255</v>
      </c>
      <c r="E64" s="31">
        <v>104.06521739130434</v>
      </c>
      <c r="F64" s="31">
        <v>372.09739130434787</v>
      </c>
      <c r="G64" s="31">
        <v>25.85521739130435</v>
      </c>
      <c r="H64" s="36">
        <v>6.9485081044700775E-2</v>
      </c>
      <c r="I64" s="31">
        <v>69.899999999999991</v>
      </c>
      <c r="J64" s="31">
        <v>2.3011956521739139</v>
      </c>
      <c r="K64" s="36">
        <v>3.2921253965292045E-2</v>
      </c>
      <c r="L64" s="31">
        <v>47.575326086956515</v>
      </c>
      <c r="M64" s="31">
        <v>2.3011956521739139</v>
      </c>
      <c r="N64" s="36">
        <v>4.8369519274925603E-2</v>
      </c>
      <c r="O64" s="31">
        <v>16.498586956521738</v>
      </c>
      <c r="P64" s="31">
        <v>0</v>
      </c>
      <c r="Q64" s="36">
        <v>0</v>
      </c>
      <c r="R64" s="31">
        <v>5.8260869565217392</v>
      </c>
      <c r="S64" s="31">
        <v>0</v>
      </c>
      <c r="T64" s="36">
        <v>0</v>
      </c>
      <c r="U64" s="31">
        <v>63.311630434782629</v>
      </c>
      <c r="V64" s="31">
        <v>2.0468478260869563</v>
      </c>
      <c r="W64" s="36">
        <v>3.2329728551145374E-2</v>
      </c>
      <c r="X64" s="31">
        <v>9.9485869565217424</v>
      </c>
      <c r="Y64" s="31">
        <v>0</v>
      </c>
      <c r="Z64" s="36">
        <v>0</v>
      </c>
      <c r="AA64" s="31">
        <v>213.74293478260876</v>
      </c>
      <c r="AB64" s="31">
        <v>21.507173913043481</v>
      </c>
      <c r="AC64" s="36">
        <v>0.10062168340168882</v>
      </c>
      <c r="AD64" s="31">
        <v>15.194239130434786</v>
      </c>
      <c r="AE64" s="31">
        <v>0</v>
      </c>
      <c r="AF64" s="36">
        <v>0</v>
      </c>
      <c r="AG64" s="31">
        <v>0</v>
      </c>
      <c r="AH64" s="31">
        <v>0</v>
      </c>
      <c r="AI64" s="36" t="s">
        <v>457</v>
      </c>
      <c r="AJ64" t="s">
        <v>43</v>
      </c>
      <c r="AK64" s="37">
        <v>8</v>
      </c>
      <c r="AT64"/>
    </row>
    <row r="65" spans="1:46" x14ac:dyDescent="0.25">
      <c r="A65" t="s">
        <v>307</v>
      </c>
      <c r="B65" t="s">
        <v>146</v>
      </c>
      <c r="C65" t="s">
        <v>210</v>
      </c>
      <c r="D65" t="s">
        <v>242</v>
      </c>
      <c r="E65" s="31">
        <v>83.706521739130437</v>
      </c>
      <c r="F65" s="31">
        <v>241.06445652173906</v>
      </c>
      <c r="G65" s="31">
        <v>3.251847826086959</v>
      </c>
      <c r="H65" s="36">
        <v>1.3489536670013852E-2</v>
      </c>
      <c r="I65" s="31">
        <v>45.158804347826091</v>
      </c>
      <c r="J65" s="31">
        <v>1.7167391304347845</v>
      </c>
      <c r="K65" s="36">
        <v>3.801560194579038E-2</v>
      </c>
      <c r="L65" s="31">
        <v>32.761956521739137</v>
      </c>
      <c r="M65" s="31">
        <v>0</v>
      </c>
      <c r="N65" s="36">
        <v>0</v>
      </c>
      <c r="O65" s="31">
        <v>6.8316304347826087</v>
      </c>
      <c r="P65" s="31">
        <v>1.7167391304347845</v>
      </c>
      <c r="Q65" s="36">
        <v>0.25129273997231577</v>
      </c>
      <c r="R65" s="31">
        <v>5.5652173913043477</v>
      </c>
      <c r="S65" s="31">
        <v>0</v>
      </c>
      <c r="T65" s="36">
        <v>0</v>
      </c>
      <c r="U65" s="31">
        <v>50.198586956521744</v>
      </c>
      <c r="V65" s="31">
        <v>0</v>
      </c>
      <c r="W65" s="36">
        <v>0</v>
      </c>
      <c r="X65" s="31">
        <v>9.4832608695652034</v>
      </c>
      <c r="Y65" s="31">
        <v>0.38021739130434817</v>
      </c>
      <c r="Z65" s="36">
        <v>4.009352864314706E-2</v>
      </c>
      <c r="AA65" s="31">
        <v>113.19543478260866</v>
      </c>
      <c r="AB65" s="31">
        <v>1.1548913043478262</v>
      </c>
      <c r="AC65" s="36">
        <v>1.0202631462706866E-2</v>
      </c>
      <c r="AD65" s="31">
        <v>23.028369565217382</v>
      </c>
      <c r="AE65" s="31">
        <v>0</v>
      </c>
      <c r="AF65" s="36">
        <v>0</v>
      </c>
      <c r="AG65" s="31">
        <v>0</v>
      </c>
      <c r="AH65" s="31">
        <v>0</v>
      </c>
      <c r="AI65" s="36" t="s">
        <v>457</v>
      </c>
      <c r="AJ65" t="s">
        <v>49</v>
      </c>
      <c r="AK65" s="37">
        <v>8</v>
      </c>
      <c r="AT65"/>
    </row>
    <row r="66" spans="1:46" x14ac:dyDescent="0.25">
      <c r="A66" t="s">
        <v>307</v>
      </c>
      <c r="B66" t="s">
        <v>105</v>
      </c>
      <c r="C66" t="s">
        <v>202</v>
      </c>
      <c r="D66" t="s">
        <v>243</v>
      </c>
      <c r="E66" s="31">
        <v>41.739130434782609</v>
      </c>
      <c r="F66" s="31">
        <v>162.53739130434784</v>
      </c>
      <c r="G66" s="31">
        <v>0</v>
      </c>
      <c r="H66" s="36">
        <v>0</v>
      </c>
      <c r="I66" s="31">
        <v>28.413043478260875</v>
      </c>
      <c r="J66" s="31">
        <v>0</v>
      </c>
      <c r="K66" s="36">
        <v>0</v>
      </c>
      <c r="L66" s="31">
        <v>10.640434782608697</v>
      </c>
      <c r="M66" s="31">
        <v>0</v>
      </c>
      <c r="N66" s="36">
        <v>0</v>
      </c>
      <c r="O66" s="31">
        <v>12.816086956521744</v>
      </c>
      <c r="P66" s="31">
        <v>0</v>
      </c>
      <c r="Q66" s="36">
        <v>0</v>
      </c>
      <c r="R66" s="31">
        <v>4.9565217391304346</v>
      </c>
      <c r="S66" s="31">
        <v>0</v>
      </c>
      <c r="T66" s="36">
        <v>0</v>
      </c>
      <c r="U66" s="31">
        <v>41.039130434782599</v>
      </c>
      <c r="V66" s="31">
        <v>0</v>
      </c>
      <c r="W66" s="36">
        <v>0</v>
      </c>
      <c r="X66" s="31">
        <v>5.5034782608695636</v>
      </c>
      <c r="Y66" s="31">
        <v>0</v>
      </c>
      <c r="Z66" s="36">
        <v>0</v>
      </c>
      <c r="AA66" s="31">
        <v>87.581739130434784</v>
      </c>
      <c r="AB66" s="31">
        <v>0</v>
      </c>
      <c r="AC66" s="36">
        <v>0</v>
      </c>
      <c r="AD66" s="31">
        <v>0</v>
      </c>
      <c r="AE66" s="31">
        <v>0</v>
      </c>
      <c r="AF66" s="36" t="s">
        <v>457</v>
      </c>
      <c r="AG66" s="31">
        <v>0</v>
      </c>
      <c r="AH66" s="31">
        <v>0</v>
      </c>
      <c r="AI66" s="36" t="s">
        <v>457</v>
      </c>
      <c r="AJ66" t="s">
        <v>6</v>
      </c>
      <c r="AK66" s="37">
        <v>8</v>
      </c>
      <c r="AT66"/>
    </row>
    <row r="67" spans="1:46" x14ac:dyDescent="0.25">
      <c r="A67" t="s">
        <v>307</v>
      </c>
      <c r="B67" t="s">
        <v>108</v>
      </c>
      <c r="C67" t="s">
        <v>205</v>
      </c>
      <c r="D67" t="s">
        <v>245</v>
      </c>
      <c r="E67" s="31">
        <v>134.69565217391303</v>
      </c>
      <c r="F67" s="31">
        <v>515.23206521739144</v>
      </c>
      <c r="G67" s="31">
        <v>98.073913043478285</v>
      </c>
      <c r="H67" s="36">
        <v>0.19034900904721067</v>
      </c>
      <c r="I67" s="31">
        <v>138.11489130434782</v>
      </c>
      <c r="J67" s="31">
        <v>18.279347826086951</v>
      </c>
      <c r="K67" s="36">
        <v>0.13234885574942723</v>
      </c>
      <c r="L67" s="31">
        <v>118.40847826086956</v>
      </c>
      <c r="M67" s="31">
        <v>18.279347826086951</v>
      </c>
      <c r="N67" s="36">
        <v>0.15437532932240822</v>
      </c>
      <c r="O67" s="31">
        <v>19.706413043478268</v>
      </c>
      <c r="P67" s="31">
        <v>0</v>
      </c>
      <c r="Q67" s="36">
        <v>0</v>
      </c>
      <c r="R67" s="31">
        <v>0</v>
      </c>
      <c r="S67" s="31">
        <v>0</v>
      </c>
      <c r="T67" s="36" t="s">
        <v>457</v>
      </c>
      <c r="U67" s="31">
        <v>56.322717391304344</v>
      </c>
      <c r="V67" s="31">
        <v>10.570652173913043</v>
      </c>
      <c r="W67" s="36">
        <v>0.18768008120902641</v>
      </c>
      <c r="X67" s="31">
        <v>0</v>
      </c>
      <c r="Y67" s="31">
        <v>0</v>
      </c>
      <c r="Z67" s="36" t="s">
        <v>457</v>
      </c>
      <c r="AA67" s="31">
        <v>320.79445652173928</v>
      </c>
      <c r="AB67" s="31">
        <v>69.223913043478291</v>
      </c>
      <c r="AC67" s="36">
        <v>0.21578899396843909</v>
      </c>
      <c r="AD67" s="31">
        <v>0</v>
      </c>
      <c r="AE67" s="31">
        <v>0</v>
      </c>
      <c r="AF67" s="36" t="s">
        <v>457</v>
      </c>
      <c r="AG67" s="31">
        <v>0</v>
      </c>
      <c r="AH67" s="31">
        <v>0</v>
      </c>
      <c r="AI67" s="36" t="s">
        <v>457</v>
      </c>
      <c r="AJ67" t="s">
        <v>9</v>
      </c>
      <c r="AK67" s="37">
        <v>8</v>
      </c>
      <c r="AT67"/>
    </row>
    <row r="68" spans="1:46" x14ac:dyDescent="0.25">
      <c r="A68" t="s">
        <v>307</v>
      </c>
      <c r="B68" t="s">
        <v>143</v>
      </c>
      <c r="C68" t="s">
        <v>200</v>
      </c>
      <c r="D68" t="s">
        <v>250</v>
      </c>
      <c r="E68" s="31">
        <v>54.380434782608695</v>
      </c>
      <c r="F68" s="31">
        <v>177.36760869565222</v>
      </c>
      <c r="G68" s="31">
        <v>42.9304347826087</v>
      </c>
      <c r="H68" s="36">
        <v>0.2420421355303588</v>
      </c>
      <c r="I68" s="31">
        <v>37.522282608695662</v>
      </c>
      <c r="J68" s="31">
        <v>7.2445652173913047</v>
      </c>
      <c r="K68" s="36">
        <v>0.19307368085630275</v>
      </c>
      <c r="L68" s="31">
        <v>30.489565217391313</v>
      </c>
      <c r="M68" s="31">
        <v>7.2445652173913047</v>
      </c>
      <c r="N68" s="36">
        <v>0.23760801984998425</v>
      </c>
      <c r="O68" s="31">
        <v>3.380543478260869</v>
      </c>
      <c r="P68" s="31">
        <v>0</v>
      </c>
      <c r="Q68" s="36">
        <v>0</v>
      </c>
      <c r="R68" s="31">
        <v>3.652173913043478</v>
      </c>
      <c r="S68" s="31">
        <v>0</v>
      </c>
      <c r="T68" s="36">
        <v>0</v>
      </c>
      <c r="U68" s="31">
        <v>24.980217391304347</v>
      </c>
      <c r="V68" s="31">
        <v>3.3586956521739135</v>
      </c>
      <c r="W68" s="36">
        <v>0.13445422029606038</v>
      </c>
      <c r="X68" s="31">
        <v>5.5652173913043477</v>
      </c>
      <c r="Y68" s="31">
        <v>0</v>
      </c>
      <c r="Z68" s="36">
        <v>0</v>
      </c>
      <c r="AA68" s="31">
        <v>109.29989130434785</v>
      </c>
      <c r="AB68" s="31">
        <v>32.327173913043481</v>
      </c>
      <c r="AC68" s="36">
        <v>0.29576583770818016</v>
      </c>
      <c r="AD68" s="31">
        <v>0</v>
      </c>
      <c r="AE68" s="31">
        <v>0</v>
      </c>
      <c r="AF68" s="36" t="s">
        <v>457</v>
      </c>
      <c r="AG68" s="31">
        <v>0</v>
      </c>
      <c r="AH68" s="31">
        <v>0</v>
      </c>
      <c r="AI68" s="36" t="s">
        <v>457</v>
      </c>
      <c r="AJ68" t="s">
        <v>46</v>
      </c>
      <c r="AK68" s="37">
        <v>8</v>
      </c>
      <c r="AT68"/>
    </row>
    <row r="69" spans="1:46" x14ac:dyDescent="0.25">
      <c r="A69" t="s">
        <v>307</v>
      </c>
      <c r="B69" t="s">
        <v>112</v>
      </c>
      <c r="C69" t="s">
        <v>212</v>
      </c>
      <c r="D69" t="s">
        <v>250</v>
      </c>
      <c r="E69" s="31">
        <v>104.76086956521739</v>
      </c>
      <c r="F69" s="31">
        <v>416.66293478260872</v>
      </c>
      <c r="G69" s="31">
        <v>38.010869565217391</v>
      </c>
      <c r="H69" s="36">
        <v>9.1226904032270892E-2</v>
      </c>
      <c r="I69" s="31">
        <v>127.73456521739131</v>
      </c>
      <c r="J69" s="31">
        <v>7.1749999999999998</v>
      </c>
      <c r="K69" s="36">
        <v>5.6171170174563759E-2</v>
      </c>
      <c r="L69" s="31">
        <v>98.028152173913028</v>
      </c>
      <c r="M69" s="31">
        <v>7.1749999999999998</v>
      </c>
      <c r="N69" s="36">
        <v>7.3193259700241403E-2</v>
      </c>
      <c r="O69" s="31">
        <v>24.489021739130443</v>
      </c>
      <c r="P69" s="31">
        <v>0</v>
      </c>
      <c r="Q69" s="36">
        <v>0</v>
      </c>
      <c r="R69" s="31">
        <v>5.2173913043478262</v>
      </c>
      <c r="S69" s="31">
        <v>0</v>
      </c>
      <c r="T69" s="36">
        <v>0</v>
      </c>
      <c r="U69" s="31">
        <v>20.052717391304355</v>
      </c>
      <c r="V69" s="31">
        <v>0.66413043478260869</v>
      </c>
      <c r="W69" s="36">
        <v>3.3119223785131567E-2</v>
      </c>
      <c r="X69" s="31">
        <v>0</v>
      </c>
      <c r="Y69" s="31">
        <v>0</v>
      </c>
      <c r="Z69" s="36" t="s">
        <v>457</v>
      </c>
      <c r="AA69" s="31">
        <v>249.47391304347823</v>
      </c>
      <c r="AB69" s="31">
        <v>30.17173913043478</v>
      </c>
      <c r="AC69" s="36">
        <v>0.12094145941895118</v>
      </c>
      <c r="AD69" s="31">
        <v>19.40173913043478</v>
      </c>
      <c r="AE69" s="31">
        <v>0</v>
      </c>
      <c r="AF69" s="36">
        <v>0</v>
      </c>
      <c r="AG69" s="31">
        <v>0</v>
      </c>
      <c r="AH69" s="31">
        <v>0</v>
      </c>
      <c r="AI69" s="36" t="s">
        <v>457</v>
      </c>
      <c r="AJ69" t="s">
        <v>13</v>
      </c>
      <c r="AK69" s="37">
        <v>8</v>
      </c>
      <c r="AT69"/>
    </row>
    <row r="70" spans="1:46" x14ac:dyDescent="0.25">
      <c r="A70" t="s">
        <v>307</v>
      </c>
      <c r="B70" t="s">
        <v>138</v>
      </c>
      <c r="C70" t="s">
        <v>198</v>
      </c>
      <c r="D70" t="s">
        <v>252</v>
      </c>
      <c r="E70" s="31">
        <v>71.597826086956516</v>
      </c>
      <c r="F70" s="31">
        <v>251.41434782608695</v>
      </c>
      <c r="G70" s="31">
        <v>51.142391304347846</v>
      </c>
      <c r="H70" s="36">
        <v>0.20341874577390873</v>
      </c>
      <c r="I70" s="31">
        <v>73.319456521739113</v>
      </c>
      <c r="J70" s="31">
        <v>2.9293478260869565</v>
      </c>
      <c r="K70" s="36">
        <v>3.9953212490308206E-2</v>
      </c>
      <c r="L70" s="31">
        <v>63.483804347826073</v>
      </c>
      <c r="M70" s="31">
        <v>2.9293478260869565</v>
      </c>
      <c r="N70" s="36">
        <v>4.6143230642529516E-2</v>
      </c>
      <c r="O70" s="31">
        <v>4.7052173913043474</v>
      </c>
      <c r="P70" s="31">
        <v>0</v>
      </c>
      <c r="Q70" s="36">
        <v>0</v>
      </c>
      <c r="R70" s="31">
        <v>5.1304347826086953</v>
      </c>
      <c r="S70" s="31">
        <v>0</v>
      </c>
      <c r="T70" s="36">
        <v>0</v>
      </c>
      <c r="U70" s="31">
        <v>23.70771739130435</v>
      </c>
      <c r="V70" s="31">
        <v>1.0826086956521739</v>
      </c>
      <c r="W70" s="36">
        <v>4.566482204015386E-2</v>
      </c>
      <c r="X70" s="31">
        <v>0</v>
      </c>
      <c r="Y70" s="31">
        <v>0</v>
      </c>
      <c r="Z70" s="36" t="s">
        <v>457</v>
      </c>
      <c r="AA70" s="31">
        <v>130.80554347826089</v>
      </c>
      <c r="AB70" s="31">
        <v>47.130434782608717</v>
      </c>
      <c r="AC70" s="36">
        <v>0.36030915456149243</v>
      </c>
      <c r="AD70" s="31">
        <v>23.58163043478261</v>
      </c>
      <c r="AE70" s="31">
        <v>0</v>
      </c>
      <c r="AF70" s="36">
        <v>0</v>
      </c>
      <c r="AG70" s="31">
        <v>0</v>
      </c>
      <c r="AH70" s="31">
        <v>0</v>
      </c>
      <c r="AI70" s="36" t="s">
        <v>457</v>
      </c>
      <c r="AJ70" t="s">
        <v>41</v>
      </c>
      <c r="AK70" s="37">
        <v>8</v>
      </c>
      <c r="AT70"/>
    </row>
    <row r="71" spans="1:46" x14ac:dyDescent="0.25">
      <c r="A71" t="s">
        <v>307</v>
      </c>
      <c r="B71" t="s">
        <v>165</v>
      </c>
      <c r="C71" t="s">
        <v>203</v>
      </c>
      <c r="D71" t="s">
        <v>250</v>
      </c>
      <c r="E71" s="31">
        <v>36.945652173913047</v>
      </c>
      <c r="F71" s="31">
        <v>137.80782608695654</v>
      </c>
      <c r="G71" s="31">
        <v>18.070652173913047</v>
      </c>
      <c r="H71" s="36">
        <v>0.13112936098789116</v>
      </c>
      <c r="I71" s="31">
        <v>41.494673913043478</v>
      </c>
      <c r="J71" s="31">
        <v>4.214130434782609</v>
      </c>
      <c r="K71" s="36">
        <v>0.10155834562319419</v>
      </c>
      <c r="L71" s="31">
        <v>30.712065217391306</v>
      </c>
      <c r="M71" s="31">
        <v>4.214130434782609</v>
      </c>
      <c r="N71" s="36">
        <v>0.13721416664602143</v>
      </c>
      <c r="O71" s="31">
        <v>5.6521739130434785</v>
      </c>
      <c r="P71" s="31">
        <v>0</v>
      </c>
      <c r="Q71" s="36">
        <v>0</v>
      </c>
      <c r="R71" s="31">
        <v>5.1304347826086953</v>
      </c>
      <c r="S71" s="31">
        <v>0</v>
      </c>
      <c r="T71" s="36">
        <v>0</v>
      </c>
      <c r="U71" s="31">
        <v>22.259565217391316</v>
      </c>
      <c r="V71" s="31">
        <v>6.5163043478260878</v>
      </c>
      <c r="W71" s="36">
        <v>0.29274176221262954</v>
      </c>
      <c r="X71" s="31">
        <v>5.0434782608695654</v>
      </c>
      <c r="Y71" s="31">
        <v>0</v>
      </c>
      <c r="Z71" s="36">
        <v>0</v>
      </c>
      <c r="AA71" s="31">
        <v>38.834456521739128</v>
      </c>
      <c r="AB71" s="31">
        <v>7.3402173913043489</v>
      </c>
      <c r="AC71" s="36">
        <v>0.18901300671467799</v>
      </c>
      <c r="AD71" s="31">
        <v>30.175652173913043</v>
      </c>
      <c r="AE71" s="31">
        <v>0</v>
      </c>
      <c r="AF71" s="36">
        <v>0</v>
      </c>
      <c r="AG71" s="31">
        <v>0</v>
      </c>
      <c r="AH71" s="31">
        <v>0</v>
      </c>
      <c r="AI71" s="36" t="s">
        <v>457</v>
      </c>
      <c r="AJ71" t="s">
        <v>68</v>
      </c>
      <c r="AK71" s="37">
        <v>8</v>
      </c>
      <c r="AT71"/>
    </row>
    <row r="72" spans="1:46" x14ac:dyDescent="0.25">
      <c r="A72" t="s">
        <v>307</v>
      </c>
      <c r="B72" t="s">
        <v>151</v>
      </c>
      <c r="C72" t="s">
        <v>229</v>
      </c>
      <c r="D72" t="s">
        <v>259</v>
      </c>
      <c r="E72" s="31">
        <v>76.054347826086953</v>
      </c>
      <c r="F72" s="31">
        <v>285.90130434782611</v>
      </c>
      <c r="G72" s="31">
        <v>100.79021739130435</v>
      </c>
      <c r="H72" s="36">
        <v>0.35253500371821833</v>
      </c>
      <c r="I72" s="31">
        <v>95.1039130434783</v>
      </c>
      <c r="J72" s="31">
        <v>19.977173913043476</v>
      </c>
      <c r="K72" s="36">
        <v>0.21005627711564914</v>
      </c>
      <c r="L72" s="31">
        <v>63.122282608695684</v>
      </c>
      <c r="M72" s="31">
        <v>19.977173913043476</v>
      </c>
      <c r="N72" s="36">
        <v>0.31648370571268652</v>
      </c>
      <c r="O72" s="31">
        <v>26.177282608695656</v>
      </c>
      <c r="P72" s="31">
        <v>0</v>
      </c>
      <c r="Q72" s="36">
        <v>0</v>
      </c>
      <c r="R72" s="31">
        <v>5.8043478260869561</v>
      </c>
      <c r="S72" s="31">
        <v>0</v>
      </c>
      <c r="T72" s="36">
        <v>0</v>
      </c>
      <c r="U72" s="31">
        <v>28.670108695652164</v>
      </c>
      <c r="V72" s="31">
        <v>2.2347826086956522</v>
      </c>
      <c r="W72" s="36">
        <v>7.7948173563588824E-2</v>
      </c>
      <c r="X72" s="31">
        <v>0</v>
      </c>
      <c r="Y72" s="31">
        <v>0</v>
      </c>
      <c r="Z72" s="36" t="s">
        <v>457</v>
      </c>
      <c r="AA72" s="31">
        <v>162.12728260869565</v>
      </c>
      <c r="AB72" s="31">
        <v>78.578260869565227</v>
      </c>
      <c r="AC72" s="36">
        <v>0.48467019002112544</v>
      </c>
      <c r="AD72" s="31">
        <v>0</v>
      </c>
      <c r="AE72" s="31">
        <v>0</v>
      </c>
      <c r="AF72" s="36" t="s">
        <v>457</v>
      </c>
      <c r="AG72" s="31">
        <v>0</v>
      </c>
      <c r="AH72" s="31">
        <v>0</v>
      </c>
      <c r="AI72" s="36" t="s">
        <v>457</v>
      </c>
      <c r="AJ72" t="s">
        <v>54</v>
      </c>
      <c r="AK72" s="37">
        <v>8</v>
      </c>
      <c r="AT72"/>
    </row>
    <row r="73" spans="1:46" x14ac:dyDescent="0.25">
      <c r="A73" t="s">
        <v>307</v>
      </c>
      <c r="B73" t="s">
        <v>119</v>
      </c>
      <c r="C73" t="s">
        <v>216</v>
      </c>
      <c r="D73" t="s">
        <v>256</v>
      </c>
      <c r="E73" s="31">
        <v>99.543478260869563</v>
      </c>
      <c r="F73" s="31">
        <v>363.82521739130436</v>
      </c>
      <c r="G73" s="31">
        <v>53.408695652173911</v>
      </c>
      <c r="H73" s="36">
        <v>0.14679767399061661</v>
      </c>
      <c r="I73" s="31">
        <v>86.037391304347821</v>
      </c>
      <c r="J73" s="31">
        <v>12.851086956521739</v>
      </c>
      <c r="K73" s="36">
        <v>0.14936630181013311</v>
      </c>
      <c r="L73" s="31">
        <v>66.107391304347829</v>
      </c>
      <c r="M73" s="31">
        <v>12.851086956521739</v>
      </c>
      <c r="N73" s="36">
        <v>0.19439712720408819</v>
      </c>
      <c r="O73" s="31">
        <v>14.364782608695652</v>
      </c>
      <c r="P73" s="31">
        <v>0</v>
      </c>
      <c r="Q73" s="36">
        <v>0</v>
      </c>
      <c r="R73" s="31">
        <v>5.5652173913043477</v>
      </c>
      <c r="S73" s="31">
        <v>0</v>
      </c>
      <c r="T73" s="36">
        <v>0</v>
      </c>
      <c r="U73" s="31">
        <v>50.622391304347829</v>
      </c>
      <c r="V73" s="31">
        <v>8.7217391304347807</v>
      </c>
      <c r="W73" s="36">
        <v>0.17229014484911725</v>
      </c>
      <c r="X73" s="31">
        <v>15.321956521739134</v>
      </c>
      <c r="Y73" s="31">
        <v>0</v>
      </c>
      <c r="Z73" s="36">
        <v>0</v>
      </c>
      <c r="AA73" s="31">
        <v>140.66630434782613</v>
      </c>
      <c r="AB73" s="31">
        <v>31.835869565217394</v>
      </c>
      <c r="AC73" s="36">
        <v>0.22632193056339003</v>
      </c>
      <c r="AD73" s="31">
        <v>71.177173913043475</v>
      </c>
      <c r="AE73" s="31">
        <v>0</v>
      </c>
      <c r="AF73" s="36">
        <v>0</v>
      </c>
      <c r="AG73" s="31">
        <v>0</v>
      </c>
      <c r="AH73" s="31">
        <v>0</v>
      </c>
      <c r="AI73" s="36" t="s">
        <v>457</v>
      </c>
      <c r="AJ73" t="s">
        <v>21</v>
      </c>
      <c r="AK73" s="37">
        <v>8</v>
      </c>
      <c r="AT73"/>
    </row>
    <row r="74" spans="1:46" x14ac:dyDescent="0.25">
      <c r="A74" t="s">
        <v>307</v>
      </c>
      <c r="B74" t="s">
        <v>135</v>
      </c>
      <c r="C74" t="s">
        <v>225</v>
      </c>
      <c r="D74" t="s">
        <v>250</v>
      </c>
      <c r="E74" s="31">
        <v>90.739130434782609</v>
      </c>
      <c r="F74" s="31">
        <v>287.65195652173918</v>
      </c>
      <c r="G74" s="31">
        <v>92.901630434782589</v>
      </c>
      <c r="H74" s="36">
        <v>0.32296540429670806</v>
      </c>
      <c r="I74" s="31">
        <v>69.616630434782579</v>
      </c>
      <c r="J74" s="31">
        <v>17.537934782608698</v>
      </c>
      <c r="K74" s="36">
        <v>0.25192162667278728</v>
      </c>
      <c r="L74" s="31">
        <v>55.928260869565193</v>
      </c>
      <c r="M74" s="31">
        <v>15.821195652173913</v>
      </c>
      <c r="N74" s="36">
        <v>0.2828837408170406</v>
      </c>
      <c r="O74" s="31">
        <v>8.2101086956521705</v>
      </c>
      <c r="P74" s="31">
        <v>1.7167391304347845</v>
      </c>
      <c r="Q74" s="36">
        <v>0.2091006579905475</v>
      </c>
      <c r="R74" s="31">
        <v>5.4782608695652177</v>
      </c>
      <c r="S74" s="31">
        <v>0</v>
      </c>
      <c r="T74" s="36">
        <v>0</v>
      </c>
      <c r="U74" s="31">
        <v>44.971413043478279</v>
      </c>
      <c r="V74" s="31">
        <v>16.20380434782609</v>
      </c>
      <c r="W74" s="36">
        <v>0.36031343583000786</v>
      </c>
      <c r="X74" s="31">
        <v>1.0758695652173917</v>
      </c>
      <c r="Y74" s="31">
        <v>0.38021739130434817</v>
      </c>
      <c r="Z74" s="36">
        <v>0.35340472822792501</v>
      </c>
      <c r="AA74" s="31">
        <v>161.36413043478268</v>
      </c>
      <c r="AB74" s="31">
        <v>58.779673913043453</v>
      </c>
      <c r="AC74" s="36">
        <v>0.3642672863830787</v>
      </c>
      <c r="AD74" s="31">
        <v>10.623913043478259</v>
      </c>
      <c r="AE74" s="31">
        <v>0</v>
      </c>
      <c r="AF74" s="36">
        <v>0</v>
      </c>
      <c r="AG74" s="31">
        <v>0</v>
      </c>
      <c r="AH74" s="31">
        <v>0</v>
      </c>
      <c r="AI74" s="36" t="s">
        <v>457</v>
      </c>
      <c r="AJ74" t="s">
        <v>38</v>
      </c>
      <c r="AK74" s="37">
        <v>8</v>
      </c>
      <c r="AT74"/>
    </row>
    <row r="75" spans="1:46" x14ac:dyDescent="0.25">
      <c r="A75" t="s">
        <v>307</v>
      </c>
      <c r="B75" t="s">
        <v>149</v>
      </c>
      <c r="C75" t="s">
        <v>210</v>
      </c>
      <c r="D75" t="s">
        <v>242</v>
      </c>
      <c r="E75" s="31">
        <v>47.891304347826086</v>
      </c>
      <c r="F75" s="31">
        <v>132.40652173913043</v>
      </c>
      <c r="G75" s="31">
        <v>0</v>
      </c>
      <c r="H75" s="36">
        <v>0</v>
      </c>
      <c r="I75" s="31">
        <v>27.903369565217393</v>
      </c>
      <c r="J75" s="31">
        <v>0</v>
      </c>
      <c r="K75" s="36">
        <v>0</v>
      </c>
      <c r="L75" s="31">
        <v>20.859891304347826</v>
      </c>
      <c r="M75" s="31">
        <v>0</v>
      </c>
      <c r="N75" s="36">
        <v>0</v>
      </c>
      <c r="O75" s="31">
        <v>3.5652173913043477</v>
      </c>
      <c r="P75" s="31">
        <v>0</v>
      </c>
      <c r="Q75" s="36">
        <v>0</v>
      </c>
      <c r="R75" s="31">
        <v>3.4782608695652173</v>
      </c>
      <c r="S75" s="31">
        <v>0</v>
      </c>
      <c r="T75" s="36">
        <v>0</v>
      </c>
      <c r="U75" s="31">
        <v>12.129999999999995</v>
      </c>
      <c r="V75" s="31">
        <v>0</v>
      </c>
      <c r="W75" s="36">
        <v>0</v>
      </c>
      <c r="X75" s="31">
        <v>0</v>
      </c>
      <c r="Y75" s="31">
        <v>0</v>
      </c>
      <c r="Z75" s="36" t="s">
        <v>457</v>
      </c>
      <c r="AA75" s="31">
        <v>73.467826086956507</v>
      </c>
      <c r="AB75" s="31">
        <v>0</v>
      </c>
      <c r="AC75" s="36">
        <v>0</v>
      </c>
      <c r="AD75" s="31">
        <v>18.905326086956521</v>
      </c>
      <c r="AE75" s="31">
        <v>0</v>
      </c>
      <c r="AF75" s="36">
        <v>0</v>
      </c>
      <c r="AG75" s="31">
        <v>0</v>
      </c>
      <c r="AH75" s="31">
        <v>0</v>
      </c>
      <c r="AI75" s="36" t="s">
        <v>457</v>
      </c>
      <c r="AJ75" t="s">
        <v>52</v>
      </c>
      <c r="AK75" s="37">
        <v>8</v>
      </c>
      <c r="AT75"/>
    </row>
    <row r="76" spans="1:46" x14ac:dyDescent="0.25">
      <c r="A76" t="s">
        <v>307</v>
      </c>
      <c r="B76" t="s">
        <v>182</v>
      </c>
      <c r="C76" t="s">
        <v>226</v>
      </c>
      <c r="D76" t="s">
        <v>245</v>
      </c>
      <c r="E76" s="31">
        <v>46.804347826086953</v>
      </c>
      <c r="F76" s="31">
        <v>424.44891304347811</v>
      </c>
      <c r="G76" s="31">
        <v>0</v>
      </c>
      <c r="H76" s="36">
        <v>0</v>
      </c>
      <c r="I76" s="31">
        <v>180.81543478260863</v>
      </c>
      <c r="J76" s="31">
        <v>0</v>
      </c>
      <c r="K76" s="36">
        <v>0</v>
      </c>
      <c r="L76" s="31">
        <v>141.68771739130429</v>
      </c>
      <c r="M76" s="31">
        <v>0</v>
      </c>
      <c r="N76" s="36">
        <v>0</v>
      </c>
      <c r="O76" s="31">
        <v>33.910326086956523</v>
      </c>
      <c r="P76" s="31">
        <v>0</v>
      </c>
      <c r="Q76" s="36">
        <v>0</v>
      </c>
      <c r="R76" s="31">
        <v>5.2173913043478262</v>
      </c>
      <c r="S76" s="31">
        <v>0</v>
      </c>
      <c r="T76" s="36">
        <v>0</v>
      </c>
      <c r="U76" s="31">
        <v>31.820434782608697</v>
      </c>
      <c r="V76" s="31">
        <v>0</v>
      </c>
      <c r="W76" s="36">
        <v>0</v>
      </c>
      <c r="X76" s="31">
        <v>0</v>
      </c>
      <c r="Y76" s="31">
        <v>0</v>
      </c>
      <c r="Z76" s="36" t="s">
        <v>457</v>
      </c>
      <c r="AA76" s="31">
        <v>198.29619565217382</v>
      </c>
      <c r="AB76" s="31">
        <v>0</v>
      </c>
      <c r="AC76" s="36">
        <v>0</v>
      </c>
      <c r="AD76" s="31">
        <v>13.516847826086959</v>
      </c>
      <c r="AE76" s="31">
        <v>0</v>
      </c>
      <c r="AF76" s="36">
        <v>0</v>
      </c>
      <c r="AG76" s="31">
        <v>0</v>
      </c>
      <c r="AH76" s="31">
        <v>0</v>
      </c>
      <c r="AI76" s="36" t="s">
        <v>457</v>
      </c>
      <c r="AJ76" t="s">
        <v>85</v>
      </c>
      <c r="AK76" s="37">
        <v>8</v>
      </c>
      <c r="AT76"/>
    </row>
    <row r="77" spans="1:46" x14ac:dyDescent="0.25">
      <c r="A77" t="s">
        <v>307</v>
      </c>
      <c r="B77" t="s">
        <v>139</v>
      </c>
      <c r="C77" t="s">
        <v>199</v>
      </c>
      <c r="D77" t="s">
        <v>249</v>
      </c>
      <c r="E77" s="31">
        <v>82.804347826086953</v>
      </c>
      <c r="F77" s="31">
        <v>267.68326086956517</v>
      </c>
      <c r="G77" s="31">
        <v>48.760652173913051</v>
      </c>
      <c r="H77" s="36">
        <v>0.1821580177091193</v>
      </c>
      <c r="I77" s="31">
        <v>70.489239130434797</v>
      </c>
      <c r="J77" s="31">
        <v>12.072826086956525</v>
      </c>
      <c r="K77" s="36">
        <v>0.17127190243345808</v>
      </c>
      <c r="L77" s="31">
        <v>54.248043478260875</v>
      </c>
      <c r="M77" s="31">
        <v>10.356086956521739</v>
      </c>
      <c r="N77" s="36">
        <v>0.19090249698446346</v>
      </c>
      <c r="O77" s="31">
        <v>10.58902173913043</v>
      </c>
      <c r="P77" s="31">
        <v>1.7167391304347845</v>
      </c>
      <c r="Q77" s="36">
        <v>0.16212443157905568</v>
      </c>
      <c r="R77" s="31">
        <v>5.6521739130434785</v>
      </c>
      <c r="S77" s="31">
        <v>0</v>
      </c>
      <c r="T77" s="36">
        <v>0</v>
      </c>
      <c r="U77" s="31">
        <v>32.985434782608692</v>
      </c>
      <c r="V77" s="31">
        <v>3.1711956521739131</v>
      </c>
      <c r="W77" s="36">
        <v>9.6139270956219158E-2</v>
      </c>
      <c r="X77" s="31">
        <v>5.1193478260869458</v>
      </c>
      <c r="Y77" s="31">
        <v>0.38021739130434817</v>
      </c>
      <c r="Z77" s="36">
        <v>7.4270669667502023E-2</v>
      </c>
      <c r="AA77" s="31">
        <v>133.39249999999996</v>
      </c>
      <c r="AB77" s="31">
        <v>33.136413043478264</v>
      </c>
      <c r="AC77" s="36">
        <v>0.24841286461741308</v>
      </c>
      <c r="AD77" s="31">
        <v>25.696739130434771</v>
      </c>
      <c r="AE77" s="31">
        <v>0</v>
      </c>
      <c r="AF77" s="36">
        <v>0</v>
      </c>
      <c r="AG77" s="31">
        <v>0</v>
      </c>
      <c r="AH77" s="31">
        <v>0</v>
      </c>
      <c r="AI77" s="36" t="s">
        <v>457</v>
      </c>
      <c r="AJ77" t="s">
        <v>42</v>
      </c>
      <c r="AK77" s="37">
        <v>8</v>
      </c>
      <c r="AT77"/>
    </row>
    <row r="78" spans="1:46" x14ac:dyDescent="0.25">
      <c r="A78" t="s">
        <v>307</v>
      </c>
      <c r="B78" t="s">
        <v>175</v>
      </c>
      <c r="C78" t="s">
        <v>234</v>
      </c>
      <c r="D78" t="s">
        <v>242</v>
      </c>
      <c r="E78" s="31">
        <v>102.93478260869566</v>
      </c>
      <c r="F78" s="31">
        <v>560.18478260869551</v>
      </c>
      <c r="G78" s="31">
        <v>11.992934782608693</v>
      </c>
      <c r="H78" s="36">
        <v>2.1408890699885517E-2</v>
      </c>
      <c r="I78" s="31">
        <v>181.24706521739122</v>
      </c>
      <c r="J78" s="31">
        <v>0.13043478260869565</v>
      </c>
      <c r="K78" s="36">
        <v>7.1965183244346418E-4</v>
      </c>
      <c r="L78" s="31">
        <v>122.64195652173906</v>
      </c>
      <c r="M78" s="31">
        <v>0.13043478260869565</v>
      </c>
      <c r="N78" s="36">
        <v>1.0635412733779673E-3</v>
      </c>
      <c r="O78" s="31">
        <v>53.213804347826077</v>
      </c>
      <c r="P78" s="31">
        <v>0</v>
      </c>
      <c r="Q78" s="36">
        <v>0</v>
      </c>
      <c r="R78" s="31">
        <v>5.3913043478260869</v>
      </c>
      <c r="S78" s="31">
        <v>0</v>
      </c>
      <c r="T78" s="36">
        <v>0</v>
      </c>
      <c r="U78" s="31">
        <v>52.202826086956499</v>
      </c>
      <c r="V78" s="31">
        <v>1.0588043478260869</v>
      </c>
      <c r="W78" s="36">
        <v>2.0282510108981279E-2</v>
      </c>
      <c r="X78" s="31">
        <v>6.0390217391304351</v>
      </c>
      <c r="Y78" s="31">
        <v>0</v>
      </c>
      <c r="Z78" s="36">
        <v>0</v>
      </c>
      <c r="AA78" s="31">
        <v>310.65836956521736</v>
      </c>
      <c r="AB78" s="31">
        <v>10.803695652173911</v>
      </c>
      <c r="AC78" s="36">
        <v>3.4776773171423803E-2</v>
      </c>
      <c r="AD78" s="31">
        <v>10.037499999999996</v>
      </c>
      <c r="AE78" s="31">
        <v>0</v>
      </c>
      <c r="AF78" s="36">
        <v>0</v>
      </c>
      <c r="AG78" s="31">
        <v>0</v>
      </c>
      <c r="AH78" s="31">
        <v>0</v>
      </c>
      <c r="AI78" s="36" t="s">
        <v>457</v>
      </c>
      <c r="AJ78" t="s">
        <v>78</v>
      </c>
      <c r="AK78" s="37">
        <v>8</v>
      </c>
      <c r="AT78"/>
    </row>
    <row r="79" spans="1:46" x14ac:dyDescent="0.25">
      <c r="A79" t="s">
        <v>307</v>
      </c>
      <c r="B79" t="s">
        <v>178</v>
      </c>
      <c r="C79" t="s">
        <v>235</v>
      </c>
      <c r="D79" t="s">
        <v>255</v>
      </c>
      <c r="E79" s="31">
        <v>25.75</v>
      </c>
      <c r="F79" s="31">
        <v>76.713586956521738</v>
      </c>
      <c r="G79" s="31">
        <v>0</v>
      </c>
      <c r="H79" s="36">
        <v>0</v>
      </c>
      <c r="I79" s="31">
        <v>15.809999999999999</v>
      </c>
      <c r="J79" s="31">
        <v>0</v>
      </c>
      <c r="K79" s="36">
        <v>0</v>
      </c>
      <c r="L79" s="31">
        <v>9.2121739130434772</v>
      </c>
      <c r="M79" s="31">
        <v>0</v>
      </c>
      <c r="N79" s="36">
        <v>0</v>
      </c>
      <c r="O79" s="31">
        <v>0</v>
      </c>
      <c r="P79" s="31">
        <v>0</v>
      </c>
      <c r="Q79" s="36" t="s">
        <v>457</v>
      </c>
      <c r="R79" s="31">
        <v>6.5978260869565215</v>
      </c>
      <c r="S79" s="31">
        <v>0</v>
      </c>
      <c r="T79" s="36">
        <v>0</v>
      </c>
      <c r="U79" s="31">
        <v>14.391521739130434</v>
      </c>
      <c r="V79" s="31">
        <v>0</v>
      </c>
      <c r="W79" s="36">
        <v>0</v>
      </c>
      <c r="X79" s="31">
        <v>0</v>
      </c>
      <c r="Y79" s="31">
        <v>0</v>
      </c>
      <c r="Z79" s="36" t="s">
        <v>457</v>
      </c>
      <c r="AA79" s="31">
        <v>46.51206521739131</v>
      </c>
      <c r="AB79" s="31">
        <v>0</v>
      </c>
      <c r="AC79" s="36">
        <v>0</v>
      </c>
      <c r="AD79" s="31">
        <v>0</v>
      </c>
      <c r="AE79" s="31">
        <v>0</v>
      </c>
      <c r="AF79" s="36" t="s">
        <v>457</v>
      </c>
      <c r="AG79" s="31">
        <v>0</v>
      </c>
      <c r="AH79" s="31">
        <v>0</v>
      </c>
      <c r="AI79" s="36" t="s">
        <v>457</v>
      </c>
      <c r="AJ79" t="s">
        <v>81</v>
      </c>
      <c r="AK79" s="37">
        <v>8</v>
      </c>
      <c r="AT79"/>
    </row>
    <row r="80" spans="1:46" x14ac:dyDescent="0.25">
      <c r="A80" t="s">
        <v>307</v>
      </c>
      <c r="B80" t="s">
        <v>103</v>
      </c>
      <c r="C80" t="s">
        <v>207</v>
      </c>
      <c r="D80" t="s">
        <v>250</v>
      </c>
      <c r="E80" s="31">
        <v>40.358695652173914</v>
      </c>
      <c r="F80" s="31">
        <v>160.92739130434782</v>
      </c>
      <c r="G80" s="31">
        <v>33.082173913043476</v>
      </c>
      <c r="H80" s="36">
        <v>0.20557205112756766</v>
      </c>
      <c r="I80" s="31">
        <v>50.110434782608714</v>
      </c>
      <c r="J80" s="31">
        <v>17.840760869565216</v>
      </c>
      <c r="K80" s="36">
        <v>0.35602885800058987</v>
      </c>
      <c r="L80" s="31">
        <v>37.79739130434784</v>
      </c>
      <c r="M80" s="31">
        <v>10.603804347826085</v>
      </c>
      <c r="N80" s="36">
        <v>0.28054328571099896</v>
      </c>
      <c r="O80" s="31">
        <v>10.22608695652174</v>
      </c>
      <c r="P80" s="31">
        <v>7.2369565217391321</v>
      </c>
      <c r="Q80" s="36">
        <v>0.70769557823129259</v>
      </c>
      <c r="R80" s="31">
        <v>2.0869565217391304</v>
      </c>
      <c r="S80" s="31">
        <v>0</v>
      </c>
      <c r="T80" s="36">
        <v>0</v>
      </c>
      <c r="U80" s="31">
        <v>20.108152173913037</v>
      </c>
      <c r="V80" s="31">
        <v>0.44369565217391299</v>
      </c>
      <c r="W80" s="36">
        <v>2.206546122868186E-2</v>
      </c>
      <c r="X80" s="31">
        <v>0.97619565217391358</v>
      </c>
      <c r="Y80" s="31">
        <v>0.38021739130434817</v>
      </c>
      <c r="Z80" s="36">
        <v>0.38948892105556188</v>
      </c>
      <c r="AA80" s="31">
        <v>77.134673913043486</v>
      </c>
      <c r="AB80" s="31">
        <v>14.417499999999999</v>
      </c>
      <c r="AC80" s="36">
        <v>0.18691334608159921</v>
      </c>
      <c r="AD80" s="31">
        <v>12.597934782608698</v>
      </c>
      <c r="AE80" s="31">
        <v>0</v>
      </c>
      <c r="AF80" s="36">
        <v>0</v>
      </c>
      <c r="AG80" s="31">
        <v>0</v>
      </c>
      <c r="AH80" s="31">
        <v>0</v>
      </c>
      <c r="AI80" s="36" t="s">
        <v>457</v>
      </c>
      <c r="AJ80" t="s">
        <v>4</v>
      </c>
      <c r="AK80" s="37">
        <v>8</v>
      </c>
      <c r="AT80"/>
    </row>
    <row r="81" spans="1:46" x14ac:dyDescent="0.25">
      <c r="A81" t="s">
        <v>307</v>
      </c>
      <c r="B81" t="s">
        <v>106</v>
      </c>
      <c r="C81" t="s">
        <v>210</v>
      </c>
      <c r="D81" t="s">
        <v>242</v>
      </c>
      <c r="E81" s="31">
        <v>66.771739130434781</v>
      </c>
      <c r="F81" s="31">
        <v>225.47793478260877</v>
      </c>
      <c r="G81" s="31">
        <v>0</v>
      </c>
      <c r="H81" s="36">
        <v>0</v>
      </c>
      <c r="I81" s="31">
        <v>60.105434782608711</v>
      </c>
      <c r="J81" s="31">
        <v>0</v>
      </c>
      <c r="K81" s="36">
        <v>0</v>
      </c>
      <c r="L81" s="31">
        <v>43.937826086956534</v>
      </c>
      <c r="M81" s="31">
        <v>0</v>
      </c>
      <c r="N81" s="36">
        <v>0</v>
      </c>
      <c r="O81" s="31">
        <v>10.521739130434783</v>
      </c>
      <c r="P81" s="31">
        <v>0</v>
      </c>
      <c r="Q81" s="36">
        <v>0</v>
      </c>
      <c r="R81" s="31">
        <v>5.6458695652173922</v>
      </c>
      <c r="S81" s="31">
        <v>0</v>
      </c>
      <c r="T81" s="36">
        <v>0</v>
      </c>
      <c r="U81" s="31">
        <v>42.722934782608704</v>
      </c>
      <c r="V81" s="31">
        <v>0</v>
      </c>
      <c r="W81" s="36">
        <v>0</v>
      </c>
      <c r="X81" s="31">
        <v>5.4984782608695655</v>
      </c>
      <c r="Y81" s="31">
        <v>0</v>
      </c>
      <c r="Z81" s="36">
        <v>0</v>
      </c>
      <c r="AA81" s="31">
        <v>80.067934782608731</v>
      </c>
      <c r="AB81" s="31">
        <v>0</v>
      </c>
      <c r="AC81" s="36">
        <v>0</v>
      </c>
      <c r="AD81" s="31">
        <v>37.083152173913057</v>
      </c>
      <c r="AE81" s="31">
        <v>0</v>
      </c>
      <c r="AF81" s="36">
        <v>0</v>
      </c>
      <c r="AG81" s="31">
        <v>0</v>
      </c>
      <c r="AH81" s="31">
        <v>0</v>
      </c>
      <c r="AI81" s="36" t="s">
        <v>457</v>
      </c>
      <c r="AJ81" t="s">
        <v>7</v>
      </c>
      <c r="AK81" s="37">
        <v>8</v>
      </c>
      <c r="AT81"/>
    </row>
    <row r="82" spans="1:46" x14ac:dyDescent="0.25">
      <c r="A82" t="s">
        <v>307</v>
      </c>
      <c r="B82" t="s">
        <v>125</v>
      </c>
      <c r="C82" t="s">
        <v>207</v>
      </c>
      <c r="D82" t="s">
        <v>250</v>
      </c>
      <c r="E82" s="31">
        <v>168.81521739130434</v>
      </c>
      <c r="F82" s="31">
        <v>648.3680434782608</v>
      </c>
      <c r="G82" s="31">
        <v>0</v>
      </c>
      <c r="H82" s="36">
        <v>0</v>
      </c>
      <c r="I82" s="31">
        <v>168.8495652173913</v>
      </c>
      <c r="J82" s="31">
        <v>0</v>
      </c>
      <c r="K82" s="36">
        <v>0</v>
      </c>
      <c r="L82" s="31">
        <v>136.23597826086956</v>
      </c>
      <c r="M82" s="31">
        <v>0</v>
      </c>
      <c r="N82" s="36">
        <v>0</v>
      </c>
      <c r="O82" s="31">
        <v>27.830978260869568</v>
      </c>
      <c r="P82" s="31">
        <v>0</v>
      </c>
      <c r="Q82" s="36">
        <v>0</v>
      </c>
      <c r="R82" s="31">
        <v>4.7826086956521738</v>
      </c>
      <c r="S82" s="31">
        <v>0</v>
      </c>
      <c r="T82" s="36">
        <v>0</v>
      </c>
      <c r="U82" s="31">
        <v>50.020217391304321</v>
      </c>
      <c r="V82" s="31">
        <v>0</v>
      </c>
      <c r="W82" s="36">
        <v>0</v>
      </c>
      <c r="X82" s="31">
        <v>10.869565217391305</v>
      </c>
      <c r="Y82" s="31">
        <v>0</v>
      </c>
      <c r="Z82" s="36">
        <v>0</v>
      </c>
      <c r="AA82" s="31">
        <v>358.15195652173907</v>
      </c>
      <c r="AB82" s="31">
        <v>0</v>
      </c>
      <c r="AC82" s="36">
        <v>0</v>
      </c>
      <c r="AD82" s="31">
        <v>60.476739130434801</v>
      </c>
      <c r="AE82" s="31">
        <v>0</v>
      </c>
      <c r="AF82" s="36">
        <v>0</v>
      </c>
      <c r="AG82" s="31">
        <v>0</v>
      </c>
      <c r="AH82" s="31">
        <v>0</v>
      </c>
      <c r="AI82" s="36" t="s">
        <v>457</v>
      </c>
      <c r="AJ82" t="s">
        <v>27</v>
      </c>
      <c r="AK82" s="37">
        <v>8</v>
      </c>
      <c r="AT82"/>
    </row>
    <row r="83" spans="1:46" x14ac:dyDescent="0.25">
      <c r="A83" t="s">
        <v>307</v>
      </c>
      <c r="B83" t="s">
        <v>173</v>
      </c>
      <c r="C83" t="s">
        <v>220</v>
      </c>
      <c r="D83" t="s">
        <v>255</v>
      </c>
      <c r="E83" s="31">
        <v>75.913043478260875</v>
      </c>
      <c r="F83" s="31">
        <v>319.68478260869568</v>
      </c>
      <c r="G83" s="31">
        <v>0</v>
      </c>
      <c r="H83" s="36">
        <v>0</v>
      </c>
      <c r="I83" s="31">
        <v>95.959239130434781</v>
      </c>
      <c r="J83" s="31">
        <v>0</v>
      </c>
      <c r="K83" s="36">
        <v>0</v>
      </c>
      <c r="L83" s="31">
        <v>60.496630434782624</v>
      </c>
      <c r="M83" s="31">
        <v>0</v>
      </c>
      <c r="N83" s="36">
        <v>0</v>
      </c>
      <c r="O83" s="31">
        <v>29.793369565217382</v>
      </c>
      <c r="P83" s="31">
        <v>0</v>
      </c>
      <c r="Q83" s="36">
        <v>0</v>
      </c>
      <c r="R83" s="31">
        <v>5.6692391304347822</v>
      </c>
      <c r="S83" s="31">
        <v>0</v>
      </c>
      <c r="T83" s="36">
        <v>0</v>
      </c>
      <c r="U83" s="31">
        <v>48.145108695652155</v>
      </c>
      <c r="V83" s="31">
        <v>0</v>
      </c>
      <c r="W83" s="36">
        <v>0</v>
      </c>
      <c r="X83" s="31">
        <v>3.9565217391304343E-2</v>
      </c>
      <c r="Y83" s="31">
        <v>0</v>
      </c>
      <c r="Z83" s="36">
        <v>0</v>
      </c>
      <c r="AA83" s="31">
        <v>159.28228260869568</v>
      </c>
      <c r="AB83" s="31">
        <v>0</v>
      </c>
      <c r="AC83" s="36">
        <v>0</v>
      </c>
      <c r="AD83" s="31">
        <v>16.258586956521739</v>
      </c>
      <c r="AE83" s="31">
        <v>0</v>
      </c>
      <c r="AF83" s="36">
        <v>0</v>
      </c>
      <c r="AG83" s="31">
        <v>0</v>
      </c>
      <c r="AH83" s="31">
        <v>0</v>
      </c>
      <c r="AI83" s="36" t="s">
        <v>457</v>
      </c>
      <c r="AJ83" t="s">
        <v>76</v>
      </c>
      <c r="AK83" s="37">
        <v>8</v>
      </c>
      <c r="AT83"/>
    </row>
    <row r="84" spans="1:46" x14ac:dyDescent="0.25">
      <c r="A84" t="s">
        <v>307</v>
      </c>
      <c r="B84" t="s">
        <v>154</v>
      </c>
      <c r="C84" t="s">
        <v>228</v>
      </c>
      <c r="D84" t="s">
        <v>246</v>
      </c>
      <c r="E84" s="31">
        <v>36.5</v>
      </c>
      <c r="F84" s="31">
        <v>135.9011956521739</v>
      </c>
      <c r="G84" s="31">
        <v>0</v>
      </c>
      <c r="H84" s="36">
        <v>0</v>
      </c>
      <c r="I84" s="31">
        <v>42.936304347826081</v>
      </c>
      <c r="J84" s="31">
        <v>0</v>
      </c>
      <c r="K84" s="36">
        <v>0</v>
      </c>
      <c r="L84" s="31">
        <v>32.622391304347822</v>
      </c>
      <c r="M84" s="31">
        <v>0</v>
      </c>
      <c r="N84" s="36">
        <v>0</v>
      </c>
      <c r="O84" s="31">
        <v>4.9140217391304324</v>
      </c>
      <c r="P84" s="31">
        <v>0</v>
      </c>
      <c r="Q84" s="36">
        <v>0</v>
      </c>
      <c r="R84" s="31">
        <v>5.3998913043478254</v>
      </c>
      <c r="S84" s="31">
        <v>0</v>
      </c>
      <c r="T84" s="36">
        <v>0</v>
      </c>
      <c r="U84" s="31">
        <v>15.607391304347825</v>
      </c>
      <c r="V84" s="31">
        <v>0</v>
      </c>
      <c r="W84" s="36">
        <v>0</v>
      </c>
      <c r="X84" s="31">
        <v>5.0646739130434772</v>
      </c>
      <c r="Y84" s="31">
        <v>0</v>
      </c>
      <c r="Z84" s="36">
        <v>0</v>
      </c>
      <c r="AA84" s="31">
        <v>72.292826086956524</v>
      </c>
      <c r="AB84" s="31">
        <v>0</v>
      </c>
      <c r="AC84" s="36">
        <v>0</v>
      </c>
      <c r="AD84" s="31">
        <v>0</v>
      </c>
      <c r="AE84" s="31">
        <v>0</v>
      </c>
      <c r="AF84" s="36" t="s">
        <v>457</v>
      </c>
      <c r="AG84" s="31">
        <v>0</v>
      </c>
      <c r="AH84" s="31">
        <v>0</v>
      </c>
      <c r="AI84" s="36" t="s">
        <v>457</v>
      </c>
      <c r="AJ84" t="s">
        <v>57</v>
      </c>
      <c r="AK84" s="37">
        <v>8</v>
      </c>
      <c r="AT84"/>
    </row>
    <row r="85" spans="1:46" x14ac:dyDescent="0.25">
      <c r="A85" t="s">
        <v>307</v>
      </c>
      <c r="B85" t="s">
        <v>177</v>
      </c>
      <c r="C85" t="s">
        <v>211</v>
      </c>
      <c r="D85" t="s">
        <v>249</v>
      </c>
      <c r="E85" s="31">
        <v>38.836956521739133</v>
      </c>
      <c r="F85" s="31">
        <v>174.15489130434781</v>
      </c>
      <c r="G85" s="31">
        <v>0</v>
      </c>
      <c r="H85" s="36">
        <v>0</v>
      </c>
      <c r="I85" s="31">
        <v>59.30880434782609</v>
      </c>
      <c r="J85" s="31">
        <v>0</v>
      </c>
      <c r="K85" s="36">
        <v>0</v>
      </c>
      <c r="L85" s="31">
        <v>42.178804347826087</v>
      </c>
      <c r="M85" s="31">
        <v>0</v>
      </c>
      <c r="N85" s="36">
        <v>0</v>
      </c>
      <c r="O85" s="31">
        <v>11.644347826086959</v>
      </c>
      <c r="P85" s="31">
        <v>0</v>
      </c>
      <c r="Q85" s="36">
        <v>0</v>
      </c>
      <c r="R85" s="31">
        <v>5.4856521739130448</v>
      </c>
      <c r="S85" s="31">
        <v>0</v>
      </c>
      <c r="T85" s="36">
        <v>0</v>
      </c>
      <c r="U85" s="31">
        <v>15.822934782608698</v>
      </c>
      <c r="V85" s="31">
        <v>0</v>
      </c>
      <c r="W85" s="36">
        <v>0</v>
      </c>
      <c r="X85" s="31">
        <v>3.0125000000000011</v>
      </c>
      <c r="Y85" s="31">
        <v>0</v>
      </c>
      <c r="Z85" s="36">
        <v>0</v>
      </c>
      <c r="AA85" s="31">
        <v>91.366086956521741</v>
      </c>
      <c r="AB85" s="31">
        <v>0</v>
      </c>
      <c r="AC85" s="36">
        <v>0</v>
      </c>
      <c r="AD85" s="31">
        <v>4.6445652173913032</v>
      </c>
      <c r="AE85" s="31">
        <v>0</v>
      </c>
      <c r="AF85" s="36">
        <v>0</v>
      </c>
      <c r="AG85" s="31">
        <v>0</v>
      </c>
      <c r="AH85" s="31">
        <v>0</v>
      </c>
      <c r="AI85" s="36" t="s">
        <v>457</v>
      </c>
      <c r="AJ85" t="s">
        <v>80</v>
      </c>
      <c r="AK85" s="37">
        <v>8</v>
      </c>
      <c r="AT85"/>
    </row>
    <row r="86" spans="1:46" x14ac:dyDescent="0.25">
      <c r="A86" t="s">
        <v>307</v>
      </c>
      <c r="B86" t="s">
        <v>164</v>
      </c>
      <c r="C86" t="s">
        <v>217</v>
      </c>
      <c r="D86" t="s">
        <v>255</v>
      </c>
      <c r="E86" s="31">
        <v>18.402173913043477</v>
      </c>
      <c r="F86" s="31">
        <v>83.11293478260869</v>
      </c>
      <c r="G86" s="31">
        <v>0</v>
      </c>
      <c r="H86" s="36">
        <v>0</v>
      </c>
      <c r="I86" s="31">
        <v>26.931413043478258</v>
      </c>
      <c r="J86" s="31">
        <v>0</v>
      </c>
      <c r="K86" s="36">
        <v>0</v>
      </c>
      <c r="L86" s="31">
        <v>16.549456521739131</v>
      </c>
      <c r="M86" s="31">
        <v>0</v>
      </c>
      <c r="N86" s="36">
        <v>0</v>
      </c>
      <c r="O86" s="31">
        <v>8.5844565217391295</v>
      </c>
      <c r="P86" s="31">
        <v>0</v>
      </c>
      <c r="Q86" s="36">
        <v>0</v>
      </c>
      <c r="R86" s="31">
        <v>1.7974999999999997</v>
      </c>
      <c r="S86" s="31">
        <v>0</v>
      </c>
      <c r="T86" s="36">
        <v>0</v>
      </c>
      <c r="U86" s="31">
        <v>15.38576086956521</v>
      </c>
      <c r="V86" s="31">
        <v>0</v>
      </c>
      <c r="W86" s="36">
        <v>0</v>
      </c>
      <c r="X86" s="31">
        <v>0.71576086956521734</v>
      </c>
      <c r="Y86" s="31">
        <v>0</v>
      </c>
      <c r="Z86" s="36">
        <v>0</v>
      </c>
      <c r="AA86" s="31">
        <v>34.707173913043484</v>
      </c>
      <c r="AB86" s="31">
        <v>0</v>
      </c>
      <c r="AC86" s="36">
        <v>0</v>
      </c>
      <c r="AD86" s="31">
        <v>5.3728260869565228</v>
      </c>
      <c r="AE86" s="31">
        <v>0</v>
      </c>
      <c r="AF86" s="36">
        <v>0</v>
      </c>
      <c r="AG86" s="31">
        <v>0</v>
      </c>
      <c r="AH86" s="31">
        <v>0</v>
      </c>
      <c r="AI86" s="36" t="s">
        <v>457</v>
      </c>
      <c r="AJ86" t="s">
        <v>67</v>
      </c>
      <c r="AK86" s="37">
        <v>8</v>
      </c>
      <c r="AT86"/>
    </row>
    <row r="87" spans="1:46" x14ac:dyDescent="0.25">
      <c r="A87" t="s">
        <v>307</v>
      </c>
      <c r="B87" t="s">
        <v>169</v>
      </c>
      <c r="C87" t="s">
        <v>202</v>
      </c>
      <c r="D87" t="s">
        <v>243</v>
      </c>
      <c r="E87" s="31">
        <v>14.010869565217391</v>
      </c>
      <c r="F87" s="31">
        <v>74.184347826086949</v>
      </c>
      <c r="G87" s="31">
        <v>0</v>
      </c>
      <c r="H87" s="36">
        <v>0</v>
      </c>
      <c r="I87" s="31">
        <v>28.063369565217389</v>
      </c>
      <c r="J87" s="31">
        <v>0</v>
      </c>
      <c r="K87" s="36">
        <v>0</v>
      </c>
      <c r="L87" s="31">
        <v>18.123913043478257</v>
      </c>
      <c r="M87" s="31">
        <v>0</v>
      </c>
      <c r="N87" s="36">
        <v>0</v>
      </c>
      <c r="O87" s="31">
        <v>4.7180434782608698</v>
      </c>
      <c r="P87" s="31">
        <v>0</v>
      </c>
      <c r="Q87" s="36">
        <v>0</v>
      </c>
      <c r="R87" s="31">
        <v>5.221413043478262</v>
      </c>
      <c r="S87" s="31">
        <v>0</v>
      </c>
      <c r="T87" s="36">
        <v>0</v>
      </c>
      <c r="U87" s="31">
        <v>7.4242391304347812</v>
      </c>
      <c r="V87" s="31">
        <v>0</v>
      </c>
      <c r="W87" s="36">
        <v>0</v>
      </c>
      <c r="X87" s="31">
        <v>0</v>
      </c>
      <c r="Y87" s="31">
        <v>0</v>
      </c>
      <c r="Z87" s="36" t="s">
        <v>457</v>
      </c>
      <c r="AA87" s="31">
        <v>38.696739130434779</v>
      </c>
      <c r="AB87" s="31">
        <v>0</v>
      </c>
      <c r="AC87" s="36">
        <v>0</v>
      </c>
      <c r="AD87" s="31">
        <v>0</v>
      </c>
      <c r="AE87" s="31">
        <v>0</v>
      </c>
      <c r="AF87" s="36" t="s">
        <v>457</v>
      </c>
      <c r="AG87" s="31">
        <v>0</v>
      </c>
      <c r="AH87" s="31">
        <v>0</v>
      </c>
      <c r="AI87" s="36" t="s">
        <v>457</v>
      </c>
      <c r="AJ87" t="s">
        <v>72</v>
      </c>
      <c r="AK87" s="37">
        <v>8</v>
      </c>
      <c r="AT87"/>
    </row>
    <row r="88" spans="1:46" x14ac:dyDescent="0.25">
      <c r="A88" t="s">
        <v>307</v>
      </c>
      <c r="B88" t="s">
        <v>172</v>
      </c>
      <c r="C88" t="s">
        <v>233</v>
      </c>
      <c r="D88" t="s">
        <v>250</v>
      </c>
      <c r="E88" s="31">
        <v>18.695652173913043</v>
      </c>
      <c r="F88" s="31">
        <v>98.550543478260863</v>
      </c>
      <c r="G88" s="31">
        <v>1.625</v>
      </c>
      <c r="H88" s="36">
        <v>1.6489000898898713E-2</v>
      </c>
      <c r="I88" s="31">
        <v>39.487499999999997</v>
      </c>
      <c r="J88" s="31">
        <v>0</v>
      </c>
      <c r="K88" s="36">
        <v>0</v>
      </c>
      <c r="L88" s="31">
        <v>22.563152173913046</v>
      </c>
      <c r="M88" s="31">
        <v>0</v>
      </c>
      <c r="N88" s="36">
        <v>0</v>
      </c>
      <c r="O88" s="31">
        <v>12.115978260869564</v>
      </c>
      <c r="P88" s="31">
        <v>0</v>
      </c>
      <c r="Q88" s="36">
        <v>0</v>
      </c>
      <c r="R88" s="31">
        <v>4.808369565217391</v>
      </c>
      <c r="S88" s="31">
        <v>0</v>
      </c>
      <c r="T88" s="36">
        <v>0</v>
      </c>
      <c r="U88" s="31">
        <v>10.637608695652174</v>
      </c>
      <c r="V88" s="31">
        <v>0</v>
      </c>
      <c r="W88" s="36">
        <v>0</v>
      </c>
      <c r="X88" s="31">
        <v>0</v>
      </c>
      <c r="Y88" s="31">
        <v>0</v>
      </c>
      <c r="Z88" s="36" t="s">
        <v>457</v>
      </c>
      <c r="AA88" s="31">
        <v>41.028695652173916</v>
      </c>
      <c r="AB88" s="31">
        <v>1.625</v>
      </c>
      <c r="AC88" s="36">
        <v>3.9606426043278298E-2</v>
      </c>
      <c r="AD88" s="31">
        <v>7.396739130434784</v>
      </c>
      <c r="AE88" s="31">
        <v>0</v>
      </c>
      <c r="AF88" s="36">
        <v>0</v>
      </c>
      <c r="AG88" s="31">
        <v>0</v>
      </c>
      <c r="AH88" s="31">
        <v>0</v>
      </c>
      <c r="AI88" s="36" t="s">
        <v>457</v>
      </c>
      <c r="AJ88" t="s">
        <v>75</v>
      </c>
      <c r="AK88" s="37">
        <v>8</v>
      </c>
      <c r="AT88"/>
    </row>
    <row r="89" spans="1:46" x14ac:dyDescent="0.25">
      <c r="A89" t="s">
        <v>307</v>
      </c>
      <c r="B89" t="s">
        <v>145</v>
      </c>
      <c r="C89" t="s">
        <v>204</v>
      </c>
      <c r="D89" t="s">
        <v>255</v>
      </c>
      <c r="E89" s="31">
        <v>33.423913043478258</v>
      </c>
      <c r="F89" s="31">
        <v>142.67858695652174</v>
      </c>
      <c r="G89" s="31">
        <v>0</v>
      </c>
      <c r="H89" s="36">
        <v>0</v>
      </c>
      <c r="I89" s="31">
        <v>51.143260869565218</v>
      </c>
      <c r="J89" s="31">
        <v>0</v>
      </c>
      <c r="K89" s="36">
        <v>0</v>
      </c>
      <c r="L89" s="31">
        <v>38.567934782608688</v>
      </c>
      <c r="M89" s="31">
        <v>0</v>
      </c>
      <c r="N89" s="36">
        <v>0</v>
      </c>
      <c r="O89" s="31">
        <v>8.0980434782608732</v>
      </c>
      <c r="P89" s="31">
        <v>0</v>
      </c>
      <c r="Q89" s="36">
        <v>0</v>
      </c>
      <c r="R89" s="31">
        <v>4.4772826086956528</v>
      </c>
      <c r="S89" s="31">
        <v>0</v>
      </c>
      <c r="T89" s="36">
        <v>0</v>
      </c>
      <c r="U89" s="31">
        <v>17.900108695652172</v>
      </c>
      <c r="V89" s="31">
        <v>0</v>
      </c>
      <c r="W89" s="36">
        <v>0</v>
      </c>
      <c r="X89" s="31">
        <v>4.8544565217391318</v>
      </c>
      <c r="Y89" s="31">
        <v>0</v>
      </c>
      <c r="Z89" s="36">
        <v>0</v>
      </c>
      <c r="AA89" s="31">
        <v>64.234456521739119</v>
      </c>
      <c r="AB89" s="31">
        <v>0</v>
      </c>
      <c r="AC89" s="36">
        <v>0</v>
      </c>
      <c r="AD89" s="31">
        <v>4.5463043478260872</v>
      </c>
      <c r="AE89" s="31">
        <v>0</v>
      </c>
      <c r="AF89" s="36">
        <v>0</v>
      </c>
      <c r="AG89" s="31">
        <v>0</v>
      </c>
      <c r="AH89" s="31">
        <v>0</v>
      </c>
      <c r="AI89" s="36" t="s">
        <v>457</v>
      </c>
      <c r="AJ89" t="s">
        <v>48</v>
      </c>
      <c r="AK89" s="37">
        <v>8</v>
      </c>
      <c r="AT89"/>
    </row>
    <row r="90" spans="1:46" x14ac:dyDescent="0.25">
      <c r="A90" t="s">
        <v>307</v>
      </c>
      <c r="B90" t="s">
        <v>113</v>
      </c>
      <c r="C90" t="s">
        <v>198</v>
      </c>
      <c r="D90" t="s">
        <v>252</v>
      </c>
      <c r="E90" s="31">
        <v>70.152173913043484</v>
      </c>
      <c r="F90" s="31">
        <v>275.82423913043471</v>
      </c>
      <c r="G90" s="31">
        <v>0</v>
      </c>
      <c r="H90" s="36">
        <v>0</v>
      </c>
      <c r="I90" s="31">
        <v>68.43782608695652</v>
      </c>
      <c r="J90" s="31">
        <v>0</v>
      </c>
      <c r="K90" s="36">
        <v>0</v>
      </c>
      <c r="L90" s="31">
        <v>58.360652173913039</v>
      </c>
      <c r="M90" s="31">
        <v>0</v>
      </c>
      <c r="N90" s="36">
        <v>0</v>
      </c>
      <c r="O90" s="31">
        <v>10.077173913043476</v>
      </c>
      <c r="P90" s="31">
        <v>0</v>
      </c>
      <c r="Q90" s="36">
        <v>0</v>
      </c>
      <c r="R90" s="31">
        <v>0</v>
      </c>
      <c r="S90" s="31">
        <v>0</v>
      </c>
      <c r="T90" s="36" t="s">
        <v>457</v>
      </c>
      <c r="U90" s="31">
        <v>28.546847826086946</v>
      </c>
      <c r="V90" s="31">
        <v>0</v>
      </c>
      <c r="W90" s="36">
        <v>0</v>
      </c>
      <c r="X90" s="31">
        <v>0</v>
      </c>
      <c r="Y90" s="31">
        <v>0</v>
      </c>
      <c r="Z90" s="36" t="s">
        <v>457</v>
      </c>
      <c r="AA90" s="31">
        <v>119.95923913043472</v>
      </c>
      <c r="AB90" s="31">
        <v>0</v>
      </c>
      <c r="AC90" s="36">
        <v>0</v>
      </c>
      <c r="AD90" s="31">
        <v>58.880326086956508</v>
      </c>
      <c r="AE90" s="31">
        <v>0</v>
      </c>
      <c r="AF90" s="36">
        <v>0</v>
      </c>
      <c r="AG90" s="31">
        <v>0</v>
      </c>
      <c r="AH90" s="31">
        <v>0</v>
      </c>
      <c r="AI90" s="36" t="s">
        <v>457</v>
      </c>
      <c r="AJ90" t="s">
        <v>15</v>
      </c>
      <c r="AK90" s="37">
        <v>8</v>
      </c>
      <c r="AT90"/>
    </row>
    <row r="91" spans="1:46" x14ac:dyDescent="0.25">
      <c r="A91" t="s">
        <v>307</v>
      </c>
      <c r="B91" t="s">
        <v>166</v>
      </c>
      <c r="C91" t="s">
        <v>205</v>
      </c>
      <c r="D91" t="s">
        <v>245</v>
      </c>
      <c r="E91" s="31">
        <v>23.695652173913043</v>
      </c>
      <c r="F91" s="31">
        <v>126.9296739130435</v>
      </c>
      <c r="G91" s="31">
        <v>0</v>
      </c>
      <c r="H91" s="36">
        <v>0</v>
      </c>
      <c r="I91" s="31">
        <v>27.298695652173908</v>
      </c>
      <c r="J91" s="31">
        <v>0</v>
      </c>
      <c r="K91" s="36">
        <v>0</v>
      </c>
      <c r="L91" s="31">
        <v>14.631847826086952</v>
      </c>
      <c r="M91" s="31">
        <v>0</v>
      </c>
      <c r="N91" s="36">
        <v>0</v>
      </c>
      <c r="O91" s="31">
        <v>6.2103260869565204</v>
      </c>
      <c r="P91" s="31">
        <v>0</v>
      </c>
      <c r="Q91" s="36">
        <v>0</v>
      </c>
      <c r="R91" s="31">
        <v>6.4565217391304346</v>
      </c>
      <c r="S91" s="31">
        <v>0</v>
      </c>
      <c r="T91" s="36">
        <v>0</v>
      </c>
      <c r="U91" s="31">
        <v>24.019021739130434</v>
      </c>
      <c r="V91" s="31">
        <v>0</v>
      </c>
      <c r="W91" s="36">
        <v>0</v>
      </c>
      <c r="X91" s="31">
        <v>6.4565217391304346</v>
      </c>
      <c r="Y91" s="31">
        <v>0</v>
      </c>
      <c r="Z91" s="36">
        <v>0</v>
      </c>
      <c r="AA91" s="31">
        <v>69.155434782608722</v>
      </c>
      <c r="AB91" s="31">
        <v>0</v>
      </c>
      <c r="AC91" s="36">
        <v>0</v>
      </c>
      <c r="AD91" s="31">
        <v>0</v>
      </c>
      <c r="AE91" s="31">
        <v>0</v>
      </c>
      <c r="AF91" s="36" t="s">
        <v>457</v>
      </c>
      <c r="AG91" s="31">
        <v>0</v>
      </c>
      <c r="AH91" s="31">
        <v>0</v>
      </c>
      <c r="AI91" s="36" t="s">
        <v>457</v>
      </c>
      <c r="AJ91" t="s">
        <v>69</v>
      </c>
      <c r="AK91" s="37">
        <v>8</v>
      </c>
      <c r="AT91"/>
    </row>
    <row r="92" spans="1:46" x14ac:dyDescent="0.25">
      <c r="A92" t="s">
        <v>307</v>
      </c>
      <c r="B92" t="s">
        <v>137</v>
      </c>
      <c r="C92" t="s">
        <v>199</v>
      </c>
      <c r="D92" t="s">
        <v>249</v>
      </c>
      <c r="E92" s="31">
        <v>62.760869565217391</v>
      </c>
      <c r="F92" s="31">
        <v>209.87858695652176</v>
      </c>
      <c r="G92" s="31">
        <v>4.1023913043478268</v>
      </c>
      <c r="H92" s="36">
        <v>1.9546497638645119E-2</v>
      </c>
      <c r="I92" s="31">
        <v>65.970760869565225</v>
      </c>
      <c r="J92" s="31">
        <v>4.8043478260869563E-2</v>
      </c>
      <c r="K92" s="36">
        <v>7.2825411784865153E-4</v>
      </c>
      <c r="L92" s="31">
        <v>43.47347826086957</v>
      </c>
      <c r="M92" s="31">
        <v>4.8043478260869563E-2</v>
      </c>
      <c r="N92" s="36">
        <v>1.1051215633719707E-3</v>
      </c>
      <c r="O92" s="31">
        <v>16.758152173913043</v>
      </c>
      <c r="P92" s="31">
        <v>0</v>
      </c>
      <c r="Q92" s="36">
        <v>0</v>
      </c>
      <c r="R92" s="31">
        <v>5.7391304347826084</v>
      </c>
      <c r="S92" s="31">
        <v>0</v>
      </c>
      <c r="T92" s="36">
        <v>0</v>
      </c>
      <c r="U92" s="31">
        <v>29.882717391304347</v>
      </c>
      <c r="V92" s="31">
        <v>0</v>
      </c>
      <c r="W92" s="36">
        <v>0</v>
      </c>
      <c r="X92" s="31">
        <v>0</v>
      </c>
      <c r="Y92" s="31">
        <v>0</v>
      </c>
      <c r="Z92" s="36" t="s">
        <v>457</v>
      </c>
      <c r="AA92" s="31">
        <v>109.04086956521739</v>
      </c>
      <c r="AB92" s="31">
        <v>4.054347826086957</v>
      </c>
      <c r="AC92" s="36">
        <v>3.7181910253036361E-2</v>
      </c>
      <c r="AD92" s="31">
        <v>4.9842391304347844</v>
      </c>
      <c r="AE92" s="31">
        <v>0</v>
      </c>
      <c r="AF92" s="36">
        <v>0</v>
      </c>
      <c r="AG92" s="31">
        <v>0</v>
      </c>
      <c r="AH92" s="31">
        <v>0</v>
      </c>
      <c r="AI92" s="36" t="s">
        <v>457</v>
      </c>
      <c r="AJ92" t="s">
        <v>40</v>
      </c>
      <c r="AK92" s="37">
        <v>8</v>
      </c>
      <c r="AT92"/>
    </row>
    <row r="93" spans="1:46" x14ac:dyDescent="0.25">
      <c r="A93" t="s">
        <v>307</v>
      </c>
      <c r="B93" t="s">
        <v>115</v>
      </c>
      <c r="C93" t="s">
        <v>214</v>
      </c>
      <c r="D93" t="s">
        <v>253</v>
      </c>
      <c r="E93" s="31">
        <v>38.434782608695649</v>
      </c>
      <c r="F93" s="31">
        <v>183.7534782608696</v>
      </c>
      <c r="G93" s="31">
        <v>0</v>
      </c>
      <c r="H93" s="36">
        <v>0</v>
      </c>
      <c r="I93" s="31">
        <v>52.102391304347833</v>
      </c>
      <c r="J93" s="31">
        <v>0</v>
      </c>
      <c r="K93" s="36">
        <v>0</v>
      </c>
      <c r="L93" s="31">
        <v>41.667608695652177</v>
      </c>
      <c r="M93" s="31">
        <v>0</v>
      </c>
      <c r="N93" s="36">
        <v>0</v>
      </c>
      <c r="O93" s="31">
        <v>5.4782608695652177</v>
      </c>
      <c r="P93" s="31">
        <v>0</v>
      </c>
      <c r="Q93" s="36">
        <v>0</v>
      </c>
      <c r="R93" s="31">
        <v>4.9565217391304346</v>
      </c>
      <c r="S93" s="31">
        <v>0</v>
      </c>
      <c r="T93" s="36">
        <v>0</v>
      </c>
      <c r="U93" s="31">
        <v>29.537499999999994</v>
      </c>
      <c r="V93" s="31">
        <v>0</v>
      </c>
      <c r="W93" s="36">
        <v>0</v>
      </c>
      <c r="X93" s="31">
        <v>0</v>
      </c>
      <c r="Y93" s="31">
        <v>0</v>
      </c>
      <c r="Z93" s="36" t="s">
        <v>457</v>
      </c>
      <c r="AA93" s="31">
        <v>97.402391304347873</v>
      </c>
      <c r="AB93" s="31">
        <v>0</v>
      </c>
      <c r="AC93" s="36">
        <v>0</v>
      </c>
      <c r="AD93" s="31">
        <v>4.7111956521739122</v>
      </c>
      <c r="AE93" s="31">
        <v>0</v>
      </c>
      <c r="AF93" s="36">
        <v>0</v>
      </c>
      <c r="AG93" s="31">
        <v>0</v>
      </c>
      <c r="AH93" s="31">
        <v>0</v>
      </c>
      <c r="AI93" s="36" t="s">
        <v>457</v>
      </c>
      <c r="AJ93" t="s">
        <v>17</v>
      </c>
      <c r="AK93" s="37">
        <v>8</v>
      </c>
      <c r="AT93"/>
    </row>
    <row r="94" spans="1:46" x14ac:dyDescent="0.25">
      <c r="A94" t="s">
        <v>307</v>
      </c>
      <c r="B94" t="s">
        <v>122</v>
      </c>
      <c r="C94" t="s">
        <v>219</v>
      </c>
      <c r="D94" t="s">
        <v>257</v>
      </c>
      <c r="E94" s="31">
        <v>35.75</v>
      </c>
      <c r="F94" s="31">
        <v>223.98489130434783</v>
      </c>
      <c r="G94" s="31">
        <v>0</v>
      </c>
      <c r="H94" s="36">
        <v>0</v>
      </c>
      <c r="I94" s="31">
        <v>55.999782608695639</v>
      </c>
      <c r="J94" s="31">
        <v>0</v>
      </c>
      <c r="K94" s="36">
        <v>0</v>
      </c>
      <c r="L94" s="31">
        <v>44.513478260869555</v>
      </c>
      <c r="M94" s="31">
        <v>0</v>
      </c>
      <c r="N94" s="36">
        <v>0</v>
      </c>
      <c r="O94" s="31">
        <v>5.812391304347825</v>
      </c>
      <c r="P94" s="31">
        <v>0</v>
      </c>
      <c r="Q94" s="36">
        <v>0</v>
      </c>
      <c r="R94" s="31">
        <v>5.6739130434782608</v>
      </c>
      <c r="S94" s="31">
        <v>0</v>
      </c>
      <c r="T94" s="36">
        <v>0</v>
      </c>
      <c r="U94" s="31">
        <v>36.914130434782621</v>
      </c>
      <c r="V94" s="31">
        <v>0</v>
      </c>
      <c r="W94" s="36">
        <v>0</v>
      </c>
      <c r="X94" s="31">
        <v>0</v>
      </c>
      <c r="Y94" s="31">
        <v>0</v>
      </c>
      <c r="Z94" s="36" t="s">
        <v>457</v>
      </c>
      <c r="AA94" s="31">
        <v>131.07097826086957</v>
      </c>
      <c r="AB94" s="31">
        <v>0</v>
      </c>
      <c r="AC94" s="36">
        <v>0</v>
      </c>
      <c r="AD94" s="31">
        <v>0</v>
      </c>
      <c r="AE94" s="31">
        <v>0</v>
      </c>
      <c r="AF94" s="36" t="s">
        <v>457</v>
      </c>
      <c r="AG94" s="31">
        <v>0</v>
      </c>
      <c r="AH94" s="31">
        <v>0</v>
      </c>
      <c r="AI94" s="36" t="s">
        <v>457</v>
      </c>
      <c r="AJ94" t="s">
        <v>24</v>
      </c>
      <c r="AK94" s="37">
        <v>8</v>
      </c>
      <c r="AT94"/>
    </row>
    <row r="95" spans="1:46" x14ac:dyDescent="0.25">
      <c r="A95" t="s">
        <v>307</v>
      </c>
      <c r="B95" t="s">
        <v>152</v>
      </c>
      <c r="C95" t="s">
        <v>207</v>
      </c>
      <c r="D95" t="s">
        <v>250</v>
      </c>
      <c r="E95" s="31">
        <v>73.315217391304344</v>
      </c>
      <c r="F95" s="31">
        <v>322.66478260869559</v>
      </c>
      <c r="G95" s="31">
        <v>99.934565217391324</v>
      </c>
      <c r="H95" s="36">
        <v>0.30971637006504271</v>
      </c>
      <c r="I95" s="31">
        <v>98.749565217391279</v>
      </c>
      <c r="J95" s="31">
        <v>11.264565217391306</v>
      </c>
      <c r="K95" s="36">
        <v>0.11407204874870119</v>
      </c>
      <c r="L95" s="31">
        <v>68.087173913043458</v>
      </c>
      <c r="M95" s="31">
        <v>11.264565217391306</v>
      </c>
      <c r="N95" s="36">
        <v>0.16544327763959893</v>
      </c>
      <c r="O95" s="31">
        <v>24.858043478260871</v>
      </c>
      <c r="P95" s="31">
        <v>0</v>
      </c>
      <c r="Q95" s="36">
        <v>0</v>
      </c>
      <c r="R95" s="31">
        <v>5.8043478260869561</v>
      </c>
      <c r="S95" s="31">
        <v>0</v>
      </c>
      <c r="T95" s="36">
        <v>0</v>
      </c>
      <c r="U95" s="31">
        <v>23.883695652173909</v>
      </c>
      <c r="V95" s="31">
        <v>5.7993478260869562</v>
      </c>
      <c r="W95" s="36">
        <v>0.2428161834979293</v>
      </c>
      <c r="X95" s="31">
        <v>7.5946739130434784</v>
      </c>
      <c r="Y95" s="31">
        <v>0</v>
      </c>
      <c r="Z95" s="36">
        <v>0</v>
      </c>
      <c r="AA95" s="31">
        <v>192.43684782608693</v>
      </c>
      <c r="AB95" s="31">
        <v>82.870652173913058</v>
      </c>
      <c r="AC95" s="36">
        <v>0.43063817096404877</v>
      </c>
      <c r="AD95" s="31">
        <v>0</v>
      </c>
      <c r="AE95" s="31">
        <v>0</v>
      </c>
      <c r="AF95" s="36" t="s">
        <v>457</v>
      </c>
      <c r="AG95" s="31">
        <v>0</v>
      </c>
      <c r="AH95" s="31">
        <v>0</v>
      </c>
      <c r="AI95" s="36" t="s">
        <v>457</v>
      </c>
      <c r="AJ95" t="s">
        <v>55</v>
      </c>
      <c r="AK95" s="37">
        <v>8</v>
      </c>
      <c r="AT95"/>
    </row>
    <row r="96" spans="1:46" x14ac:dyDescent="0.25">
      <c r="A96" t="s">
        <v>307</v>
      </c>
      <c r="B96" t="s">
        <v>123</v>
      </c>
      <c r="C96" t="s">
        <v>208</v>
      </c>
      <c r="D96" t="s">
        <v>251</v>
      </c>
      <c r="E96" s="31">
        <v>27.130434782608695</v>
      </c>
      <c r="F96" s="31">
        <v>115.36206521739132</v>
      </c>
      <c r="G96" s="31">
        <v>39.188695652173912</v>
      </c>
      <c r="H96" s="36">
        <v>0.33970175185686646</v>
      </c>
      <c r="I96" s="31">
        <v>26.719673913043479</v>
      </c>
      <c r="J96" s="31">
        <v>0.87695652173913052</v>
      </c>
      <c r="K96" s="36">
        <v>3.28206296451483E-2</v>
      </c>
      <c r="L96" s="31">
        <v>9.0134782608695669</v>
      </c>
      <c r="M96" s="31">
        <v>0.87695652173913052</v>
      </c>
      <c r="N96" s="36">
        <v>9.7293907674497124E-2</v>
      </c>
      <c r="O96" s="31">
        <v>11.923586956521737</v>
      </c>
      <c r="P96" s="31">
        <v>0</v>
      </c>
      <c r="Q96" s="36">
        <v>0</v>
      </c>
      <c r="R96" s="31">
        <v>5.7826086956521738</v>
      </c>
      <c r="S96" s="31">
        <v>0</v>
      </c>
      <c r="T96" s="36">
        <v>0</v>
      </c>
      <c r="U96" s="31">
        <v>23.035217391304354</v>
      </c>
      <c r="V96" s="31">
        <v>7.322934782608697</v>
      </c>
      <c r="W96" s="36">
        <v>0.3179017006096525</v>
      </c>
      <c r="X96" s="31">
        <v>0</v>
      </c>
      <c r="Y96" s="31">
        <v>0</v>
      </c>
      <c r="Z96" s="36" t="s">
        <v>457</v>
      </c>
      <c r="AA96" s="31">
        <v>56.600760869565214</v>
      </c>
      <c r="AB96" s="31">
        <v>30.988804347826086</v>
      </c>
      <c r="AC96" s="36">
        <v>0.54749801719519064</v>
      </c>
      <c r="AD96" s="31">
        <v>9.0064130434782594</v>
      </c>
      <c r="AE96" s="31">
        <v>0</v>
      </c>
      <c r="AF96" s="36">
        <v>0</v>
      </c>
      <c r="AG96" s="31">
        <v>0</v>
      </c>
      <c r="AH96" s="31">
        <v>0</v>
      </c>
      <c r="AI96" s="36" t="s">
        <v>457</v>
      </c>
      <c r="AJ96" t="s">
        <v>25</v>
      </c>
      <c r="AK96" s="37">
        <v>8</v>
      </c>
      <c r="AT96"/>
    </row>
    <row r="97" spans="1:46" x14ac:dyDescent="0.25">
      <c r="A97" t="s">
        <v>307</v>
      </c>
      <c r="B97" t="s">
        <v>111</v>
      </c>
      <c r="C97" t="s">
        <v>207</v>
      </c>
      <c r="D97" t="s">
        <v>250</v>
      </c>
      <c r="E97" s="31">
        <v>52.586956521739133</v>
      </c>
      <c r="F97" s="31">
        <v>196.5221739130435</v>
      </c>
      <c r="G97" s="31">
        <v>79.841304347826082</v>
      </c>
      <c r="H97" s="36">
        <v>0.40627122506366131</v>
      </c>
      <c r="I97" s="31">
        <v>43.209565217391301</v>
      </c>
      <c r="J97" s="31">
        <v>8.443695652173913</v>
      </c>
      <c r="K97" s="36">
        <v>0.19541265017810067</v>
      </c>
      <c r="L97" s="31">
        <v>24.754999999999992</v>
      </c>
      <c r="M97" s="31">
        <v>8.443695652173913</v>
      </c>
      <c r="N97" s="36">
        <v>0.34109051311548844</v>
      </c>
      <c r="O97" s="31">
        <v>12.889347826086958</v>
      </c>
      <c r="P97" s="31">
        <v>0</v>
      </c>
      <c r="Q97" s="36">
        <v>0</v>
      </c>
      <c r="R97" s="31">
        <v>5.5652173913043477</v>
      </c>
      <c r="S97" s="31">
        <v>0</v>
      </c>
      <c r="T97" s="36">
        <v>0</v>
      </c>
      <c r="U97" s="31">
        <v>26.793586956521736</v>
      </c>
      <c r="V97" s="31">
        <v>4.7340217391304344</v>
      </c>
      <c r="W97" s="36">
        <v>0.1766848816029144</v>
      </c>
      <c r="X97" s="31">
        <v>0</v>
      </c>
      <c r="Y97" s="31">
        <v>0</v>
      </c>
      <c r="Z97" s="36" t="s">
        <v>457</v>
      </c>
      <c r="AA97" s="31">
        <v>123.85652173913047</v>
      </c>
      <c r="AB97" s="31">
        <v>66.663586956521726</v>
      </c>
      <c r="AC97" s="36">
        <v>0.53823235159897476</v>
      </c>
      <c r="AD97" s="31">
        <v>2.6625000000000001</v>
      </c>
      <c r="AE97" s="31">
        <v>0</v>
      </c>
      <c r="AF97" s="36">
        <v>0</v>
      </c>
      <c r="AG97" s="31">
        <v>0</v>
      </c>
      <c r="AH97" s="31">
        <v>0</v>
      </c>
      <c r="AI97" s="36" t="s">
        <v>457</v>
      </c>
      <c r="AJ97" t="s">
        <v>12</v>
      </c>
      <c r="AK97" s="37">
        <v>8</v>
      </c>
      <c r="AT97"/>
    </row>
    <row r="98" spans="1:46" x14ac:dyDescent="0.25">
      <c r="A98" t="s">
        <v>307</v>
      </c>
      <c r="B98" t="s">
        <v>124</v>
      </c>
      <c r="C98" t="s">
        <v>207</v>
      </c>
      <c r="D98" t="s">
        <v>250</v>
      </c>
      <c r="E98" s="31">
        <v>105.80434782608695</v>
      </c>
      <c r="F98" s="31">
        <v>399.84021739130441</v>
      </c>
      <c r="G98" s="31">
        <v>97.328152173913011</v>
      </c>
      <c r="H98" s="36">
        <v>0.2434176151886758</v>
      </c>
      <c r="I98" s="31">
        <v>134.54847826086953</v>
      </c>
      <c r="J98" s="31">
        <v>22.472065217391293</v>
      </c>
      <c r="K98" s="36">
        <v>0.16701835284841568</v>
      </c>
      <c r="L98" s="31">
        <v>94.460760869565192</v>
      </c>
      <c r="M98" s="31">
        <v>22.472065217391293</v>
      </c>
      <c r="N98" s="36">
        <v>0.23789841422536842</v>
      </c>
      <c r="O98" s="31">
        <v>32.705434782608698</v>
      </c>
      <c r="P98" s="31">
        <v>0</v>
      </c>
      <c r="Q98" s="36">
        <v>0</v>
      </c>
      <c r="R98" s="31">
        <v>7.3822826086956539</v>
      </c>
      <c r="S98" s="31">
        <v>0</v>
      </c>
      <c r="T98" s="36">
        <v>0</v>
      </c>
      <c r="U98" s="31">
        <v>57.781847826086967</v>
      </c>
      <c r="V98" s="31">
        <v>3.2243478260869565</v>
      </c>
      <c r="W98" s="36">
        <v>5.5802089192295602E-2</v>
      </c>
      <c r="X98" s="31">
        <v>0</v>
      </c>
      <c r="Y98" s="31">
        <v>0</v>
      </c>
      <c r="Z98" s="36" t="s">
        <v>457</v>
      </c>
      <c r="AA98" s="31">
        <v>195.9242391304349</v>
      </c>
      <c r="AB98" s="31">
        <v>71.631739130434767</v>
      </c>
      <c r="AC98" s="36">
        <v>0.36560937762655565</v>
      </c>
      <c r="AD98" s="31">
        <v>11.585652173913042</v>
      </c>
      <c r="AE98" s="31">
        <v>0</v>
      </c>
      <c r="AF98" s="36">
        <v>0</v>
      </c>
      <c r="AG98" s="31">
        <v>0</v>
      </c>
      <c r="AH98" s="31">
        <v>0</v>
      </c>
      <c r="AI98" s="36" t="s">
        <v>457</v>
      </c>
      <c r="AJ98" t="s">
        <v>26</v>
      </c>
      <c r="AK98" s="37">
        <v>8</v>
      </c>
      <c r="AT98"/>
    </row>
    <row r="99" spans="1:46" x14ac:dyDescent="0.25">
      <c r="E99" s="31"/>
      <c r="F99" s="31"/>
      <c r="G99" s="31"/>
      <c r="I99" s="31"/>
      <c r="J99" s="31"/>
      <c r="L99" s="31"/>
      <c r="M99" s="31"/>
      <c r="O99" s="31"/>
      <c r="R99" s="31"/>
      <c r="U99" s="31"/>
      <c r="X99" s="31"/>
      <c r="AA99" s="31"/>
      <c r="AD99" s="31"/>
      <c r="AG99" s="31"/>
      <c r="AT99"/>
    </row>
    <row r="100" spans="1:46" x14ac:dyDescent="0.25">
      <c r="AT100"/>
    </row>
    <row r="101" spans="1:46" x14ac:dyDescent="0.25">
      <c r="AT101"/>
    </row>
    <row r="102" spans="1:46" x14ac:dyDescent="0.25">
      <c r="AT102"/>
    </row>
    <row r="103" spans="1:46" x14ac:dyDescent="0.25">
      <c r="AT103"/>
    </row>
    <row r="104" spans="1:46" x14ac:dyDescent="0.25">
      <c r="AT104"/>
    </row>
    <row r="111" spans="1:46" x14ac:dyDescent="0.25">
      <c r="AL111" s="31"/>
      <c r="AM111" s="31"/>
      <c r="AN111" s="31"/>
      <c r="AO111" s="31"/>
      <c r="AP111" s="31"/>
      <c r="AQ111" s="31"/>
      <c r="AR111" s="31"/>
    </row>
  </sheetData>
  <pageMargins left="0.7" right="0.7" top="0.75" bottom="0.75" header="0.3" footer="0.3"/>
  <pageSetup orientation="portrait" horizontalDpi="1200" verticalDpi="1200" r:id="rId1"/>
  <ignoredErrors>
    <ignoredError sqref="AJ2:AJ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9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314</v>
      </c>
      <c r="B1" s="1" t="s">
        <v>381</v>
      </c>
      <c r="C1" s="1" t="s">
        <v>317</v>
      </c>
      <c r="D1" s="1" t="s">
        <v>316</v>
      </c>
      <c r="E1" s="1" t="s">
        <v>318</v>
      </c>
      <c r="F1" s="1" t="s">
        <v>428</v>
      </c>
      <c r="G1" s="1" t="s">
        <v>429</v>
      </c>
      <c r="H1" s="1" t="s">
        <v>430</v>
      </c>
      <c r="I1" s="1" t="s">
        <v>431</v>
      </c>
      <c r="J1" s="1" t="s">
        <v>432</v>
      </c>
      <c r="K1" s="1" t="s">
        <v>433</v>
      </c>
      <c r="L1" s="1" t="s">
        <v>434</v>
      </c>
      <c r="M1" s="1" t="s">
        <v>435</v>
      </c>
      <c r="N1" s="1" t="s">
        <v>436</v>
      </c>
      <c r="O1" s="1" t="s">
        <v>437</v>
      </c>
      <c r="P1" s="1" t="s">
        <v>438</v>
      </c>
      <c r="Q1" s="1" t="s">
        <v>439</v>
      </c>
      <c r="R1" s="1" t="s">
        <v>440</v>
      </c>
      <c r="S1" s="1" t="s">
        <v>441</v>
      </c>
      <c r="T1" s="1" t="s">
        <v>442</v>
      </c>
      <c r="U1" s="1" t="s">
        <v>443</v>
      </c>
      <c r="V1" s="1" t="s">
        <v>444</v>
      </c>
      <c r="W1" s="1" t="s">
        <v>445</v>
      </c>
      <c r="X1" s="1" t="s">
        <v>446</v>
      </c>
      <c r="Y1" s="1" t="s">
        <v>447</v>
      </c>
      <c r="Z1" s="1" t="s">
        <v>448</v>
      </c>
      <c r="AA1" s="1" t="s">
        <v>449</v>
      </c>
      <c r="AB1" s="1" t="s">
        <v>450</v>
      </c>
      <c r="AC1" s="1" t="s">
        <v>451</v>
      </c>
      <c r="AD1" s="1" t="s">
        <v>452</v>
      </c>
      <c r="AE1" s="1" t="s">
        <v>453</v>
      </c>
      <c r="AF1" s="1" t="s">
        <v>454</v>
      </c>
      <c r="AG1" s="1" t="s">
        <v>455</v>
      </c>
      <c r="AH1" s="1" t="s">
        <v>315</v>
      </c>
      <c r="AI1" s="38" t="s">
        <v>456</v>
      </c>
    </row>
    <row r="2" spans="1:35" x14ac:dyDescent="0.25">
      <c r="A2" t="s">
        <v>307</v>
      </c>
      <c r="B2" t="s">
        <v>184</v>
      </c>
      <c r="C2" t="s">
        <v>196</v>
      </c>
      <c r="D2" t="s">
        <v>255</v>
      </c>
      <c r="E2" s="2">
        <v>14.728260869565217</v>
      </c>
      <c r="F2" s="2">
        <v>5.797173913043479</v>
      </c>
      <c r="G2" s="2">
        <v>0</v>
      </c>
      <c r="H2" s="2">
        <v>0</v>
      </c>
      <c r="I2" s="2">
        <v>0</v>
      </c>
      <c r="J2" s="2">
        <v>0</v>
      </c>
      <c r="K2" s="2">
        <v>0</v>
      </c>
      <c r="L2" s="2">
        <v>0.88293478260869551</v>
      </c>
      <c r="M2" s="2">
        <v>0</v>
      </c>
      <c r="N2" s="2">
        <v>0</v>
      </c>
      <c r="O2" s="2">
        <v>0</v>
      </c>
      <c r="P2" s="2">
        <v>0</v>
      </c>
      <c r="Q2" s="2">
        <v>0</v>
      </c>
      <c r="R2" s="2">
        <v>0</v>
      </c>
      <c r="S2" s="2">
        <v>5.1744565217391303</v>
      </c>
      <c r="T2" s="2">
        <v>3.9863043478260871</v>
      </c>
      <c r="U2" s="2">
        <v>0</v>
      </c>
      <c r="V2" s="2">
        <v>0.62198523985239862</v>
      </c>
      <c r="W2" s="2">
        <v>11.962282608695652</v>
      </c>
      <c r="X2" s="2">
        <v>0</v>
      </c>
      <c r="Y2" s="2">
        <v>5.6786956521739151</v>
      </c>
      <c r="Z2" s="2">
        <v>1.1977638376383766</v>
      </c>
      <c r="AA2" s="2">
        <v>0</v>
      </c>
      <c r="AB2" s="2">
        <v>0</v>
      </c>
      <c r="AC2" s="2">
        <v>0</v>
      </c>
      <c r="AD2" s="2">
        <v>0</v>
      </c>
      <c r="AE2" s="2">
        <v>0</v>
      </c>
      <c r="AF2" s="2">
        <v>0</v>
      </c>
      <c r="AG2" s="2">
        <v>0</v>
      </c>
      <c r="AH2" t="s">
        <v>87</v>
      </c>
      <c r="AI2">
        <v>8</v>
      </c>
    </row>
    <row r="3" spans="1:35" x14ac:dyDescent="0.25">
      <c r="A3" t="s">
        <v>307</v>
      </c>
      <c r="B3" t="s">
        <v>185</v>
      </c>
      <c r="C3" t="s">
        <v>210</v>
      </c>
      <c r="D3" t="s">
        <v>242</v>
      </c>
      <c r="E3" s="2">
        <v>29.423913043478262</v>
      </c>
      <c r="F3" s="2">
        <v>5.7391304347826084</v>
      </c>
      <c r="G3" s="2">
        <v>1.4060869565217387</v>
      </c>
      <c r="H3" s="2">
        <v>0</v>
      </c>
      <c r="I3" s="2">
        <v>0</v>
      </c>
      <c r="J3" s="2">
        <v>0</v>
      </c>
      <c r="K3" s="2">
        <v>0</v>
      </c>
      <c r="L3" s="2">
        <v>3.3709782608695646</v>
      </c>
      <c r="M3" s="2">
        <v>0.35032608695652179</v>
      </c>
      <c r="N3" s="2">
        <v>0</v>
      </c>
      <c r="O3" s="2">
        <v>1.1906169190986334E-2</v>
      </c>
      <c r="P3" s="2">
        <v>4.7427173913043479</v>
      </c>
      <c r="Q3" s="2">
        <v>0</v>
      </c>
      <c r="R3" s="2">
        <v>0.16118581455485778</v>
      </c>
      <c r="S3" s="2">
        <v>10.265434782608693</v>
      </c>
      <c r="T3" s="2">
        <v>7.1935869565217363</v>
      </c>
      <c r="U3" s="2">
        <v>0</v>
      </c>
      <c r="V3" s="2">
        <v>0.59336165496859972</v>
      </c>
      <c r="W3" s="2">
        <v>11.209565217391306</v>
      </c>
      <c r="X3" s="2">
        <v>16.514673913043481</v>
      </c>
      <c r="Y3" s="2">
        <v>0.21923913043478263</v>
      </c>
      <c r="Z3" s="2">
        <v>0.94968599926117492</v>
      </c>
      <c r="AA3" s="2">
        <v>0</v>
      </c>
      <c r="AB3" s="2">
        <v>0</v>
      </c>
      <c r="AC3" s="2">
        <v>0</v>
      </c>
      <c r="AD3" s="2">
        <v>0</v>
      </c>
      <c r="AE3" s="2">
        <v>0</v>
      </c>
      <c r="AF3" s="2">
        <v>0</v>
      </c>
      <c r="AG3" s="2">
        <v>0</v>
      </c>
      <c r="AH3" t="s">
        <v>88</v>
      </c>
      <c r="AI3">
        <v>8</v>
      </c>
    </row>
    <row r="4" spans="1:35" x14ac:dyDescent="0.25">
      <c r="A4" t="s">
        <v>307</v>
      </c>
      <c r="B4" t="s">
        <v>186</v>
      </c>
      <c r="C4" t="s">
        <v>212</v>
      </c>
      <c r="D4" t="s">
        <v>250</v>
      </c>
      <c r="E4" s="2">
        <v>28.619565217391305</v>
      </c>
      <c r="F4" s="2">
        <v>5.2065217391304346</v>
      </c>
      <c r="G4" s="2">
        <v>0.30434782608695654</v>
      </c>
      <c r="H4" s="2">
        <v>0.11413043478260869</v>
      </c>
      <c r="I4" s="2">
        <v>0.33695652173913043</v>
      </c>
      <c r="J4" s="2">
        <v>0</v>
      </c>
      <c r="K4" s="2">
        <v>0</v>
      </c>
      <c r="L4" s="2">
        <v>0.92097826086956525</v>
      </c>
      <c r="M4" s="2">
        <v>5.6456521739130432</v>
      </c>
      <c r="N4" s="2">
        <v>0</v>
      </c>
      <c r="O4" s="2">
        <v>0.19726547664261299</v>
      </c>
      <c r="P4" s="2">
        <v>5.1630434782608696E-2</v>
      </c>
      <c r="Q4" s="2">
        <v>0</v>
      </c>
      <c r="R4" s="2">
        <v>1.8040258260539309E-3</v>
      </c>
      <c r="S4" s="2">
        <v>1.1470652173913043</v>
      </c>
      <c r="T4" s="2">
        <v>6.7282608695652169E-2</v>
      </c>
      <c r="U4" s="2">
        <v>0</v>
      </c>
      <c r="V4" s="2">
        <v>4.2430687428788451E-2</v>
      </c>
      <c r="W4" s="2">
        <v>0.18880434782608693</v>
      </c>
      <c r="X4" s="2">
        <v>1.0995652173913042</v>
      </c>
      <c r="Y4" s="2">
        <v>0</v>
      </c>
      <c r="Z4" s="2">
        <v>4.5017090770983668E-2</v>
      </c>
      <c r="AA4" s="2">
        <v>0</v>
      </c>
      <c r="AB4" s="2">
        <v>0</v>
      </c>
      <c r="AC4" s="2">
        <v>0</v>
      </c>
      <c r="AD4" s="2">
        <v>0</v>
      </c>
      <c r="AE4" s="2">
        <v>0</v>
      </c>
      <c r="AF4" s="2">
        <v>0</v>
      </c>
      <c r="AG4" s="2">
        <v>0</v>
      </c>
      <c r="AH4" t="s">
        <v>89</v>
      </c>
      <c r="AI4">
        <v>8</v>
      </c>
    </row>
    <row r="5" spans="1:35" x14ac:dyDescent="0.25">
      <c r="A5" t="s">
        <v>307</v>
      </c>
      <c r="B5" t="s">
        <v>167</v>
      </c>
      <c r="C5" t="s">
        <v>217</v>
      </c>
      <c r="D5" t="s">
        <v>255</v>
      </c>
      <c r="E5" s="2">
        <v>22.804347826086957</v>
      </c>
      <c r="F5" s="2">
        <v>5.7391304347826084</v>
      </c>
      <c r="G5" s="2">
        <v>1.4456521739130435</v>
      </c>
      <c r="H5" s="2">
        <v>0</v>
      </c>
      <c r="I5" s="2">
        <v>1.3967391304347827</v>
      </c>
      <c r="J5" s="2">
        <v>0</v>
      </c>
      <c r="K5" s="2">
        <v>1.1521739130434783</v>
      </c>
      <c r="L5" s="2">
        <v>0.81695652173913036</v>
      </c>
      <c r="M5" s="2">
        <v>0</v>
      </c>
      <c r="N5" s="2">
        <v>0</v>
      </c>
      <c r="O5" s="2">
        <v>0</v>
      </c>
      <c r="P5" s="2">
        <v>0</v>
      </c>
      <c r="Q5" s="2">
        <v>0.11489130434782609</v>
      </c>
      <c r="R5" s="2">
        <v>5.0381315538608196E-3</v>
      </c>
      <c r="S5" s="2">
        <v>7.1886956521739132</v>
      </c>
      <c r="T5" s="2">
        <v>5.6783695652173911</v>
      </c>
      <c r="U5" s="2">
        <v>0</v>
      </c>
      <c r="V5" s="2">
        <v>0.56423736892278353</v>
      </c>
      <c r="W5" s="2">
        <v>13.164782608695656</v>
      </c>
      <c r="X5" s="2">
        <v>5.9635869565217403</v>
      </c>
      <c r="Y5" s="2">
        <v>7.1823913043478234</v>
      </c>
      <c r="Z5" s="2">
        <v>1.1537607244995236</v>
      </c>
      <c r="AA5" s="2">
        <v>0</v>
      </c>
      <c r="AB5" s="2">
        <v>0</v>
      </c>
      <c r="AC5" s="2">
        <v>0</v>
      </c>
      <c r="AD5" s="2">
        <v>0</v>
      </c>
      <c r="AE5" s="2">
        <v>0</v>
      </c>
      <c r="AF5" s="2">
        <v>0</v>
      </c>
      <c r="AG5" s="2">
        <v>0</v>
      </c>
      <c r="AH5" t="s">
        <v>70</v>
      </c>
      <c r="AI5">
        <v>8</v>
      </c>
    </row>
    <row r="6" spans="1:35" x14ac:dyDescent="0.25">
      <c r="A6" t="s">
        <v>307</v>
      </c>
      <c r="B6" t="s">
        <v>159</v>
      </c>
      <c r="C6" t="s">
        <v>200</v>
      </c>
      <c r="D6" t="s">
        <v>250</v>
      </c>
      <c r="E6" s="2">
        <v>31.326086956521738</v>
      </c>
      <c r="F6" s="2">
        <v>5.7391304347826084</v>
      </c>
      <c r="G6" s="2">
        <v>0</v>
      </c>
      <c r="H6" s="2">
        <v>0</v>
      </c>
      <c r="I6" s="2">
        <v>0</v>
      </c>
      <c r="J6" s="2">
        <v>0</v>
      </c>
      <c r="K6" s="2">
        <v>0</v>
      </c>
      <c r="L6" s="2">
        <v>2.3188043478260867</v>
      </c>
      <c r="M6" s="2">
        <v>0</v>
      </c>
      <c r="N6" s="2">
        <v>0</v>
      </c>
      <c r="O6" s="2">
        <v>0</v>
      </c>
      <c r="P6" s="2">
        <v>0</v>
      </c>
      <c r="Q6" s="2">
        <v>0</v>
      </c>
      <c r="R6" s="2">
        <v>0</v>
      </c>
      <c r="S6" s="2">
        <v>13.336847826086952</v>
      </c>
      <c r="T6" s="2">
        <v>12.661521739130439</v>
      </c>
      <c r="U6" s="2">
        <v>0</v>
      </c>
      <c r="V6" s="2">
        <v>0.82992713393476758</v>
      </c>
      <c r="W6" s="2">
        <v>20.671304347826087</v>
      </c>
      <c r="X6" s="2">
        <v>11.648043478260869</v>
      </c>
      <c r="Y6" s="2">
        <v>3.9694565217391315</v>
      </c>
      <c r="Z6" s="2">
        <v>1.1584212352532963</v>
      </c>
      <c r="AA6" s="2">
        <v>0</v>
      </c>
      <c r="AB6" s="2">
        <v>0</v>
      </c>
      <c r="AC6" s="2">
        <v>0</v>
      </c>
      <c r="AD6" s="2">
        <v>5.7391304347826084</v>
      </c>
      <c r="AE6" s="2">
        <v>0</v>
      </c>
      <c r="AF6" s="2">
        <v>0</v>
      </c>
      <c r="AG6" s="2">
        <v>0</v>
      </c>
      <c r="AH6" t="s">
        <v>62</v>
      </c>
      <c r="AI6">
        <v>8</v>
      </c>
    </row>
    <row r="7" spans="1:35" x14ac:dyDescent="0.25">
      <c r="A7" t="s">
        <v>307</v>
      </c>
      <c r="B7" t="s">
        <v>163</v>
      </c>
      <c r="C7" t="s">
        <v>200</v>
      </c>
      <c r="D7" t="s">
        <v>250</v>
      </c>
      <c r="E7" s="2">
        <v>36.086956521739133</v>
      </c>
      <c r="F7" s="2">
        <v>5.7391304347826084</v>
      </c>
      <c r="G7" s="2">
        <v>1.2173913043478262</v>
      </c>
      <c r="H7" s="2">
        <v>0</v>
      </c>
      <c r="I7" s="2">
        <v>0</v>
      </c>
      <c r="J7" s="2">
        <v>0</v>
      </c>
      <c r="K7" s="2">
        <v>0</v>
      </c>
      <c r="L7" s="2">
        <v>2.2706521739130436</v>
      </c>
      <c r="M7" s="2">
        <v>0</v>
      </c>
      <c r="N7" s="2">
        <v>0</v>
      </c>
      <c r="O7" s="2">
        <v>0</v>
      </c>
      <c r="P7" s="2">
        <v>0</v>
      </c>
      <c r="Q7" s="2">
        <v>0</v>
      </c>
      <c r="R7" s="2">
        <v>0</v>
      </c>
      <c r="S7" s="2">
        <v>10.932826086956521</v>
      </c>
      <c r="T7" s="2">
        <v>15.793695652173904</v>
      </c>
      <c r="U7" s="2">
        <v>0</v>
      </c>
      <c r="V7" s="2">
        <v>0.74061445783132507</v>
      </c>
      <c r="W7" s="2">
        <v>13.205543478260866</v>
      </c>
      <c r="X7" s="2">
        <v>11.793152173913047</v>
      </c>
      <c r="Y7" s="2">
        <v>6.4285869565217437</v>
      </c>
      <c r="Z7" s="2">
        <v>0.8708765060240965</v>
      </c>
      <c r="AA7" s="2">
        <v>0</v>
      </c>
      <c r="AB7" s="2">
        <v>0</v>
      </c>
      <c r="AC7" s="2">
        <v>0</v>
      </c>
      <c r="AD7" s="2">
        <v>0</v>
      </c>
      <c r="AE7" s="2">
        <v>0</v>
      </c>
      <c r="AF7" s="2">
        <v>0</v>
      </c>
      <c r="AG7" s="2">
        <v>0</v>
      </c>
      <c r="AH7" t="s">
        <v>66</v>
      </c>
      <c r="AI7">
        <v>8</v>
      </c>
    </row>
    <row r="8" spans="1:35" x14ac:dyDescent="0.25">
      <c r="A8" t="s">
        <v>307</v>
      </c>
      <c r="B8" t="s">
        <v>156</v>
      </c>
      <c r="C8" t="s">
        <v>226</v>
      </c>
      <c r="D8" t="s">
        <v>245</v>
      </c>
      <c r="E8" s="2">
        <v>66.336956521739125</v>
      </c>
      <c r="F8" s="2">
        <v>23.417717391304347</v>
      </c>
      <c r="G8" s="2">
        <v>0</v>
      </c>
      <c r="H8" s="2">
        <v>0.44760869565217398</v>
      </c>
      <c r="I8" s="2">
        <v>1.7826086956521738</v>
      </c>
      <c r="J8" s="2">
        <v>0</v>
      </c>
      <c r="K8" s="2">
        <v>0</v>
      </c>
      <c r="L8" s="2">
        <v>4.829782608695651</v>
      </c>
      <c r="M8" s="2">
        <v>9.8183695652173881</v>
      </c>
      <c r="N8" s="2">
        <v>0</v>
      </c>
      <c r="O8" s="2">
        <v>0.14800753727674909</v>
      </c>
      <c r="P8" s="2">
        <v>0</v>
      </c>
      <c r="Q8" s="2">
        <v>13.343913043478267</v>
      </c>
      <c r="R8" s="2">
        <v>0.20115353105030323</v>
      </c>
      <c r="S8" s="2">
        <v>6.0826086956521781</v>
      </c>
      <c r="T8" s="2">
        <v>10.842391304347828</v>
      </c>
      <c r="U8" s="2">
        <v>0</v>
      </c>
      <c r="V8" s="2">
        <v>0.25513681795838122</v>
      </c>
      <c r="W8" s="2">
        <v>6.343260869565218</v>
      </c>
      <c r="X8" s="2">
        <v>6.6644565217391314</v>
      </c>
      <c r="Y8" s="2">
        <v>0</v>
      </c>
      <c r="Z8" s="2">
        <v>0.19608553170571855</v>
      </c>
      <c r="AA8" s="2">
        <v>0</v>
      </c>
      <c r="AB8" s="2">
        <v>0</v>
      </c>
      <c r="AC8" s="2">
        <v>0</v>
      </c>
      <c r="AD8" s="2">
        <v>0</v>
      </c>
      <c r="AE8" s="2">
        <v>0</v>
      </c>
      <c r="AF8" s="2">
        <v>0</v>
      </c>
      <c r="AG8" s="2">
        <v>0</v>
      </c>
      <c r="AH8" t="s">
        <v>59</v>
      </c>
      <c r="AI8">
        <v>8</v>
      </c>
    </row>
    <row r="9" spans="1:35" x14ac:dyDescent="0.25">
      <c r="A9" t="s">
        <v>307</v>
      </c>
      <c r="B9" t="s">
        <v>150</v>
      </c>
      <c r="C9" t="s">
        <v>207</v>
      </c>
      <c r="D9" t="s">
        <v>250</v>
      </c>
      <c r="E9" s="2">
        <v>100.02173913043478</v>
      </c>
      <c r="F9" s="2">
        <v>17.80032608695652</v>
      </c>
      <c r="G9" s="2">
        <v>0</v>
      </c>
      <c r="H9" s="2">
        <v>0.59967391304347828</v>
      </c>
      <c r="I9" s="2">
        <v>1.1929347826086956</v>
      </c>
      <c r="J9" s="2">
        <v>0</v>
      </c>
      <c r="K9" s="2">
        <v>0</v>
      </c>
      <c r="L9" s="2">
        <v>3.2617391304347825</v>
      </c>
      <c r="M9" s="2">
        <v>5.4657608695652167</v>
      </c>
      <c r="N9" s="2">
        <v>8.7795652173913048</v>
      </c>
      <c r="O9" s="2">
        <v>0.14242229950010865</v>
      </c>
      <c r="P9" s="2">
        <v>0</v>
      </c>
      <c r="Q9" s="2">
        <v>17.676956521739129</v>
      </c>
      <c r="R9" s="2">
        <v>0.17673114540317322</v>
      </c>
      <c r="S9" s="2">
        <v>3.7250000000000001</v>
      </c>
      <c r="T9" s="2">
        <v>9.1641304347826118</v>
      </c>
      <c r="U9" s="2">
        <v>0</v>
      </c>
      <c r="V9" s="2">
        <v>0.12886329058900242</v>
      </c>
      <c r="W9" s="2">
        <v>9.1746739130434758</v>
      </c>
      <c r="X9" s="2">
        <v>7.0384782608695646</v>
      </c>
      <c r="Y9" s="2">
        <v>0</v>
      </c>
      <c r="Z9" s="2">
        <v>0.16209628341664853</v>
      </c>
      <c r="AA9" s="2">
        <v>0</v>
      </c>
      <c r="AB9" s="2">
        <v>0</v>
      </c>
      <c r="AC9" s="2">
        <v>0</v>
      </c>
      <c r="AD9" s="2">
        <v>0</v>
      </c>
      <c r="AE9" s="2">
        <v>0</v>
      </c>
      <c r="AF9" s="2">
        <v>0</v>
      </c>
      <c r="AG9" s="2">
        <v>0</v>
      </c>
      <c r="AH9" t="s">
        <v>53</v>
      </c>
      <c r="AI9">
        <v>8</v>
      </c>
    </row>
    <row r="10" spans="1:35" x14ac:dyDescent="0.25">
      <c r="A10" t="s">
        <v>307</v>
      </c>
      <c r="B10" t="s">
        <v>107</v>
      </c>
      <c r="C10" t="s">
        <v>207</v>
      </c>
      <c r="D10" t="s">
        <v>250</v>
      </c>
      <c r="E10" s="2">
        <v>96.630434782608702</v>
      </c>
      <c r="F10" s="2">
        <v>31.66586956521741</v>
      </c>
      <c r="G10" s="2">
        <v>0</v>
      </c>
      <c r="H10" s="2">
        <v>0.51695652173913065</v>
      </c>
      <c r="I10" s="2">
        <v>1.6358695652173914</v>
      </c>
      <c r="J10" s="2">
        <v>0</v>
      </c>
      <c r="K10" s="2">
        <v>0</v>
      </c>
      <c r="L10" s="2">
        <v>3.0223913043478272</v>
      </c>
      <c r="M10" s="2">
        <v>8.2332608695652176</v>
      </c>
      <c r="N10" s="2">
        <v>2.6708695652173913</v>
      </c>
      <c r="O10" s="2">
        <v>0.11284364454443194</v>
      </c>
      <c r="P10" s="2">
        <v>0</v>
      </c>
      <c r="Q10" s="2">
        <v>7.9852173913043503</v>
      </c>
      <c r="R10" s="2">
        <v>8.2636670416197988E-2</v>
      </c>
      <c r="S10" s="2">
        <v>4.0109782608695648</v>
      </c>
      <c r="T10" s="2">
        <v>7.4231521739130439</v>
      </c>
      <c r="U10" s="2">
        <v>0</v>
      </c>
      <c r="V10" s="2">
        <v>0.11832845894263218</v>
      </c>
      <c r="W10" s="2">
        <v>9.1798913043478247</v>
      </c>
      <c r="X10" s="2">
        <v>0.64434782608695651</v>
      </c>
      <c r="Y10" s="2">
        <v>0</v>
      </c>
      <c r="Z10" s="2">
        <v>0.10166816647919008</v>
      </c>
      <c r="AA10" s="2">
        <v>0</v>
      </c>
      <c r="AB10" s="2">
        <v>0</v>
      </c>
      <c r="AC10" s="2">
        <v>0</v>
      </c>
      <c r="AD10" s="2">
        <v>0</v>
      </c>
      <c r="AE10" s="2">
        <v>0</v>
      </c>
      <c r="AF10" s="2">
        <v>0</v>
      </c>
      <c r="AG10" s="2">
        <v>0</v>
      </c>
      <c r="AH10" t="s">
        <v>8</v>
      </c>
      <c r="AI10">
        <v>8</v>
      </c>
    </row>
    <row r="11" spans="1:35" x14ac:dyDescent="0.25">
      <c r="A11" t="s">
        <v>307</v>
      </c>
      <c r="B11" t="s">
        <v>153</v>
      </c>
      <c r="C11" t="s">
        <v>210</v>
      </c>
      <c r="D11" t="s">
        <v>242</v>
      </c>
      <c r="E11" s="2">
        <v>60.184782608695649</v>
      </c>
      <c r="F11" s="2">
        <v>7.6222826086956523</v>
      </c>
      <c r="G11" s="2">
        <v>0.16304347826086957</v>
      </c>
      <c r="H11" s="2">
        <v>0.21195652173913043</v>
      </c>
      <c r="I11" s="2">
        <v>4.9502173913043475</v>
      </c>
      <c r="J11" s="2">
        <v>0</v>
      </c>
      <c r="K11" s="2">
        <v>0</v>
      </c>
      <c r="L11" s="2">
        <v>0.8045652173913046</v>
      </c>
      <c r="M11" s="2">
        <v>1.3097826086956523</v>
      </c>
      <c r="N11" s="2">
        <v>1.7069565217391303</v>
      </c>
      <c r="O11" s="2">
        <v>5.0124616218168681E-2</v>
      </c>
      <c r="P11" s="2">
        <v>0.31641304347826088</v>
      </c>
      <c r="Q11" s="2">
        <v>0</v>
      </c>
      <c r="R11" s="2">
        <v>5.2573595810005425E-3</v>
      </c>
      <c r="S11" s="2">
        <v>1.9172826086956523</v>
      </c>
      <c r="T11" s="2">
        <v>1.2299999999999998</v>
      </c>
      <c r="U11" s="2">
        <v>0</v>
      </c>
      <c r="V11" s="2">
        <v>5.2293660827162719E-2</v>
      </c>
      <c r="W11" s="2">
        <v>2.6485869565217395</v>
      </c>
      <c r="X11" s="2">
        <v>6.5578260869565215</v>
      </c>
      <c r="Y11" s="2">
        <v>0</v>
      </c>
      <c r="Z11" s="2">
        <v>0.15296911685027995</v>
      </c>
      <c r="AA11" s="2">
        <v>0</v>
      </c>
      <c r="AB11" s="2">
        <v>0</v>
      </c>
      <c r="AC11" s="2">
        <v>0</v>
      </c>
      <c r="AD11" s="2">
        <v>0</v>
      </c>
      <c r="AE11" s="2">
        <v>0</v>
      </c>
      <c r="AF11" s="2">
        <v>0</v>
      </c>
      <c r="AG11" s="2">
        <v>0</v>
      </c>
      <c r="AH11" t="s">
        <v>56</v>
      </c>
      <c r="AI11">
        <v>8</v>
      </c>
    </row>
    <row r="12" spans="1:35" x14ac:dyDescent="0.25">
      <c r="A12" t="s">
        <v>307</v>
      </c>
      <c r="B12" t="s">
        <v>126</v>
      </c>
      <c r="C12" t="s">
        <v>207</v>
      </c>
      <c r="D12" t="s">
        <v>250</v>
      </c>
      <c r="E12" s="2">
        <v>58.532608695652172</v>
      </c>
      <c r="F12" s="2">
        <v>20.780652173913044</v>
      </c>
      <c r="G12" s="2">
        <v>0</v>
      </c>
      <c r="H12" s="2">
        <v>0.33913043478260863</v>
      </c>
      <c r="I12" s="2">
        <v>0.63315217391304346</v>
      </c>
      <c r="J12" s="2">
        <v>0</v>
      </c>
      <c r="K12" s="2">
        <v>0</v>
      </c>
      <c r="L12" s="2">
        <v>1.4319565217391308</v>
      </c>
      <c r="M12" s="2">
        <v>5.8264130434782633</v>
      </c>
      <c r="N12" s="2">
        <v>1.8953260869565218</v>
      </c>
      <c r="O12" s="2">
        <v>0.13192200557103068</v>
      </c>
      <c r="P12" s="2">
        <v>3.1546739130434789</v>
      </c>
      <c r="Q12" s="2">
        <v>8.9565217391304337</v>
      </c>
      <c r="R12" s="2">
        <v>0.20691364902506962</v>
      </c>
      <c r="S12" s="2">
        <v>1.3905434782608697</v>
      </c>
      <c r="T12" s="2">
        <v>2.8833695652173899</v>
      </c>
      <c r="U12" s="2">
        <v>0</v>
      </c>
      <c r="V12" s="2">
        <v>7.3017641597028768E-2</v>
      </c>
      <c r="W12" s="2">
        <v>1.7719565217391302</v>
      </c>
      <c r="X12" s="2">
        <v>8.6956521739130432E-2</v>
      </c>
      <c r="Y12" s="2">
        <v>0</v>
      </c>
      <c r="Z12" s="2">
        <v>3.1758588672237693E-2</v>
      </c>
      <c r="AA12" s="2">
        <v>0</v>
      </c>
      <c r="AB12" s="2">
        <v>0</v>
      </c>
      <c r="AC12" s="2">
        <v>0</v>
      </c>
      <c r="AD12" s="2">
        <v>0</v>
      </c>
      <c r="AE12" s="2">
        <v>0</v>
      </c>
      <c r="AF12" s="2">
        <v>0</v>
      </c>
      <c r="AG12" s="2">
        <v>0</v>
      </c>
      <c r="AH12" t="s">
        <v>28</v>
      </c>
      <c r="AI12">
        <v>8</v>
      </c>
    </row>
    <row r="13" spans="1:35" x14ac:dyDescent="0.25">
      <c r="A13" t="s">
        <v>307</v>
      </c>
      <c r="B13" t="s">
        <v>191</v>
      </c>
      <c r="C13" t="s">
        <v>240</v>
      </c>
      <c r="D13" t="s">
        <v>262</v>
      </c>
      <c r="E13" s="2">
        <v>32.739130434782609</v>
      </c>
      <c r="F13" s="2">
        <v>8.6956521739130432E-2</v>
      </c>
      <c r="G13" s="2">
        <v>0</v>
      </c>
      <c r="H13" s="2">
        <v>0</v>
      </c>
      <c r="I13" s="2">
        <v>0</v>
      </c>
      <c r="J13" s="2">
        <v>0</v>
      </c>
      <c r="K13" s="2">
        <v>0</v>
      </c>
      <c r="L13" s="2">
        <v>0</v>
      </c>
      <c r="M13" s="2">
        <v>2.8695652173913042</v>
      </c>
      <c r="N13" s="2">
        <v>0</v>
      </c>
      <c r="O13" s="2">
        <v>8.7649402390438239E-2</v>
      </c>
      <c r="P13" s="2">
        <v>5.0663043478260876</v>
      </c>
      <c r="Q13" s="2">
        <v>0</v>
      </c>
      <c r="R13" s="2">
        <v>0.15474767596281541</v>
      </c>
      <c r="S13" s="2">
        <v>0</v>
      </c>
      <c r="T13" s="2">
        <v>0</v>
      </c>
      <c r="U13" s="2">
        <v>0</v>
      </c>
      <c r="V13" s="2">
        <v>0</v>
      </c>
      <c r="W13" s="2">
        <v>0</v>
      </c>
      <c r="X13" s="2">
        <v>0</v>
      </c>
      <c r="Y13" s="2">
        <v>0</v>
      </c>
      <c r="Z13" s="2">
        <v>0</v>
      </c>
      <c r="AA13" s="2">
        <v>0</v>
      </c>
      <c r="AB13" s="2">
        <v>0</v>
      </c>
      <c r="AC13" s="2">
        <v>0</v>
      </c>
      <c r="AD13" s="2">
        <v>0</v>
      </c>
      <c r="AE13" s="2">
        <v>0</v>
      </c>
      <c r="AF13" s="2">
        <v>0</v>
      </c>
      <c r="AG13" s="2">
        <v>0</v>
      </c>
      <c r="AH13" t="s">
        <v>94</v>
      </c>
      <c r="AI13">
        <v>8</v>
      </c>
    </row>
    <row r="14" spans="1:35" x14ac:dyDescent="0.25">
      <c r="A14" t="s">
        <v>307</v>
      </c>
      <c r="B14" t="s">
        <v>120</v>
      </c>
      <c r="C14" t="s">
        <v>217</v>
      </c>
      <c r="D14" t="s">
        <v>255</v>
      </c>
      <c r="E14" s="2">
        <v>42</v>
      </c>
      <c r="F14" s="2">
        <v>5.7391304347826084</v>
      </c>
      <c r="G14" s="2">
        <v>0</v>
      </c>
      <c r="H14" s="2">
        <v>0</v>
      </c>
      <c r="I14" s="2">
        <v>6.0323913043478168</v>
      </c>
      <c r="J14" s="2">
        <v>0</v>
      </c>
      <c r="K14" s="2">
        <v>0</v>
      </c>
      <c r="L14" s="2">
        <v>0</v>
      </c>
      <c r="M14" s="2">
        <v>0.38315217391304346</v>
      </c>
      <c r="N14" s="2">
        <v>4.0043478260869572</v>
      </c>
      <c r="O14" s="2">
        <v>0.10446428571428575</v>
      </c>
      <c r="P14" s="2">
        <v>0</v>
      </c>
      <c r="Q14" s="2">
        <v>5.322826086956522</v>
      </c>
      <c r="R14" s="2">
        <v>0.12673395445134578</v>
      </c>
      <c r="S14" s="2">
        <v>0</v>
      </c>
      <c r="T14" s="2">
        <v>0</v>
      </c>
      <c r="U14" s="2">
        <v>0</v>
      </c>
      <c r="V14" s="2">
        <v>0</v>
      </c>
      <c r="W14" s="2">
        <v>0</v>
      </c>
      <c r="X14" s="2">
        <v>0</v>
      </c>
      <c r="Y14" s="2">
        <v>0</v>
      </c>
      <c r="Z14" s="2">
        <v>0</v>
      </c>
      <c r="AA14" s="2">
        <v>0</v>
      </c>
      <c r="AB14" s="2">
        <v>0.25923913043478258</v>
      </c>
      <c r="AC14" s="2">
        <v>0</v>
      </c>
      <c r="AD14" s="2">
        <v>21.084673913043478</v>
      </c>
      <c r="AE14" s="2">
        <v>0</v>
      </c>
      <c r="AF14" s="2">
        <v>0</v>
      </c>
      <c r="AG14" s="2">
        <v>0</v>
      </c>
      <c r="AH14" t="s">
        <v>22</v>
      </c>
      <c r="AI14">
        <v>8</v>
      </c>
    </row>
    <row r="15" spans="1:35" x14ac:dyDescent="0.25">
      <c r="A15" t="s">
        <v>307</v>
      </c>
      <c r="B15" t="s">
        <v>179</v>
      </c>
      <c r="C15" t="s">
        <v>236</v>
      </c>
      <c r="D15" t="s">
        <v>250</v>
      </c>
      <c r="E15" s="2">
        <v>92.228260869565219</v>
      </c>
      <c r="F15" s="2">
        <v>5.7391304347826084</v>
      </c>
      <c r="G15" s="2">
        <v>0</v>
      </c>
      <c r="H15" s="2">
        <v>0</v>
      </c>
      <c r="I15" s="2">
        <v>1.2905434782608702</v>
      </c>
      <c r="J15" s="2">
        <v>0</v>
      </c>
      <c r="K15" s="2">
        <v>0</v>
      </c>
      <c r="L15" s="2">
        <v>4.0859782608695658</v>
      </c>
      <c r="M15" s="2">
        <v>0.27989130434782611</v>
      </c>
      <c r="N15" s="2">
        <v>5.0391304347826074</v>
      </c>
      <c r="O15" s="2">
        <v>5.767236299351796E-2</v>
      </c>
      <c r="P15" s="2">
        <v>2.5389130434782614</v>
      </c>
      <c r="Q15" s="2">
        <v>8.8154347826086958</v>
      </c>
      <c r="R15" s="2">
        <v>0.12311137301119623</v>
      </c>
      <c r="S15" s="2">
        <v>9.9703260869565238</v>
      </c>
      <c r="T15" s="2">
        <v>12.466413043478259</v>
      </c>
      <c r="U15" s="2">
        <v>0</v>
      </c>
      <c r="V15" s="2">
        <v>0.24327401296405418</v>
      </c>
      <c r="W15" s="2">
        <v>2.9327173913043478</v>
      </c>
      <c r="X15" s="2">
        <v>14.394239130434778</v>
      </c>
      <c r="Y15" s="2">
        <v>0</v>
      </c>
      <c r="Z15" s="2">
        <v>0.18787035945786679</v>
      </c>
      <c r="AA15" s="2">
        <v>0</v>
      </c>
      <c r="AB15" s="2">
        <v>0.22260869565217395</v>
      </c>
      <c r="AC15" s="2">
        <v>0</v>
      </c>
      <c r="AD15" s="2">
        <v>50.1157608695652</v>
      </c>
      <c r="AE15" s="2">
        <v>0</v>
      </c>
      <c r="AF15" s="2">
        <v>0</v>
      </c>
      <c r="AG15" s="2">
        <v>0</v>
      </c>
      <c r="AH15" t="s">
        <v>82</v>
      </c>
      <c r="AI15">
        <v>8</v>
      </c>
    </row>
    <row r="16" spans="1:35" x14ac:dyDescent="0.25">
      <c r="A16" t="s">
        <v>307</v>
      </c>
      <c r="B16" t="s">
        <v>148</v>
      </c>
      <c r="C16" t="s">
        <v>228</v>
      </c>
      <c r="D16" t="s">
        <v>246</v>
      </c>
      <c r="E16" s="2">
        <v>75.391304347826093</v>
      </c>
      <c r="F16" s="2">
        <v>5.7391304347826084</v>
      </c>
      <c r="G16" s="2">
        <v>0.55163043478260865</v>
      </c>
      <c r="H16" s="2">
        <v>0.39021739130434779</v>
      </c>
      <c r="I16" s="2">
        <v>0.38043478260869568</v>
      </c>
      <c r="J16" s="2">
        <v>0</v>
      </c>
      <c r="K16" s="2">
        <v>0</v>
      </c>
      <c r="L16" s="2">
        <v>4.9402173913043494</v>
      </c>
      <c r="M16" s="2">
        <v>0</v>
      </c>
      <c r="N16" s="2">
        <v>9.0385869565217369</v>
      </c>
      <c r="O16" s="2">
        <v>0.11988898500576697</v>
      </c>
      <c r="P16" s="2">
        <v>4.3908695652173915</v>
      </c>
      <c r="Q16" s="2">
        <v>5.6826086956521751</v>
      </c>
      <c r="R16" s="2">
        <v>0.13361591695501732</v>
      </c>
      <c r="S16" s="2">
        <v>4.085217391304349</v>
      </c>
      <c r="T16" s="2">
        <v>5.4374999999999982</v>
      </c>
      <c r="U16" s="2">
        <v>0</v>
      </c>
      <c r="V16" s="2">
        <v>0.12631055363321797</v>
      </c>
      <c r="W16" s="2">
        <v>10.667717391304347</v>
      </c>
      <c r="X16" s="2">
        <v>9.3755434782608678</v>
      </c>
      <c r="Y16" s="2">
        <v>0</v>
      </c>
      <c r="Z16" s="2">
        <v>0.26585640138408301</v>
      </c>
      <c r="AA16" s="2">
        <v>0</v>
      </c>
      <c r="AB16" s="2">
        <v>8.6956521739130432E-2</v>
      </c>
      <c r="AC16" s="2">
        <v>0</v>
      </c>
      <c r="AD16" s="2">
        <v>0</v>
      </c>
      <c r="AE16" s="2">
        <v>0</v>
      </c>
      <c r="AF16" s="2">
        <v>0</v>
      </c>
      <c r="AG16" s="2">
        <v>0</v>
      </c>
      <c r="AH16" t="s">
        <v>51</v>
      </c>
      <c r="AI16">
        <v>8</v>
      </c>
    </row>
    <row r="17" spans="1:35" x14ac:dyDescent="0.25">
      <c r="A17" t="s">
        <v>307</v>
      </c>
      <c r="B17" t="s">
        <v>110</v>
      </c>
      <c r="C17" t="s">
        <v>207</v>
      </c>
      <c r="D17" t="s">
        <v>250</v>
      </c>
      <c r="E17" s="2">
        <v>31.543478260869566</v>
      </c>
      <c r="F17" s="2">
        <v>5.3043478260869561</v>
      </c>
      <c r="G17" s="2">
        <v>0</v>
      </c>
      <c r="H17" s="2">
        <v>0</v>
      </c>
      <c r="I17" s="2">
        <v>0</v>
      </c>
      <c r="J17" s="2">
        <v>0</v>
      </c>
      <c r="K17" s="2">
        <v>0</v>
      </c>
      <c r="L17" s="2">
        <v>5.6718478260869549</v>
      </c>
      <c r="M17" s="2">
        <v>0</v>
      </c>
      <c r="N17" s="2">
        <v>3.2568478260869567</v>
      </c>
      <c r="O17" s="2">
        <v>0.10324948311509304</v>
      </c>
      <c r="P17" s="2">
        <v>4.4411956521739118</v>
      </c>
      <c r="Q17" s="2">
        <v>0.83750000000000002</v>
      </c>
      <c r="R17" s="2">
        <v>0.16734665747760161</v>
      </c>
      <c r="S17" s="2">
        <v>4.4045652173913048</v>
      </c>
      <c r="T17" s="2">
        <v>4.258260869565218</v>
      </c>
      <c r="U17" s="2">
        <v>0</v>
      </c>
      <c r="V17" s="2">
        <v>0.27463128876636805</v>
      </c>
      <c r="W17" s="2">
        <v>9.42</v>
      </c>
      <c r="X17" s="2">
        <v>4.7810869565217384</v>
      </c>
      <c r="Y17" s="2">
        <v>0</v>
      </c>
      <c r="Z17" s="2">
        <v>0.45020675396278426</v>
      </c>
      <c r="AA17" s="2">
        <v>0</v>
      </c>
      <c r="AB17" s="2">
        <v>1.1621739130434783</v>
      </c>
      <c r="AC17" s="2">
        <v>0</v>
      </c>
      <c r="AD17" s="2">
        <v>0</v>
      </c>
      <c r="AE17" s="2">
        <v>0</v>
      </c>
      <c r="AF17" s="2">
        <v>0</v>
      </c>
      <c r="AG17" s="2">
        <v>0</v>
      </c>
      <c r="AH17" t="s">
        <v>11</v>
      </c>
      <c r="AI17">
        <v>8</v>
      </c>
    </row>
    <row r="18" spans="1:35" x14ac:dyDescent="0.25">
      <c r="A18" t="s">
        <v>307</v>
      </c>
      <c r="B18" t="s">
        <v>133</v>
      </c>
      <c r="C18" t="s">
        <v>224</v>
      </c>
      <c r="D18" t="s">
        <v>250</v>
      </c>
      <c r="E18" s="2">
        <v>94.717391304347828</v>
      </c>
      <c r="F18" s="2">
        <v>5.3043478260869561</v>
      </c>
      <c r="G18" s="2">
        <v>0.65293478260869553</v>
      </c>
      <c r="H18" s="2">
        <v>0.48097826086956524</v>
      </c>
      <c r="I18" s="2">
        <v>1.0671739130434781</v>
      </c>
      <c r="J18" s="2">
        <v>0</v>
      </c>
      <c r="K18" s="2">
        <v>0</v>
      </c>
      <c r="L18" s="2">
        <v>11.237282608695651</v>
      </c>
      <c r="M18" s="2">
        <v>0</v>
      </c>
      <c r="N18" s="2">
        <v>5.7391304347826084</v>
      </c>
      <c r="O18" s="2">
        <v>6.0592150562313513E-2</v>
      </c>
      <c r="P18" s="2">
        <v>10.509456521739134</v>
      </c>
      <c r="Q18" s="2">
        <v>6.2731521739130436</v>
      </c>
      <c r="R18" s="2">
        <v>0.17718613725040169</v>
      </c>
      <c r="S18" s="2">
        <v>6.1053260869565227</v>
      </c>
      <c r="T18" s="2">
        <v>4.4616304347826086</v>
      </c>
      <c r="U18" s="2">
        <v>0</v>
      </c>
      <c r="V18" s="2">
        <v>0.1115630020656415</v>
      </c>
      <c r="W18" s="2">
        <v>10.397717391304347</v>
      </c>
      <c r="X18" s="2">
        <v>8.6814130434782601</v>
      </c>
      <c r="Y18" s="2">
        <v>0</v>
      </c>
      <c r="Z18" s="2">
        <v>0.20143217810420011</v>
      </c>
      <c r="AA18" s="2">
        <v>0</v>
      </c>
      <c r="AB18" s="2">
        <v>0</v>
      </c>
      <c r="AC18" s="2">
        <v>0</v>
      </c>
      <c r="AD18" s="2">
        <v>0</v>
      </c>
      <c r="AE18" s="2">
        <v>0</v>
      </c>
      <c r="AF18" s="2">
        <v>0</v>
      </c>
      <c r="AG18" s="2">
        <v>0</v>
      </c>
      <c r="AH18" t="s">
        <v>36</v>
      </c>
      <c r="AI18">
        <v>8</v>
      </c>
    </row>
    <row r="19" spans="1:35" x14ac:dyDescent="0.25">
      <c r="A19" t="s">
        <v>307</v>
      </c>
      <c r="B19" t="s">
        <v>160</v>
      </c>
      <c r="C19" t="s">
        <v>210</v>
      </c>
      <c r="D19" t="s">
        <v>242</v>
      </c>
      <c r="E19" s="2">
        <v>25.076086956521738</v>
      </c>
      <c r="F19" s="2">
        <v>5.7391304347826084</v>
      </c>
      <c r="G19" s="2">
        <v>0.40760869565217389</v>
      </c>
      <c r="H19" s="2">
        <v>0</v>
      </c>
      <c r="I19" s="2">
        <v>1.5443478260869568</v>
      </c>
      <c r="J19" s="2">
        <v>0</v>
      </c>
      <c r="K19" s="2">
        <v>0</v>
      </c>
      <c r="L19" s="2">
        <v>3.9172826086956514</v>
      </c>
      <c r="M19" s="2">
        <v>0</v>
      </c>
      <c r="N19" s="2">
        <v>10.273695652173915</v>
      </c>
      <c r="O19" s="2">
        <v>0.40970091027308203</v>
      </c>
      <c r="P19" s="2">
        <v>5.4729347826086947</v>
      </c>
      <c r="Q19" s="2">
        <v>0</v>
      </c>
      <c r="R19" s="2">
        <v>0.21825314260944947</v>
      </c>
      <c r="S19" s="2">
        <v>14.212391304347829</v>
      </c>
      <c r="T19" s="2">
        <v>1.1743478260869564</v>
      </c>
      <c r="U19" s="2">
        <v>0</v>
      </c>
      <c r="V19" s="2">
        <v>0.61360208062418742</v>
      </c>
      <c r="W19" s="2">
        <v>10.826304347826087</v>
      </c>
      <c r="X19" s="2">
        <v>13.165326086956528</v>
      </c>
      <c r="Y19" s="2">
        <v>5.8258695652173893</v>
      </c>
      <c r="Z19" s="2">
        <v>1.1890810576506288</v>
      </c>
      <c r="AA19" s="2">
        <v>0</v>
      </c>
      <c r="AB19" s="2">
        <v>8.6956521739130432E-2</v>
      </c>
      <c r="AC19" s="2">
        <v>0</v>
      </c>
      <c r="AD19" s="2">
        <v>0</v>
      </c>
      <c r="AE19" s="2">
        <v>0</v>
      </c>
      <c r="AF19" s="2">
        <v>0</v>
      </c>
      <c r="AG19" s="2">
        <v>0</v>
      </c>
      <c r="AH19" t="s">
        <v>63</v>
      </c>
      <c r="AI19">
        <v>8</v>
      </c>
    </row>
    <row r="20" spans="1:35" x14ac:dyDescent="0.25">
      <c r="A20" t="s">
        <v>307</v>
      </c>
      <c r="B20" t="s">
        <v>114</v>
      </c>
      <c r="C20" t="s">
        <v>199</v>
      </c>
      <c r="D20" t="s">
        <v>249</v>
      </c>
      <c r="E20" s="2">
        <v>53.847826086956523</v>
      </c>
      <c r="F20" s="2">
        <v>6.0869565217391308</v>
      </c>
      <c r="G20" s="2">
        <v>1.1304347826086956</v>
      </c>
      <c r="H20" s="2">
        <v>0.19565217391304349</v>
      </c>
      <c r="I20" s="2">
        <v>0.72826086956521741</v>
      </c>
      <c r="J20" s="2">
        <v>0</v>
      </c>
      <c r="K20" s="2">
        <v>0</v>
      </c>
      <c r="L20" s="2">
        <v>1.3669565217391304</v>
      </c>
      <c r="M20" s="2">
        <v>0.3016304347826087</v>
      </c>
      <c r="N20" s="2">
        <v>5.2576086956521735</v>
      </c>
      <c r="O20" s="2">
        <v>0.10323980621719821</v>
      </c>
      <c r="P20" s="2">
        <v>0.14249999999999999</v>
      </c>
      <c r="Q20" s="2">
        <v>2.9079347826086948</v>
      </c>
      <c r="R20" s="2">
        <v>5.6649172385950727E-2</v>
      </c>
      <c r="S20" s="2">
        <v>0.76956521739130435</v>
      </c>
      <c r="T20" s="2">
        <v>3.8339130434782613</v>
      </c>
      <c r="U20" s="2">
        <v>0</v>
      </c>
      <c r="V20" s="2">
        <v>8.5490512716996384E-2</v>
      </c>
      <c r="W20" s="2">
        <v>0.39836956521739131</v>
      </c>
      <c r="X20" s="2">
        <v>2.1475000000000009</v>
      </c>
      <c r="Y20" s="2">
        <v>0</v>
      </c>
      <c r="Z20" s="2">
        <v>4.7278966491723876E-2</v>
      </c>
      <c r="AA20" s="2">
        <v>0</v>
      </c>
      <c r="AB20" s="2">
        <v>0</v>
      </c>
      <c r="AC20" s="2">
        <v>0</v>
      </c>
      <c r="AD20" s="2">
        <v>0</v>
      </c>
      <c r="AE20" s="2">
        <v>0</v>
      </c>
      <c r="AF20" s="2">
        <v>0</v>
      </c>
      <c r="AG20" s="2">
        <v>0</v>
      </c>
      <c r="AH20" t="s">
        <v>16</v>
      </c>
      <c r="AI20">
        <v>8</v>
      </c>
    </row>
    <row r="21" spans="1:35" x14ac:dyDescent="0.25">
      <c r="A21" t="s">
        <v>307</v>
      </c>
      <c r="B21" t="s">
        <v>121</v>
      </c>
      <c r="C21" t="s">
        <v>218</v>
      </c>
      <c r="D21" t="s">
        <v>250</v>
      </c>
      <c r="E21" s="2">
        <v>52.913043478260867</v>
      </c>
      <c r="F21" s="2">
        <v>6.0869565217391308</v>
      </c>
      <c r="G21" s="2">
        <v>0.21739130434782608</v>
      </c>
      <c r="H21" s="2">
        <v>0.29347826086956524</v>
      </c>
      <c r="I21" s="2">
        <v>0.57065217391304346</v>
      </c>
      <c r="J21" s="2">
        <v>0</v>
      </c>
      <c r="K21" s="2">
        <v>0</v>
      </c>
      <c r="L21" s="2">
        <v>10.419782608695654</v>
      </c>
      <c r="M21" s="2">
        <v>0</v>
      </c>
      <c r="N21" s="2">
        <v>12.13065217391304</v>
      </c>
      <c r="O21" s="2">
        <v>0.2292563681183237</v>
      </c>
      <c r="P21" s="2">
        <v>0</v>
      </c>
      <c r="Q21" s="2">
        <v>10.712065217391306</v>
      </c>
      <c r="R21" s="2">
        <v>0.20244658997534926</v>
      </c>
      <c r="S21" s="2">
        <v>1.6549999999999996</v>
      </c>
      <c r="T21" s="2">
        <v>10.905434782608694</v>
      </c>
      <c r="U21" s="2">
        <v>0</v>
      </c>
      <c r="V21" s="2">
        <v>0.23737880032867703</v>
      </c>
      <c r="W21" s="2">
        <v>5.2684782608695659</v>
      </c>
      <c r="X21" s="2">
        <v>8.9230434782608672</v>
      </c>
      <c r="Y21" s="2">
        <v>0.10728260869565219</v>
      </c>
      <c r="Z21" s="2">
        <v>0.27023212818405912</v>
      </c>
      <c r="AA21" s="2">
        <v>0</v>
      </c>
      <c r="AB21" s="2">
        <v>0</v>
      </c>
      <c r="AC21" s="2">
        <v>0</v>
      </c>
      <c r="AD21" s="2">
        <v>0</v>
      </c>
      <c r="AE21" s="2">
        <v>0</v>
      </c>
      <c r="AF21" s="2">
        <v>0</v>
      </c>
      <c r="AG21" s="2">
        <v>0</v>
      </c>
      <c r="AH21" t="s">
        <v>23</v>
      </c>
      <c r="AI21">
        <v>8</v>
      </c>
    </row>
    <row r="22" spans="1:35" x14ac:dyDescent="0.25">
      <c r="A22" t="s">
        <v>307</v>
      </c>
      <c r="B22" t="s">
        <v>116</v>
      </c>
      <c r="C22" t="s">
        <v>215</v>
      </c>
      <c r="D22" t="s">
        <v>254</v>
      </c>
      <c r="E22" s="2">
        <v>31.467391304347824</v>
      </c>
      <c r="F22" s="2">
        <v>15.087826086956522</v>
      </c>
      <c r="G22" s="2">
        <v>0</v>
      </c>
      <c r="H22" s="2">
        <v>0.16304347826086957</v>
      </c>
      <c r="I22" s="2">
        <v>30.365978260869564</v>
      </c>
      <c r="J22" s="2">
        <v>0</v>
      </c>
      <c r="K22" s="2">
        <v>0</v>
      </c>
      <c r="L22" s="2">
        <v>0</v>
      </c>
      <c r="M22" s="2">
        <v>8.6956521739130432E-2</v>
      </c>
      <c r="N22" s="2">
        <v>4.9341304347826087</v>
      </c>
      <c r="O22" s="2">
        <v>0.15956476683937826</v>
      </c>
      <c r="P22" s="2">
        <v>0</v>
      </c>
      <c r="Q22" s="2">
        <v>4.4143478260869546</v>
      </c>
      <c r="R22" s="2">
        <v>0.14028324697754743</v>
      </c>
      <c r="S22" s="2">
        <v>0.69706521739130445</v>
      </c>
      <c r="T22" s="2">
        <v>2.4756521739130437</v>
      </c>
      <c r="U22" s="2">
        <v>0</v>
      </c>
      <c r="V22" s="2">
        <v>0.10082556131260796</v>
      </c>
      <c r="W22" s="2">
        <v>2.6440217391304346</v>
      </c>
      <c r="X22" s="2">
        <v>1.8738043478260868</v>
      </c>
      <c r="Y22" s="2">
        <v>0</v>
      </c>
      <c r="Z22" s="2">
        <v>0.14357167530224524</v>
      </c>
      <c r="AA22" s="2">
        <v>0</v>
      </c>
      <c r="AB22" s="2">
        <v>0</v>
      </c>
      <c r="AC22" s="2">
        <v>0</v>
      </c>
      <c r="AD22" s="2">
        <v>0</v>
      </c>
      <c r="AE22" s="2">
        <v>0</v>
      </c>
      <c r="AF22" s="2">
        <v>0</v>
      </c>
      <c r="AG22" s="2">
        <v>0</v>
      </c>
      <c r="AH22" t="s">
        <v>18</v>
      </c>
      <c r="AI22">
        <v>8</v>
      </c>
    </row>
    <row r="23" spans="1:35" x14ac:dyDescent="0.25">
      <c r="A23" t="s">
        <v>307</v>
      </c>
      <c r="B23" t="s">
        <v>170</v>
      </c>
      <c r="C23" t="s">
        <v>231</v>
      </c>
      <c r="D23" t="s">
        <v>245</v>
      </c>
      <c r="E23" s="2">
        <v>31.467391304347824</v>
      </c>
      <c r="F23" s="2">
        <v>4.8913043478260869</v>
      </c>
      <c r="G23" s="2">
        <v>0.84782608695652173</v>
      </c>
      <c r="H23" s="2">
        <v>0.29673913043478262</v>
      </c>
      <c r="I23" s="2">
        <v>0.125</v>
      </c>
      <c r="J23" s="2">
        <v>0</v>
      </c>
      <c r="K23" s="2">
        <v>0</v>
      </c>
      <c r="L23" s="2">
        <v>2.8042391304347816</v>
      </c>
      <c r="M23" s="2">
        <v>5.2806521739130456</v>
      </c>
      <c r="N23" s="2">
        <v>0</v>
      </c>
      <c r="O23" s="2">
        <v>0.16781347150259074</v>
      </c>
      <c r="P23" s="2">
        <v>0</v>
      </c>
      <c r="Q23" s="2">
        <v>3.0891304347826085</v>
      </c>
      <c r="R23" s="2">
        <v>9.8169257340241789E-2</v>
      </c>
      <c r="S23" s="2">
        <v>10.336195652173917</v>
      </c>
      <c r="T23" s="2">
        <v>9.1871739130434751</v>
      </c>
      <c r="U23" s="2">
        <v>0</v>
      </c>
      <c r="V23" s="2">
        <v>0.62043177892918833</v>
      </c>
      <c r="W23" s="2">
        <v>6.2250000000000005</v>
      </c>
      <c r="X23" s="2">
        <v>14.691195652173915</v>
      </c>
      <c r="Y23" s="2">
        <v>0</v>
      </c>
      <c r="Z23" s="2">
        <v>0.66469430051813483</v>
      </c>
      <c r="AA23" s="2">
        <v>0</v>
      </c>
      <c r="AB23" s="2">
        <v>0.22021739130434784</v>
      </c>
      <c r="AC23" s="2">
        <v>0</v>
      </c>
      <c r="AD23" s="2">
        <v>0</v>
      </c>
      <c r="AE23" s="2">
        <v>0</v>
      </c>
      <c r="AF23" s="2">
        <v>0</v>
      </c>
      <c r="AG23" s="2">
        <v>0</v>
      </c>
      <c r="AH23" t="s">
        <v>73</v>
      </c>
      <c r="AI23">
        <v>8</v>
      </c>
    </row>
    <row r="24" spans="1:35" x14ac:dyDescent="0.25">
      <c r="A24" t="s">
        <v>307</v>
      </c>
      <c r="B24" t="s">
        <v>104</v>
      </c>
      <c r="C24" t="s">
        <v>209</v>
      </c>
      <c r="D24" t="s">
        <v>248</v>
      </c>
      <c r="E24" s="2">
        <v>43.206521739130437</v>
      </c>
      <c r="F24" s="2">
        <v>5.6521739130434785</v>
      </c>
      <c r="G24" s="2">
        <v>0</v>
      </c>
      <c r="H24" s="2">
        <v>0</v>
      </c>
      <c r="I24" s="2">
        <v>0.44815217391304391</v>
      </c>
      <c r="J24" s="2">
        <v>0</v>
      </c>
      <c r="K24" s="2">
        <v>0</v>
      </c>
      <c r="L24" s="2">
        <v>0</v>
      </c>
      <c r="M24" s="2">
        <v>0</v>
      </c>
      <c r="N24" s="2">
        <v>8.0968478260869592</v>
      </c>
      <c r="O24" s="2">
        <v>0.18739874213836483</v>
      </c>
      <c r="P24" s="2">
        <v>5.3903260869565228</v>
      </c>
      <c r="Q24" s="2">
        <v>0</v>
      </c>
      <c r="R24" s="2">
        <v>0.12475723270440253</v>
      </c>
      <c r="S24" s="2">
        <v>5.7391304347826084</v>
      </c>
      <c r="T24" s="2">
        <v>0.25206521739130439</v>
      </c>
      <c r="U24" s="2">
        <v>0</v>
      </c>
      <c r="V24" s="2">
        <v>0.13866415094339621</v>
      </c>
      <c r="W24" s="2">
        <v>5.3295652173913046</v>
      </c>
      <c r="X24" s="2">
        <v>0</v>
      </c>
      <c r="Y24" s="2">
        <v>0</v>
      </c>
      <c r="Z24" s="2">
        <v>0.12335094339622642</v>
      </c>
      <c r="AA24" s="2">
        <v>0</v>
      </c>
      <c r="AB24" s="2">
        <v>0.12336956521739131</v>
      </c>
      <c r="AC24" s="2">
        <v>0</v>
      </c>
      <c r="AD24" s="2">
        <v>33.649347826086981</v>
      </c>
      <c r="AE24" s="2">
        <v>0</v>
      </c>
      <c r="AF24" s="2">
        <v>0</v>
      </c>
      <c r="AG24" s="2">
        <v>0</v>
      </c>
      <c r="AH24" t="s">
        <v>5</v>
      </c>
      <c r="AI24">
        <v>8</v>
      </c>
    </row>
    <row r="25" spans="1:35" x14ac:dyDescent="0.25">
      <c r="A25" t="s">
        <v>307</v>
      </c>
      <c r="B25" t="s">
        <v>193</v>
      </c>
      <c r="C25" t="s">
        <v>241</v>
      </c>
      <c r="D25" t="s">
        <v>244</v>
      </c>
      <c r="E25" s="2">
        <v>17.532608695652176</v>
      </c>
      <c r="F25" s="2">
        <v>2.152173913043478</v>
      </c>
      <c r="G25" s="2">
        <v>9.2391304347826081E-2</v>
      </c>
      <c r="H25" s="2">
        <v>2.347826086956522</v>
      </c>
      <c r="I25" s="2">
        <v>1.2880434782608696</v>
      </c>
      <c r="J25" s="2">
        <v>0</v>
      </c>
      <c r="K25" s="2">
        <v>0</v>
      </c>
      <c r="L25" s="2">
        <v>0</v>
      </c>
      <c r="M25" s="2">
        <v>2.7391304347826089</v>
      </c>
      <c r="N25" s="2">
        <v>0</v>
      </c>
      <c r="O25" s="2">
        <v>0.15623062616243025</v>
      </c>
      <c r="P25" s="2">
        <v>10.019021739130435</v>
      </c>
      <c r="Q25" s="2">
        <v>0</v>
      </c>
      <c r="R25" s="2">
        <v>0.57145071295722261</v>
      </c>
      <c r="S25" s="2">
        <v>0.33152173913043476</v>
      </c>
      <c r="T25" s="2">
        <v>0</v>
      </c>
      <c r="U25" s="2">
        <v>0</v>
      </c>
      <c r="V25" s="2">
        <v>1.8908865468071911E-2</v>
      </c>
      <c r="W25" s="2">
        <v>0</v>
      </c>
      <c r="X25" s="2">
        <v>0</v>
      </c>
      <c r="Y25" s="2">
        <v>0</v>
      </c>
      <c r="Z25" s="2">
        <v>0</v>
      </c>
      <c r="AA25" s="2">
        <v>0</v>
      </c>
      <c r="AB25" s="2">
        <v>0</v>
      </c>
      <c r="AC25" s="2">
        <v>0</v>
      </c>
      <c r="AD25" s="2">
        <v>0</v>
      </c>
      <c r="AE25" s="2">
        <v>0</v>
      </c>
      <c r="AF25" s="2">
        <v>0</v>
      </c>
      <c r="AG25" s="2">
        <v>0.20652173913043478</v>
      </c>
      <c r="AH25" t="s">
        <v>96</v>
      </c>
      <c r="AI25">
        <v>8</v>
      </c>
    </row>
    <row r="26" spans="1:35" x14ac:dyDescent="0.25">
      <c r="A26" t="s">
        <v>307</v>
      </c>
      <c r="B26" t="s">
        <v>168</v>
      </c>
      <c r="C26" t="s">
        <v>199</v>
      </c>
      <c r="D26" t="s">
        <v>249</v>
      </c>
      <c r="E26" s="2">
        <v>109.17391304347827</v>
      </c>
      <c r="F26" s="2">
        <v>54.518695652173918</v>
      </c>
      <c r="G26" s="2">
        <v>0</v>
      </c>
      <c r="H26" s="2">
        <v>0.50565217391304362</v>
      </c>
      <c r="I26" s="2">
        <v>1.4402173913043479</v>
      </c>
      <c r="J26" s="2">
        <v>0</v>
      </c>
      <c r="K26" s="2">
        <v>0</v>
      </c>
      <c r="L26" s="2">
        <v>3.8360869565217395</v>
      </c>
      <c r="M26" s="2">
        <v>0</v>
      </c>
      <c r="N26" s="2">
        <v>11.311630434782607</v>
      </c>
      <c r="O26" s="2">
        <v>0.1036111111111111</v>
      </c>
      <c r="P26" s="2">
        <v>12.154456521739126</v>
      </c>
      <c r="Q26" s="2">
        <v>15.791195652173913</v>
      </c>
      <c r="R26" s="2">
        <v>0.25597371565113497</v>
      </c>
      <c r="S26" s="2">
        <v>5.0711956521739134</v>
      </c>
      <c r="T26" s="2">
        <v>9.7656521739130486</v>
      </c>
      <c r="U26" s="2">
        <v>0</v>
      </c>
      <c r="V26" s="2">
        <v>0.13590103544404625</v>
      </c>
      <c r="W26" s="2">
        <v>5.8939130434782632</v>
      </c>
      <c r="X26" s="2">
        <v>8.3761956521739123</v>
      </c>
      <c r="Y26" s="2">
        <v>0</v>
      </c>
      <c r="Z26" s="2">
        <v>0.1307098765432099</v>
      </c>
      <c r="AA26" s="2">
        <v>0</v>
      </c>
      <c r="AB26" s="2">
        <v>0</v>
      </c>
      <c r="AC26" s="2">
        <v>0</v>
      </c>
      <c r="AD26" s="2">
        <v>0</v>
      </c>
      <c r="AE26" s="2">
        <v>0</v>
      </c>
      <c r="AF26" s="2">
        <v>0</v>
      </c>
      <c r="AG26" s="2">
        <v>0</v>
      </c>
      <c r="AH26" t="s">
        <v>71</v>
      </c>
      <c r="AI26">
        <v>8</v>
      </c>
    </row>
    <row r="27" spans="1:35" x14ac:dyDescent="0.25">
      <c r="A27" t="s">
        <v>307</v>
      </c>
      <c r="B27" t="s">
        <v>102</v>
      </c>
      <c r="C27" t="s">
        <v>199</v>
      </c>
      <c r="D27" t="s">
        <v>249</v>
      </c>
      <c r="E27" s="2">
        <v>33.652173913043477</v>
      </c>
      <c r="F27" s="2">
        <v>5.2173913043478262</v>
      </c>
      <c r="G27" s="2">
        <v>0</v>
      </c>
      <c r="H27" s="2">
        <v>0</v>
      </c>
      <c r="I27" s="2">
        <v>0</v>
      </c>
      <c r="J27" s="2">
        <v>0</v>
      </c>
      <c r="K27" s="2">
        <v>0</v>
      </c>
      <c r="L27" s="2">
        <v>1.2583695652173912</v>
      </c>
      <c r="M27" s="2">
        <v>0</v>
      </c>
      <c r="N27" s="2">
        <v>12.331304347826089</v>
      </c>
      <c r="O27" s="2">
        <v>0.36643410852713187</v>
      </c>
      <c r="P27" s="2">
        <v>2.9389130434782609</v>
      </c>
      <c r="Q27" s="2">
        <v>3.5009782608695654</v>
      </c>
      <c r="R27" s="2">
        <v>0.19136627906976747</v>
      </c>
      <c r="S27" s="2">
        <v>6.3951086956521745</v>
      </c>
      <c r="T27" s="2">
        <v>3.9370652173913037</v>
      </c>
      <c r="U27" s="2">
        <v>0</v>
      </c>
      <c r="V27" s="2">
        <v>0.3070284237726098</v>
      </c>
      <c r="W27" s="2">
        <v>3.4032608695652171</v>
      </c>
      <c r="X27" s="2">
        <v>4.0915217391304344</v>
      </c>
      <c r="Y27" s="2">
        <v>4.7560869565217381</v>
      </c>
      <c r="Z27" s="2">
        <v>0.36404392764857874</v>
      </c>
      <c r="AA27" s="2">
        <v>0</v>
      </c>
      <c r="AB27" s="2">
        <v>0</v>
      </c>
      <c r="AC27" s="2">
        <v>0</v>
      </c>
      <c r="AD27" s="2">
        <v>0</v>
      </c>
      <c r="AE27" s="2">
        <v>0</v>
      </c>
      <c r="AF27" s="2">
        <v>0</v>
      </c>
      <c r="AG27" s="2">
        <v>0</v>
      </c>
      <c r="AH27" t="s">
        <v>2</v>
      </c>
      <c r="AI27">
        <v>8</v>
      </c>
    </row>
    <row r="28" spans="1:35" x14ac:dyDescent="0.25">
      <c r="A28" t="s">
        <v>307</v>
      </c>
      <c r="B28" t="s">
        <v>97</v>
      </c>
      <c r="C28" t="s">
        <v>220</v>
      </c>
      <c r="D28" t="s">
        <v>255</v>
      </c>
      <c r="E28" s="2">
        <v>64.021739130434781</v>
      </c>
      <c r="F28" s="2">
        <v>22.129782608695656</v>
      </c>
      <c r="G28" s="2">
        <v>0</v>
      </c>
      <c r="H28" s="2">
        <v>0.50293478260869573</v>
      </c>
      <c r="I28" s="2">
        <v>1.361413043478261</v>
      </c>
      <c r="J28" s="2">
        <v>0</v>
      </c>
      <c r="K28" s="2">
        <v>0</v>
      </c>
      <c r="L28" s="2">
        <v>2.0357608695652174</v>
      </c>
      <c r="M28" s="2">
        <v>6.2326086956521749</v>
      </c>
      <c r="N28" s="2">
        <v>0</v>
      </c>
      <c r="O28" s="2">
        <v>9.7351443123938897E-2</v>
      </c>
      <c r="P28" s="2">
        <v>0</v>
      </c>
      <c r="Q28" s="2">
        <v>12.153369565217387</v>
      </c>
      <c r="R28" s="2">
        <v>0.18983191850594222</v>
      </c>
      <c r="S28" s="2">
        <v>2.7080434782608691</v>
      </c>
      <c r="T28" s="2">
        <v>6.2893478260869582</v>
      </c>
      <c r="U28" s="2">
        <v>0</v>
      </c>
      <c r="V28" s="2">
        <v>0.14053650254668931</v>
      </c>
      <c r="W28" s="2">
        <v>6.6956521739130457</v>
      </c>
      <c r="X28" s="2">
        <v>0.89543478260869591</v>
      </c>
      <c r="Y28" s="2">
        <v>0</v>
      </c>
      <c r="Z28" s="2">
        <v>0.11857045840407475</v>
      </c>
      <c r="AA28" s="2">
        <v>0</v>
      </c>
      <c r="AB28" s="2">
        <v>0</v>
      </c>
      <c r="AC28" s="2">
        <v>0</v>
      </c>
      <c r="AD28" s="2">
        <v>0</v>
      </c>
      <c r="AE28" s="2">
        <v>0</v>
      </c>
      <c r="AF28" s="2">
        <v>0</v>
      </c>
      <c r="AG28" s="2">
        <v>0</v>
      </c>
      <c r="AH28" t="s">
        <v>29</v>
      </c>
      <c r="AI28">
        <v>8</v>
      </c>
    </row>
    <row r="29" spans="1:35" x14ac:dyDescent="0.25">
      <c r="A29" t="s">
        <v>307</v>
      </c>
      <c r="B29" t="s">
        <v>132</v>
      </c>
      <c r="C29" t="s">
        <v>223</v>
      </c>
      <c r="D29" t="s">
        <v>258</v>
      </c>
      <c r="E29" s="2">
        <v>31.836956521739129</v>
      </c>
      <c r="F29" s="2">
        <v>4.6086956521739131</v>
      </c>
      <c r="G29" s="2">
        <v>0</v>
      </c>
      <c r="H29" s="2">
        <v>0.16032608695652178</v>
      </c>
      <c r="I29" s="2">
        <v>0.54619565217391308</v>
      </c>
      <c r="J29" s="2">
        <v>0</v>
      </c>
      <c r="K29" s="2">
        <v>0</v>
      </c>
      <c r="L29" s="2">
        <v>9.7282608695652167E-2</v>
      </c>
      <c r="M29" s="2">
        <v>4.2722826086956527</v>
      </c>
      <c r="N29" s="2">
        <v>0</v>
      </c>
      <c r="O29" s="2">
        <v>0.13419255718675319</v>
      </c>
      <c r="P29" s="2">
        <v>0</v>
      </c>
      <c r="Q29" s="2">
        <v>3.9704347826086961</v>
      </c>
      <c r="R29" s="2">
        <v>0.12471150563332198</v>
      </c>
      <c r="S29" s="2">
        <v>0.75010869565217397</v>
      </c>
      <c r="T29" s="2">
        <v>5.1186956521739138</v>
      </c>
      <c r="U29" s="2">
        <v>0</v>
      </c>
      <c r="V29" s="2">
        <v>0.18433936497097989</v>
      </c>
      <c r="W29" s="2">
        <v>0.74043478260869589</v>
      </c>
      <c r="X29" s="2">
        <v>5.0141304347826079</v>
      </c>
      <c r="Y29" s="2">
        <v>0</v>
      </c>
      <c r="Z29" s="2">
        <v>0.18075110959371798</v>
      </c>
      <c r="AA29" s="2">
        <v>0</v>
      </c>
      <c r="AB29" s="2">
        <v>0</v>
      </c>
      <c r="AC29" s="2">
        <v>0</v>
      </c>
      <c r="AD29" s="2">
        <v>0</v>
      </c>
      <c r="AE29" s="2">
        <v>0</v>
      </c>
      <c r="AF29" s="2">
        <v>0</v>
      </c>
      <c r="AG29" s="2">
        <v>0</v>
      </c>
      <c r="AH29" t="s">
        <v>35</v>
      </c>
      <c r="AI29">
        <v>8</v>
      </c>
    </row>
    <row r="30" spans="1:35" x14ac:dyDescent="0.25">
      <c r="A30" t="s">
        <v>307</v>
      </c>
      <c r="B30" t="s">
        <v>100</v>
      </c>
      <c r="C30" t="s">
        <v>206</v>
      </c>
      <c r="D30" t="s">
        <v>249</v>
      </c>
      <c r="E30" s="2">
        <v>110.91304347826087</v>
      </c>
      <c r="F30" s="2">
        <v>5.4782608695652177</v>
      </c>
      <c r="G30" s="2">
        <v>0.55434782608695654</v>
      </c>
      <c r="H30" s="2">
        <v>0</v>
      </c>
      <c r="I30" s="2">
        <v>2.1494565217391304</v>
      </c>
      <c r="J30" s="2">
        <v>0</v>
      </c>
      <c r="K30" s="2">
        <v>0</v>
      </c>
      <c r="L30" s="2">
        <v>9.0917391304347799</v>
      </c>
      <c r="M30" s="2">
        <v>0</v>
      </c>
      <c r="N30" s="2">
        <v>41.249565217391314</v>
      </c>
      <c r="O30" s="2">
        <v>0.37190905527244228</v>
      </c>
      <c r="P30" s="2">
        <v>4.8717391304347828</v>
      </c>
      <c r="Q30" s="2">
        <v>15.966956521739133</v>
      </c>
      <c r="R30" s="2">
        <v>0.18788318306546456</v>
      </c>
      <c r="S30" s="2">
        <v>9.4761956521739119</v>
      </c>
      <c r="T30" s="2">
        <v>11.109673913043478</v>
      </c>
      <c r="U30" s="2">
        <v>0</v>
      </c>
      <c r="V30" s="2">
        <v>0.18560368482947862</v>
      </c>
      <c r="W30" s="2">
        <v>12.819239130434784</v>
      </c>
      <c r="X30" s="2">
        <v>17.838043478260875</v>
      </c>
      <c r="Y30" s="2">
        <v>0</v>
      </c>
      <c r="Z30" s="2">
        <v>0.27640827126617018</v>
      </c>
      <c r="AA30" s="2">
        <v>0</v>
      </c>
      <c r="AB30" s="2">
        <v>0</v>
      </c>
      <c r="AC30" s="2">
        <v>0</v>
      </c>
      <c r="AD30" s="2">
        <v>0</v>
      </c>
      <c r="AE30" s="2">
        <v>58.756086956521735</v>
      </c>
      <c r="AF30" s="2">
        <v>0</v>
      </c>
      <c r="AG30" s="2">
        <v>0</v>
      </c>
      <c r="AH30" t="s">
        <v>0</v>
      </c>
      <c r="AI30">
        <v>8</v>
      </c>
    </row>
    <row r="31" spans="1:35" x14ac:dyDescent="0.25">
      <c r="A31" t="s">
        <v>307</v>
      </c>
      <c r="B31" t="s">
        <v>99</v>
      </c>
      <c r="C31" t="s">
        <v>213</v>
      </c>
      <c r="D31" t="s">
        <v>250</v>
      </c>
      <c r="E31" s="2">
        <v>73.010869565217391</v>
      </c>
      <c r="F31" s="2">
        <v>5.6521739130434785</v>
      </c>
      <c r="G31" s="2">
        <v>0</v>
      </c>
      <c r="H31" s="2">
        <v>0.22010869565217392</v>
      </c>
      <c r="I31" s="2">
        <v>0</v>
      </c>
      <c r="J31" s="2">
        <v>0</v>
      </c>
      <c r="K31" s="2">
        <v>0</v>
      </c>
      <c r="L31" s="2">
        <v>7.7581521739130439</v>
      </c>
      <c r="M31" s="2">
        <v>11.817934782608695</v>
      </c>
      <c r="N31" s="2">
        <v>0</v>
      </c>
      <c r="O31" s="2">
        <v>0.1618654161083817</v>
      </c>
      <c r="P31" s="2">
        <v>5.2717391304347823</v>
      </c>
      <c r="Q31" s="2">
        <v>0.57608695652173914</v>
      </c>
      <c r="R31" s="2">
        <v>8.0095280631234181E-2</v>
      </c>
      <c r="S31" s="2">
        <v>9.0054347826086953</v>
      </c>
      <c r="T31" s="2">
        <v>15.135869565217391</v>
      </c>
      <c r="U31" s="2">
        <v>0</v>
      </c>
      <c r="V31" s="2">
        <v>0.33065356557987197</v>
      </c>
      <c r="W31" s="2">
        <v>17.032608695652176</v>
      </c>
      <c r="X31" s="2">
        <v>13.388586956521738</v>
      </c>
      <c r="Y31" s="2">
        <v>25.548913043478262</v>
      </c>
      <c r="Z31" s="2">
        <v>0.76659967247283012</v>
      </c>
      <c r="AA31" s="2">
        <v>0</v>
      </c>
      <c r="AB31" s="2">
        <v>0</v>
      </c>
      <c r="AC31" s="2">
        <v>0</v>
      </c>
      <c r="AD31" s="2">
        <v>0</v>
      </c>
      <c r="AE31" s="2">
        <v>0</v>
      </c>
      <c r="AF31" s="2">
        <v>0</v>
      </c>
      <c r="AG31" s="2">
        <v>0</v>
      </c>
      <c r="AH31" t="s">
        <v>14</v>
      </c>
      <c r="AI31">
        <v>8</v>
      </c>
    </row>
    <row r="32" spans="1:35" x14ac:dyDescent="0.25">
      <c r="A32" t="s">
        <v>307</v>
      </c>
      <c r="B32" t="s">
        <v>134</v>
      </c>
      <c r="C32" t="s">
        <v>207</v>
      </c>
      <c r="D32" t="s">
        <v>250</v>
      </c>
      <c r="E32" s="2">
        <v>82.478260869565219</v>
      </c>
      <c r="F32" s="2">
        <v>5.4782608695652177</v>
      </c>
      <c r="G32" s="2">
        <v>0.67391304347826086</v>
      </c>
      <c r="H32" s="2">
        <v>0.45652173913043476</v>
      </c>
      <c r="I32" s="2">
        <v>1.0597826086956521</v>
      </c>
      <c r="J32" s="2">
        <v>0</v>
      </c>
      <c r="K32" s="2">
        <v>0</v>
      </c>
      <c r="L32" s="2">
        <v>9.7908695652173883</v>
      </c>
      <c r="M32" s="2">
        <v>0</v>
      </c>
      <c r="N32" s="2">
        <v>11.245760869565217</v>
      </c>
      <c r="O32" s="2">
        <v>0.13634818133895624</v>
      </c>
      <c r="P32" s="2">
        <v>0</v>
      </c>
      <c r="Q32" s="2">
        <v>11.186195652173915</v>
      </c>
      <c r="R32" s="2">
        <v>0.13562598840274118</v>
      </c>
      <c r="S32" s="2">
        <v>10.615869565217389</v>
      </c>
      <c r="T32" s="2">
        <v>7.6713043478260845</v>
      </c>
      <c r="U32" s="2">
        <v>0</v>
      </c>
      <c r="V32" s="2">
        <v>0.22172113863995779</v>
      </c>
      <c r="W32" s="2">
        <v>13.459565217391301</v>
      </c>
      <c r="X32" s="2">
        <v>10.442717391304347</v>
      </c>
      <c r="Y32" s="2">
        <v>4.2089130434782609</v>
      </c>
      <c r="Z32" s="2">
        <v>0.34083157617290455</v>
      </c>
      <c r="AA32" s="2">
        <v>0</v>
      </c>
      <c r="AB32" s="2">
        <v>5.7111956521739122</v>
      </c>
      <c r="AC32" s="2">
        <v>0</v>
      </c>
      <c r="AD32" s="2">
        <v>0</v>
      </c>
      <c r="AE32" s="2">
        <v>0</v>
      </c>
      <c r="AF32" s="2">
        <v>0</v>
      </c>
      <c r="AG32" s="2">
        <v>0</v>
      </c>
      <c r="AH32" t="s">
        <v>37</v>
      </c>
      <c r="AI32">
        <v>8</v>
      </c>
    </row>
    <row r="33" spans="1:35" x14ac:dyDescent="0.25">
      <c r="A33" t="s">
        <v>307</v>
      </c>
      <c r="B33" t="s">
        <v>129</v>
      </c>
      <c r="C33" t="s">
        <v>222</v>
      </c>
      <c r="D33" t="s">
        <v>242</v>
      </c>
      <c r="E33" s="2">
        <v>37.586956521739133</v>
      </c>
      <c r="F33" s="2">
        <v>5.7391304347826084</v>
      </c>
      <c r="G33" s="2">
        <v>0.20108695652173914</v>
      </c>
      <c r="H33" s="2">
        <v>0</v>
      </c>
      <c r="I33" s="2">
        <v>0.40489130434782611</v>
      </c>
      <c r="J33" s="2">
        <v>0</v>
      </c>
      <c r="K33" s="2">
        <v>0</v>
      </c>
      <c r="L33" s="2">
        <v>4.7898913043478277</v>
      </c>
      <c r="M33" s="2">
        <v>5.6521739130434785</v>
      </c>
      <c r="N33" s="2">
        <v>1.9130434782608696</v>
      </c>
      <c r="O33" s="2">
        <v>0.20127241179872757</v>
      </c>
      <c r="P33" s="2">
        <v>5.1304347826086953</v>
      </c>
      <c r="Q33" s="2">
        <v>0</v>
      </c>
      <c r="R33" s="2">
        <v>0.1364950838635049</v>
      </c>
      <c r="S33" s="2">
        <v>9.5269565217391321</v>
      </c>
      <c r="T33" s="2">
        <v>0.61652173913043473</v>
      </c>
      <c r="U33" s="2">
        <v>0</v>
      </c>
      <c r="V33" s="2">
        <v>0.26986697513013308</v>
      </c>
      <c r="W33" s="2">
        <v>4.1885869565217382</v>
      </c>
      <c r="X33" s="2">
        <v>11.086847826086958</v>
      </c>
      <c r="Y33" s="2">
        <v>0</v>
      </c>
      <c r="Z33" s="2">
        <v>0.40640254482359739</v>
      </c>
      <c r="AA33" s="2">
        <v>0</v>
      </c>
      <c r="AB33" s="2">
        <v>0.10869565217391304</v>
      </c>
      <c r="AC33" s="2">
        <v>0</v>
      </c>
      <c r="AD33" s="2">
        <v>0</v>
      </c>
      <c r="AE33" s="2">
        <v>0</v>
      </c>
      <c r="AF33" s="2">
        <v>0</v>
      </c>
      <c r="AG33" s="2">
        <v>0</v>
      </c>
      <c r="AH33" t="s">
        <v>32</v>
      </c>
      <c r="AI33">
        <v>8</v>
      </c>
    </row>
    <row r="34" spans="1:35" x14ac:dyDescent="0.25">
      <c r="A34" t="s">
        <v>307</v>
      </c>
      <c r="B34" t="s">
        <v>136</v>
      </c>
      <c r="C34" t="s">
        <v>226</v>
      </c>
      <c r="D34" t="s">
        <v>245</v>
      </c>
      <c r="E34" s="2">
        <v>38.478260869565219</v>
      </c>
      <c r="F34" s="2">
        <v>42.381521739130413</v>
      </c>
      <c r="G34" s="2">
        <v>0.4891304347826087</v>
      </c>
      <c r="H34" s="2">
        <v>0.16184782608695653</v>
      </c>
      <c r="I34" s="2">
        <v>1.4493478260869566</v>
      </c>
      <c r="J34" s="2">
        <v>0</v>
      </c>
      <c r="K34" s="2">
        <v>0</v>
      </c>
      <c r="L34" s="2">
        <v>0.37260869565217375</v>
      </c>
      <c r="M34" s="2">
        <v>3.3980434782608695</v>
      </c>
      <c r="N34" s="2">
        <v>1.7717391304347829</v>
      </c>
      <c r="O34" s="2">
        <v>0.13435593220338984</v>
      </c>
      <c r="P34" s="2">
        <v>0</v>
      </c>
      <c r="Q34" s="2">
        <v>4.4367391304347814</v>
      </c>
      <c r="R34" s="2">
        <v>0.11530508474576268</v>
      </c>
      <c r="S34" s="2">
        <v>4.1761956521739139</v>
      </c>
      <c r="T34" s="2">
        <v>3.4627173913043476</v>
      </c>
      <c r="U34" s="2">
        <v>0</v>
      </c>
      <c r="V34" s="2">
        <v>0.19852542372881357</v>
      </c>
      <c r="W34" s="2">
        <v>4.9646739130434785</v>
      </c>
      <c r="X34" s="2">
        <v>1.2235869565217394</v>
      </c>
      <c r="Y34" s="2">
        <v>0</v>
      </c>
      <c r="Z34" s="2">
        <v>0.16082485875706215</v>
      </c>
      <c r="AA34" s="2">
        <v>0</v>
      </c>
      <c r="AB34" s="2">
        <v>4.0451086956521749</v>
      </c>
      <c r="AC34" s="2">
        <v>0</v>
      </c>
      <c r="AD34" s="2">
        <v>0</v>
      </c>
      <c r="AE34" s="2">
        <v>0</v>
      </c>
      <c r="AF34" s="2">
        <v>0</v>
      </c>
      <c r="AG34" s="2">
        <v>0</v>
      </c>
      <c r="AH34" t="s">
        <v>39</v>
      </c>
      <c r="AI34">
        <v>8</v>
      </c>
    </row>
    <row r="35" spans="1:35" x14ac:dyDescent="0.25">
      <c r="A35" t="s">
        <v>307</v>
      </c>
      <c r="B35" t="s">
        <v>147</v>
      </c>
      <c r="C35" t="s">
        <v>207</v>
      </c>
      <c r="D35" t="s">
        <v>250</v>
      </c>
      <c r="E35" s="2">
        <v>52.826086956521742</v>
      </c>
      <c r="F35" s="2">
        <v>39.558152173913051</v>
      </c>
      <c r="G35" s="2">
        <v>0.61956521739130432</v>
      </c>
      <c r="H35" s="2">
        <v>0.23369565217391305</v>
      </c>
      <c r="I35" s="2">
        <v>2.2540217391304349</v>
      </c>
      <c r="J35" s="2">
        <v>0</v>
      </c>
      <c r="K35" s="2">
        <v>0</v>
      </c>
      <c r="L35" s="2">
        <v>1.9272826086956518</v>
      </c>
      <c r="M35" s="2">
        <v>4.4841304347826094</v>
      </c>
      <c r="N35" s="2">
        <v>5.219347826086957</v>
      </c>
      <c r="O35" s="2">
        <v>0.18368724279835391</v>
      </c>
      <c r="P35" s="2">
        <v>0</v>
      </c>
      <c r="Q35" s="2">
        <v>2.7316304347826086</v>
      </c>
      <c r="R35" s="2">
        <v>5.1709876543209875E-2</v>
      </c>
      <c r="S35" s="2">
        <v>4.5460869565217372</v>
      </c>
      <c r="T35" s="2">
        <v>7.6267391304347836</v>
      </c>
      <c r="U35" s="2">
        <v>0</v>
      </c>
      <c r="V35" s="2">
        <v>0.23043209876543208</v>
      </c>
      <c r="W35" s="2">
        <v>6.3317391304347836</v>
      </c>
      <c r="X35" s="2">
        <v>5.0463043478260872</v>
      </c>
      <c r="Y35" s="2">
        <v>0</v>
      </c>
      <c r="Z35" s="2">
        <v>0.21538683127572017</v>
      </c>
      <c r="AA35" s="2">
        <v>0</v>
      </c>
      <c r="AB35" s="2">
        <v>3.8919565217391296</v>
      </c>
      <c r="AC35" s="2">
        <v>0</v>
      </c>
      <c r="AD35" s="2">
        <v>0</v>
      </c>
      <c r="AE35" s="2">
        <v>0</v>
      </c>
      <c r="AF35" s="2">
        <v>0</v>
      </c>
      <c r="AG35" s="2">
        <v>0</v>
      </c>
      <c r="AH35" t="s">
        <v>50</v>
      </c>
      <c r="AI35">
        <v>8</v>
      </c>
    </row>
    <row r="36" spans="1:35" x14ac:dyDescent="0.25">
      <c r="A36" t="s">
        <v>307</v>
      </c>
      <c r="B36" t="s">
        <v>190</v>
      </c>
      <c r="C36" t="s">
        <v>239</v>
      </c>
      <c r="D36" t="s">
        <v>250</v>
      </c>
      <c r="E36" s="2">
        <v>36.565217391304351</v>
      </c>
      <c r="F36" s="2">
        <v>5.7391304347826084</v>
      </c>
      <c r="G36" s="2">
        <v>0.28260869565217389</v>
      </c>
      <c r="H36" s="2">
        <v>0.16304347826086957</v>
      </c>
      <c r="I36" s="2">
        <v>0.20652173913043478</v>
      </c>
      <c r="J36" s="2">
        <v>0</v>
      </c>
      <c r="K36" s="2">
        <v>0</v>
      </c>
      <c r="L36" s="2">
        <v>0</v>
      </c>
      <c r="M36" s="2">
        <v>0.23097826086956522</v>
      </c>
      <c r="N36" s="2">
        <v>4.2173913043478262</v>
      </c>
      <c r="O36" s="2">
        <v>0.12165576694411415</v>
      </c>
      <c r="P36" s="2">
        <v>5.7577173913043485</v>
      </c>
      <c r="Q36" s="2">
        <v>0</v>
      </c>
      <c r="R36" s="2">
        <v>0.15746432818073722</v>
      </c>
      <c r="S36" s="2">
        <v>3.4999999999999996E-2</v>
      </c>
      <c r="T36" s="2">
        <v>0</v>
      </c>
      <c r="U36" s="2">
        <v>0</v>
      </c>
      <c r="V36" s="2">
        <v>9.5719381688466089E-4</v>
      </c>
      <c r="W36" s="2">
        <v>6.5869565217391304E-2</v>
      </c>
      <c r="X36" s="2">
        <v>0</v>
      </c>
      <c r="Y36" s="2">
        <v>0</v>
      </c>
      <c r="Z36" s="2">
        <v>1.8014268727705111E-3</v>
      </c>
      <c r="AA36" s="2">
        <v>0</v>
      </c>
      <c r="AB36" s="2">
        <v>0</v>
      </c>
      <c r="AC36" s="2">
        <v>0</v>
      </c>
      <c r="AD36" s="2">
        <v>0</v>
      </c>
      <c r="AE36" s="2">
        <v>0</v>
      </c>
      <c r="AF36" s="2">
        <v>0</v>
      </c>
      <c r="AG36" s="2">
        <v>0</v>
      </c>
      <c r="AH36" t="s">
        <v>93</v>
      </c>
      <c r="AI36">
        <v>8</v>
      </c>
    </row>
    <row r="37" spans="1:35" x14ac:dyDescent="0.25">
      <c r="A37" t="s">
        <v>307</v>
      </c>
      <c r="B37" t="s">
        <v>141</v>
      </c>
      <c r="C37" t="s">
        <v>198</v>
      </c>
      <c r="D37" t="s">
        <v>252</v>
      </c>
      <c r="E37" s="2">
        <v>6.75</v>
      </c>
      <c r="F37" s="2">
        <v>5.1304347826086953</v>
      </c>
      <c r="G37" s="2">
        <v>0</v>
      </c>
      <c r="H37" s="2">
        <v>0</v>
      </c>
      <c r="I37" s="2">
        <v>0</v>
      </c>
      <c r="J37" s="2">
        <v>0</v>
      </c>
      <c r="K37" s="2">
        <v>0</v>
      </c>
      <c r="L37" s="2">
        <v>0</v>
      </c>
      <c r="M37" s="2">
        <v>2.8695652173913042</v>
      </c>
      <c r="N37" s="2">
        <v>0</v>
      </c>
      <c r="O37" s="2">
        <v>0.4251207729468599</v>
      </c>
      <c r="P37" s="2">
        <v>0</v>
      </c>
      <c r="Q37" s="2">
        <v>0</v>
      </c>
      <c r="R37" s="2">
        <v>0</v>
      </c>
      <c r="S37" s="2">
        <v>1.4483695652173914</v>
      </c>
      <c r="T37" s="2">
        <v>2.7527173913043477</v>
      </c>
      <c r="U37" s="2">
        <v>0</v>
      </c>
      <c r="V37" s="2">
        <v>0.62238325281803542</v>
      </c>
      <c r="W37" s="2">
        <v>3.8043478260869568E-2</v>
      </c>
      <c r="X37" s="2">
        <v>5.4048913043478262</v>
      </c>
      <c r="Y37" s="2">
        <v>0</v>
      </c>
      <c r="Z37" s="2">
        <v>0.8063607085346215</v>
      </c>
      <c r="AA37" s="2">
        <v>0</v>
      </c>
      <c r="AB37" s="2">
        <v>2.5298913043478262</v>
      </c>
      <c r="AC37" s="2">
        <v>0</v>
      </c>
      <c r="AD37" s="2">
        <v>0</v>
      </c>
      <c r="AE37" s="2">
        <v>0</v>
      </c>
      <c r="AF37" s="2">
        <v>0</v>
      </c>
      <c r="AG37" s="2">
        <v>0</v>
      </c>
      <c r="AH37" t="s">
        <v>44</v>
      </c>
      <c r="AI37">
        <v>8</v>
      </c>
    </row>
    <row r="38" spans="1:35" x14ac:dyDescent="0.25">
      <c r="A38" t="s">
        <v>307</v>
      </c>
      <c r="B38" t="s">
        <v>192</v>
      </c>
      <c r="C38" t="s">
        <v>199</v>
      </c>
      <c r="D38" t="s">
        <v>249</v>
      </c>
      <c r="E38" s="2">
        <v>55.260869565217391</v>
      </c>
      <c r="F38" s="2">
        <v>5.4782608695652177</v>
      </c>
      <c r="G38" s="2">
        <v>0.90217391304347827</v>
      </c>
      <c r="H38" s="2">
        <v>0.21195652173913043</v>
      </c>
      <c r="I38" s="2">
        <v>0.51358695652173914</v>
      </c>
      <c r="J38" s="2">
        <v>0</v>
      </c>
      <c r="K38" s="2">
        <v>0</v>
      </c>
      <c r="L38" s="2">
        <v>3.695652173913043E-2</v>
      </c>
      <c r="M38" s="2">
        <v>2.4059782608695652</v>
      </c>
      <c r="N38" s="2">
        <v>0</v>
      </c>
      <c r="O38" s="2">
        <v>4.3538552321007083E-2</v>
      </c>
      <c r="P38" s="2">
        <v>5.8091304347826069</v>
      </c>
      <c r="Q38" s="2">
        <v>0</v>
      </c>
      <c r="R38" s="2">
        <v>0.10512195121951216</v>
      </c>
      <c r="S38" s="2">
        <v>8.2173913043478264E-2</v>
      </c>
      <c r="T38" s="2">
        <v>1.2717391304347824E-2</v>
      </c>
      <c r="U38" s="2">
        <v>0</v>
      </c>
      <c r="V38" s="2">
        <v>1.7171518489378442E-3</v>
      </c>
      <c r="W38" s="2">
        <v>6.347826086956522E-2</v>
      </c>
      <c r="X38" s="2">
        <v>2.5000000000000013</v>
      </c>
      <c r="Y38" s="2">
        <v>0</v>
      </c>
      <c r="Z38" s="2">
        <v>4.6388670338316312E-2</v>
      </c>
      <c r="AA38" s="2">
        <v>0</v>
      </c>
      <c r="AB38" s="2">
        <v>0</v>
      </c>
      <c r="AC38" s="2">
        <v>0</v>
      </c>
      <c r="AD38" s="2">
        <v>0</v>
      </c>
      <c r="AE38" s="2">
        <v>0</v>
      </c>
      <c r="AF38" s="2">
        <v>0</v>
      </c>
      <c r="AG38" s="2">
        <v>0</v>
      </c>
      <c r="AH38" t="s">
        <v>95</v>
      </c>
      <c r="AI38">
        <v>8</v>
      </c>
    </row>
    <row r="39" spans="1:35" x14ac:dyDescent="0.25">
      <c r="A39" t="s">
        <v>307</v>
      </c>
      <c r="B39" t="s">
        <v>188</v>
      </c>
      <c r="C39" t="s">
        <v>207</v>
      </c>
      <c r="D39" t="s">
        <v>250</v>
      </c>
      <c r="E39" s="2">
        <v>30.347826086956523</v>
      </c>
      <c r="F39" s="2">
        <v>4.2608695652173916</v>
      </c>
      <c r="G39" s="2">
        <v>0.39130434782608697</v>
      </c>
      <c r="H39" s="2">
        <v>9.7826086956521743E-2</v>
      </c>
      <c r="I39" s="2">
        <v>0.45652173913043476</v>
      </c>
      <c r="J39" s="2">
        <v>0</v>
      </c>
      <c r="K39" s="2">
        <v>0</v>
      </c>
      <c r="L39" s="2">
        <v>0.66206521739130442</v>
      </c>
      <c r="M39" s="2">
        <v>0</v>
      </c>
      <c r="N39" s="2">
        <v>0</v>
      </c>
      <c r="O39" s="2">
        <v>0</v>
      </c>
      <c r="P39" s="2">
        <v>8.7173913043478282E-2</v>
      </c>
      <c r="Q39" s="2">
        <v>0</v>
      </c>
      <c r="R39" s="2">
        <v>2.8724928366762183E-3</v>
      </c>
      <c r="S39" s="2">
        <v>0.73434782608695637</v>
      </c>
      <c r="T39" s="2">
        <v>3.6956521739130437E-2</v>
      </c>
      <c r="U39" s="2">
        <v>0</v>
      </c>
      <c r="V39" s="2">
        <v>2.5415472779369622E-2</v>
      </c>
      <c r="W39" s="2">
        <v>0.25119565217391304</v>
      </c>
      <c r="X39" s="2">
        <v>1.1956521739130435</v>
      </c>
      <c r="Y39" s="2">
        <v>0</v>
      </c>
      <c r="Z39" s="2">
        <v>4.767550143266476E-2</v>
      </c>
      <c r="AA39" s="2">
        <v>0</v>
      </c>
      <c r="AB39" s="2">
        <v>0</v>
      </c>
      <c r="AC39" s="2">
        <v>0</v>
      </c>
      <c r="AD39" s="2">
        <v>0</v>
      </c>
      <c r="AE39" s="2">
        <v>0</v>
      </c>
      <c r="AF39" s="2">
        <v>0</v>
      </c>
      <c r="AG39" s="2">
        <v>0</v>
      </c>
      <c r="AH39" t="s">
        <v>91</v>
      </c>
      <c r="AI39">
        <v>8</v>
      </c>
    </row>
    <row r="40" spans="1:35" x14ac:dyDescent="0.25">
      <c r="A40" t="s">
        <v>307</v>
      </c>
      <c r="B40" t="s">
        <v>181</v>
      </c>
      <c r="C40" t="s">
        <v>237</v>
      </c>
      <c r="D40" t="s">
        <v>252</v>
      </c>
      <c r="E40" s="2">
        <v>45.771739130434781</v>
      </c>
      <c r="F40" s="2">
        <v>4.9021739130434785</v>
      </c>
      <c r="G40" s="2">
        <v>2.8695652173913042</v>
      </c>
      <c r="H40" s="2">
        <v>0</v>
      </c>
      <c r="I40" s="2">
        <v>0.91847826086956519</v>
      </c>
      <c r="J40" s="2">
        <v>0</v>
      </c>
      <c r="K40" s="2">
        <v>1.0271739130434783</v>
      </c>
      <c r="L40" s="2">
        <v>4.5163043478260878</v>
      </c>
      <c r="M40" s="2">
        <v>4.4422826086956526</v>
      </c>
      <c r="N40" s="2">
        <v>0</v>
      </c>
      <c r="O40" s="2">
        <v>9.7052956542388991E-2</v>
      </c>
      <c r="P40" s="2">
        <v>0</v>
      </c>
      <c r="Q40" s="2">
        <v>0</v>
      </c>
      <c r="R40" s="2">
        <v>0</v>
      </c>
      <c r="S40" s="2">
        <v>17.745108695652174</v>
      </c>
      <c r="T40" s="2">
        <v>0</v>
      </c>
      <c r="U40" s="2">
        <v>0</v>
      </c>
      <c r="V40" s="2">
        <v>0.38768701021135121</v>
      </c>
      <c r="W40" s="2">
        <v>17.083369565217396</v>
      </c>
      <c r="X40" s="2">
        <v>0</v>
      </c>
      <c r="Y40" s="2">
        <v>0</v>
      </c>
      <c r="Z40" s="2">
        <v>0.37322963666587522</v>
      </c>
      <c r="AA40" s="2">
        <v>0</v>
      </c>
      <c r="AB40" s="2">
        <v>6.0979347826086929</v>
      </c>
      <c r="AC40" s="2">
        <v>0</v>
      </c>
      <c r="AD40" s="2">
        <v>0</v>
      </c>
      <c r="AE40" s="2">
        <v>0</v>
      </c>
      <c r="AF40" s="2">
        <v>0</v>
      </c>
      <c r="AG40" s="2">
        <v>0</v>
      </c>
      <c r="AH40" t="s">
        <v>84</v>
      </c>
      <c r="AI40">
        <v>8</v>
      </c>
    </row>
    <row r="41" spans="1:35" x14ac:dyDescent="0.25">
      <c r="A41" t="s">
        <v>307</v>
      </c>
      <c r="B41" t="s">
        <v>158</v>
      </c>
      <c r="C41" t="s">
        <v>207</v>
      </c>
      <c r="D41" t="s">
        <v>250</v>
      </c>
      <c r="E41" s="2">
        <v>35.304347826086953</v>
      </c>
      <c r="F41" s="2">
        <v>5.7391304347826084</v>
      </c>
      <c r="G41" s="2">
        <v>0</v>
      </c>
      <c r="H41" s="2">
        <v>0</v>
      </c>
      <c r="I41" s="2">
        <v>0.65619565217391351</v>
      </c>
      <c r="J41" s="2">
        <v>0</v>
      </c>
      <c r="K41" s="2">
        <v>0</v>
      </c>
      <c r="L41" s="2">
        <v>0.73054347826086985</v>
      </c>
      <c r="M41" s="2">
        <v>9.7826086956521743E-2</v>
      </c>
      <c r="N41" s="2">
        <v>5.9506521739130438</v>
      </c>
      <c r="O41" s="2">
        <v>0.17132389162561579</v>
      </c>
      <c r="P41" s="2">
        <v>0</v>
      </c>
      <c r="Q41" s="2">
        <v>3.0596739130434769</v>
      </c>
      <c r="R41" s="2">
        <v>8.6665640394088639E-2</v>
      </c>
      <c r="S41" s="2">
        <v>0.57945652173913043</v>
      </c>
      <c r="T41" s="2">
        <v>5.7372826086956517</v>
      </c>
      <c r="U41" s="2">
        <v>0</v>
      </c>
      <c r="V41" s="2">
        <v>0.17892241379310345</v>
      </c>
      <c r="W41" s="2">
        <v>0.53684782608695658</v>
      </c>
      <c r="X41" s="2">
        <v>2.6158695652173911</v>
      </c>
      <c r="Y41" s="2">
        <v>0</v>
      </c>
      <c r="Z41" s="2">
        <v>8.9301108374384236E-2</v>
      </c>
      <c r="AA41" s="2">
        <v>0</v>
      </c>
      <c r="AB41" s="2">
        <v>4.1956521739130427E-2</v>
      </c>
      <c r="AC41" s="2">
        <v>0</v>
      </c>
      <c r="AD41" s="2">
        <v>31.09847826086957</v>
      </c>
      <c r="AE41" s="2">
        <v>0</v>
      </c>
      <c r="AF41" s="2">
        <v>0</v>
      </c>
      <c r="AG41" s="2">
        <v>0</v>
      </c>
      <c r="AH41" t="s">
        <v>61</v>
      </c>
      <c r="AI41">
        <v>8</v>
      </c>
    </row>
    <row r="42" spans="1:35" x14ac:dyDescent="0.25">
      <c r="A42" t="s">
        <v>307</v>
      </c>
      <c r="B42" t="s">
        <v>187</v>
      </c>
      <c r="C42" t="s">
        <v>201</v>
      </c>
      <c r="D42" t="s">
        <v>250</v>
      </c>
      <c r="E42" s="2">
        <v>23.195652173913043</v>
      </c>
      <c r="F42" s="2">
        <v>11.130434782608695</v>
      </c>
      <c r="G42" s="2">
        <v>0</v>
      </c>
      <c r="H42" s="2">
        <v>0</v>
      </c>
      <c r="I42" s="2">
        <v>0.52173913043478259</v>
      </c>
      <c r="J42" s="2">
        <v>0</v>
      </c>
      <c r="K42" s="2">
        <v>0</v>
      </c>
      <c r="L42" s="2">
        <v>0</v>
      </c>
      <c r="M42" s="2">
        <v>0</v>
      </c>
      <c r="N42" s="2">
        <v>5.3463043478260879</v>
      </c>
      <c r="O42" s="2">
        <v>0.2304873477038426</v>
      </c>
      <c r="P42" s="2">
        <v>0</v>
      </c>
      <c r="Q42" s="2">
        <v>8.2390217391304379</v>
      </c>
      <c r="R42" s="2">
        <v>0.35519681349578269</v>
      </c>
      <c r="S42" s="2">
        <v>0</v>
      </c>
      <c r="T42" s="2">
        <v>0</v>
      </c>
      <c r="U42" s="2">
        <v>0</v>
      </c>
      <c r="V42" s="2">
        <v>0</v>
      </c>
      <c r="W42" s="2">
        <v>0</v>
      </c>
      <c r="X42" s="2">
        <v>0</v>
      </c>
      <c r="Y42" s="2">
        <v>0</v>
      </c>
      <c r="Z42" s="2">
        <v>0</v>
      </c>
      <c r="AA42" s="2">
        <v>0</v>
      </c>
      <c r="AB42" s="2">
        <v>0</v>
      </c>
      <c r="AC42" s="2">
        <v>0</v>
      </c>
      <c r="AD42" s="2">
        <v>0</v>
      </c>
      <c r="AE42" s="2">
        <v>0</v>
      </c>
      <c r="AF42" s="2">
        <v>0</v>
      </c>
      <c r="AG42" s="2">
        <v>0</v>
      </c>
      <c r="AH42" t="s">
        <v>90</v>
      </c>
      <c r="AI42">
        <v>8</v>
      </c>
    </row>
    <row r="43" spans="1:35" x14ac:dyDescent="0.25">
      <c r="A43" t="s">
        <v>307</v>
      </c>
      <c r="B43" t="s">
        <v>176</v>
      </c>
      <c r="C43" t="s">
        <v>195</v>
      </c>
      <c r="D43" t="s">
        <v>255</v>
      </c>
      <c r="E43" s="2">
        <v>94.815217391304344</v>
      </c>
      <c r="F43" s="2">
        <v>34.454782608695652</v>
      </c>
      <c r="G43" s="2">
        <v>0</v>
      </c>
      <c r="H43" s="2">
        <v>0.47141304347826085</v>
      </c>
      <c r="I43" s="2">
        <v>0</v>
      </c>
      <c r="J43" s="2">
        <v>0</v>
      </c>
      <c r="K43" s="2">
        <v>0</v>
      </c>
      <c r="L43" s="2">
        <v>2.6596739130434783</v>
      </c>
      <c r="M43" s="2">
        <v>5.884130434782608</v>
      </c>
      <c r="N43" s="2">
        <v>5.762391304347827</v>
      </c>
      <c r="O43" s="2">
        <v>0.12283388742405137</v>
      </c>
      <c r="P43" s="2">
        <v>23.495978260869556</v>
      </c>
      <c r="Q43" s="2">
        <v>11.895652173913044</v>
      </c>
      <c r="R43" s="2">
        <v>0.37326951736787795</v>
      </c>
      <c r="S43" s="2">
        <v>3.4215217391304358</v>
      </c>
      <c r="T43" s="2">
        <v>8.5321739130434811</v>
      </c>
      <c r="U43" s="2">
        <v>0</v>
      </c>
      <c r="V43" s="2">
        <v>0.12607359853261496</v>
      </c>
      <c r="W43" s="2">
        <v>7.7528260869565226</v>
      </c>
      <c r="X43" s="2">
        <v>10.574130434782607</v>
      </c>
      <c r="Y43" s="2">
        <v>0</v>
      </c>
      <c r="Z43" s="2">
        <v>0.19329129886506932</v>
      </c>
      <c r="AA43" s="2">
        <v>0</v>
      </c>
      <c r="AB43" s="2">
        <v>0</v>
      </c>
      <c r="AC43" s="2">
        <v>0</v>
      </c>
      <c r="AD43" s="2">
        <v>0</v>
      </c>
      <c r="AE43" s="2">
        <v>0</v>
      </c>
      <c r="AF43" s="2">
        <v>0</v>
      </c>
      <c r="AG43" s="2">
        <v>0</v>
      </c>
      <c r="AH43" t="s">
        <v>79</v>
      </c>
      <c r="AI43">
        <v>8</v>
      </c>
    </row>
    <row r="44" spans="1:35" x14ac:dyDescent="0.25">
      <c r="A44" t="s">
        <v>307</v>
      </c>
      <c r="B44" t="s">
        <v>142</v>
      </c>
      <c r="C44" t="s">
        <v>207</v>
      </c>
      <c r="D44" t="s">
        <v>250</v>
      </c>
      <c r="E44" s="2">
        <v>76.913043478260875</v>
      </c>
      <c r="F44" s="2">
        <v>5.7391304347826084</v>
      </c>
      <c r="G44" s="2">
        <v>2.2608695652173911</v>
      </c>
      <c r="H44" s="2">
        <v>0.56521739130434778</v>
      </c>
      <c r="I44" s="2">
        <v>0.56521739130434778</v>
      </c>
      <c r="J44" s="2">
        <v>0</v>
      </c>
      <c r="K44" s="2">
        <v>0</v>
      </c>
      <c r="L44" s="2">
        <v>0.56521739130434778</v>
      </c>
      <c r="M44" s="2">
        <v>0.84782608695652173</v>
      </c>
      <c r="N44" s="2">
        <v>10.86673913043478</v>
      </c>
      <c r="O44" s="2">
        <v>0.15230921424533631</v>
      </c>
      <c r="P44" s="2">
        <v>0</v>
      </c>
      <c r="Q44" s="2">
        <v>21.391630434782602</v>
      </c>
      <c r="R44" s="2">
        <v>0.27812747314867148</v>
      </c>
      <c r="S44" s="2">
        <v>0</v>
      </c>
      <c r="T44" s="2">
        <v>3.5779347826086951</v>
      </c>
      <c r="U44" s="2">
        <v>0</v>
      </c>
      <c r="V44" s="2">
        <v>4.6519219898247588E-2</v>
      </c>
      <c r="W44" s="2">
        <v>5.7391304347826084</v>
      </c>
      <c r="X44" s="2">
        <v>0</v>
      </c>
      <c r="Y44" s="2">
        <v>4.6860869565217387</v>
      </c>
      <c r="Z44" s="2">
        <v>0.13554550593555678</v>
      </c>
      <c r="AA44" s="2">
        <v>0</v>
      </c>
      <c r="AB44" s="2">
        <v>0.56521739130434778</v>
      </c>
      <c r="AC44" s="2">
        <v>0</v>
      </c>
      <c r="AD44" s="2">
        <v>0</v>
      </c>
      <c r="AE44" s="2">
        <v>0</v>
      </c>
      <c r="AF44" s="2">
        <v>0</v>
      </c>
      <c r="AG44" s="2">
        <v>0</v>
      </c>
      <c r="AH44" t="s">
        <v>45</v>
      </c>
      <c r="AI44">
        <v>8</v>
      </c>
    </row>
    <row r="45" spans="1:35" x14ac:dyDescent="0.25">
      <c r="A45" t="s">
        <v>307</v>
      </c>
      <c r="B45" t="s">
        <v>157</v>
      </c>
      <c r="C45" t="s">
        <v>197</v>
      </c>
      <c r="D45" t="s">
        <v>260</v>
      </c>
      <c r="E45" s="2">
        <v>47.913043478260867</v>
      </c>
      <c r="F45" s="2">
        <v>18.072608695652171</v>
      </c>
      <c r="G45" s="2">
        <v>0</v>
      </c>
      <c r="H45" s="2">
        <v>0</v>
      </c>
      <c r="I45" s="2">
        <v>34.353369565217392</v>
      </c>
      <c r="J45" s="2">
        <v>0</v>
      </c>
      <c r="K45" s="2">
        <v>0</v>
      </c>
      <c r="L45" s="2">
        <v>0.46336956521739131</v>
      </c>
      <c r="M45" s="2">
        <v>6.6421739130434778</v>
      </c>
      <c r="N45" s="2">
        <v>0</v>
      </c>
      <c r="O45" s="2">
        <v>0.13862976406533575</v>
      </c>
      <c r="P45" s="2">
        <v>0</v>
      </c>
      <c r="Q45" s="2">
        <v>8.1664130434782596</v>
      </c>
      <c r="R45" s="2">
        <v>0.17044237749546279</v>
      </c>
      <c r="S45" s="2">
        <v>0</v>
      </c>
      <c r="T45" s="2">
        <v>4.2772826086956517</v>
      </c>
      <c r="U45" s="2">
        <v>0</v>
      </c>
      <c r="V45" s="2">
        <v>8.9271778584392003E-2</v>
      </c>
      <c r="W45" s="2">
        <v>4.3316304347826078</v>
      </c>
      <c r="X45" s="2">
        <v>0.4343478260869566</v>
      </c>
      <c r="Y45" s="2">
        <v>5.402173913043478E-2</v>
      </c>
      <c r="Z45" s="2">
        <v>0.10059891107078039</v>
      </c>
      <c r="AA45" s="2">
        <v>0</v>
      </c>
      <c r="AB45" s="2">
        <v>0</v>
      </c>
      <c r="AC45" s="2">
        <v>0</v>
      </c>
      <c r="AD45" s="2">
        <v>0</v>
      </c>
      <c r="AE45" s="2">
        <v>0</v>
      </c>
      <c r="AF45" s="2">
        <v>0</v>
      </c>
      <c r="AG45" s="2">
        <v>0</v>
      </c>
      <c r="AH45" t="s">
        <v>60</v>
      </c>
      <c r="AI45">
        <v>8</v>
      </c>
    </row>
    <row r="46" spans="1:35" x14ac:dyDescent="0.25">
      <c r="A46" t="s">
        <v>307</v>
      </c>
      <c r="B46" t="s">
        <v>180</v>
      </c>
      <c r="C46" t="s">
        <v>207</v>
      </c>
      <c r="D46" t="s">
        <v>250</v>
      </c>
      <c r="E46" s="2">
        <v>55.402173913043477</v>
      </c>
      <c r="F46" s="2">
        <v>7.0271739130434785</v>
      </c>
      <c r="G46" s="2">
        <v>0.8223913043478257</v>
      </c>
      <c r="H46" s="2">
        <v>0.21195652173913043</v>
      </c>
      <c r="I46" s="2">
        <v>3.7038043478260869</v>
      </c>
      <c r="J46" s="2">
        <v>0</v>
      </c>
      <c r="K46" s="2">
        <v>0</v>
      </c>
      <c r="L46" s="2">
        <v>1.5499999999999996</v>
      </c>
      <c r="M46" s="2">
        <v>0.3641304347826087</v>
      </c>
      <c r="N46" s="2">
        <v>0</v>
      </c>
      <c r="O46" s="2">
        <v>6.572493623700216E-3</v>
      </c>
      <c r="P46" s="2">
        <v>7.9782608695652166E-2</v>
      </c>
      <c r="Q46" s="2">
        <v>9.3853260869565247</v>
      </c>
      <c r="R46" s="2">
        <v>0.17084363350990783</v>
      </c>
      <c r="S46" s="2">
        <v>2.4196739130434786</v>
      </c>
      <c r="T46" s="2">
        <v>0.26478260869565223</v>
      </c>
      <c r="U46" s="2">
        <v>0</v>
      </c>
      <c r="V46" s="2">
        <v>4.845399254463411E-2</v>
      </c>
      <c r="W46" s="2">
        <v>0.40478260869565219</v>
      </c>
      <c r="X46" s="2">
        <v>1.7359782608695653</v>
      </c>
      <c r="Y46" s="2">
        <v>0</v>
      </c>
      <c r="Z46" s="2">
        <v>3.8640376692171866E-2</v>
      </c>
      <c r="AA46" s="2">
        <v>0</v>
      </c>
      <c r="AB46" s="2">
        <v>0</v>
      </c>
      <c r="AC46" s="2">
        <v>0</v>
      </c>
      <c r="AD46" s="2">
        <v>0</v>
      </c>
      <c r="AE46" s="2">
        <v>0</v>
      </c>
      <c r="AF46" s="2">
        <v>0</v>
      </c>
      <c r="AG46" s="2">
        <v>0</v>
      </c>
      <c r="AH46" t="s">
        <v>83</v>
      </c>
      <c r="AI46">
        <v>8</v>
      </c>
    </row>
    <row r="47" spans="1:35" x14ac:dyDescent="0.25">
      <c r="A47" t="s">
        <v>307</v>
      </c>
      <c r="B47" t="s">
        <v>118</v>
      </c>
      <c r="C47" t="s">
        <v>194</v>
      </c>
      <c r="D47" t="s">
        <v>255</v>
      </c>
      <c r="E47" s="2">
        <v>31.891304347826086</v>
      </c>
      <c r="F47" s="2">
        <v>4.9565217391304346</v>
      </c>
      <c r="G47" s="2">
        <v>0.30434782608695654</v>
      </c>
      <c r="H47" s="2">
        <v>4.3478260869565216E-2</v>
      </c>
      <c r="I47" s="2">
        <v>0.34782608695652173</v>
      </c>
      <c r="J47" s="2">
        <v>0</v>
      </c>
      <c r="K47" s="2">
        <v>0</v>
      </c>
      <c r="L47" s="2">
        <v>7.2826086956521742E-3</v>
      </c>
      <c r="M47" s="2">
        <v>1.0869565217391304E-2</v>
      </c>
      <c r="N47" s="2">
        <v>5.2341304347826076</v>
      </c>
      <c r="O47" s="2">
        <v>0.16446489434219494</v>
      </c>
      <c r="P47" s="2">
        <v>0</v>
      </c>
      <c r="Q47" s="2">
        <v>6.6009782608695664</v>
      </c>
      <c r="R47" s="2">
        <v>0.20698364008179965</v>
      </c>
      <c r="S47" s="2">
        <v>0.41663043478260869</v>
      </c>
      <c r="T47" s="2">
        <v>2.978478260869565</v>
      </c>
      <c r="U47" s="2">
        <v>0</v>
      </c>
      <c r="V47" s="2">
        <v>0.10645875937286979</v>
      </c>
      <c r="W47" s="2">
        <v>0.22260869565217392</v>
      </c>
      <c r="X47" s="2">
        <v>2.0781521739130442</v>
      </c>
      <c r="Y47" s="2">
        <v>0</v>
      </c>
      <c r="Z47" s="2">
        <v>7.214383094751195E-2</v>
      </c>
      <c r="AA47" s="2">
        <v>0</v>
      </c>
      <c r="AB47" s="2">
        <v>0</v>
      </c>
      <c r="AC47" s="2">
        <v>0</v>
      </c>
      <c r="AD47" s="2">
        <v>0</v>
      </c>
      <c r="AE47" s="2">
        <v>0</v>
      </c>
      <c r="AF47" s="2">
        <v>0</v>
      </c>
      <c r="AG47" s="2">
        <v>0</v>
      </c>
      <c r="AH47" t="s">
        <v>20</v>
      </c>
      <c r="AI47">
        <v>8</v>
      </c>
    </row>
    <row r="48" spans="1:35" x14ac:dyDescent="0.25">
      <c r="A48" t="s">
        <v>307</v>
      </c>
      <c r="B48" t="s">
        <v>171</v>
      </c>
      <c r="C48" t="s">
        <v>232</v>
      </c>
      <c r="D48" t="s">
        <v>261</v>
      </c>
      <c r="E48" s="2">
        <v>30.880434782608695</v>
      </c>
      <c r="F48" s="2">
        <v>5.4782608695652177</v>
      </c>
      <c r="G48" s="2">
        <v>0.32608695652173914</v>
      </c>
      <c r="H48" s="2">
        <v>2.1739130434782608E-2</v>
      </c>
      <c r="I48" s="2">
        <v>0.34782608695652173</v>
      </c>
      <c r="J48" s="2">
        <v>0</v>
      </c>
      <c r="K48" s="2">
        <v>0</v>
      </c>
      <c r="L48" s="2">
        <v>0</v>
      </c>
      <c r="M48" s="2">
        <v>0</v>
      </c>
      <c r="N48" s="2">
        <v>3.8596739130434798</v>
      </c>
      <c r="O48" s="2">
        <v>0.12498768039422743</v>
      </c>
      <c r="P48" s="2">
        <v>0</v>
      </c>
      <c r="Q48" s="2">
        <v>3.8760869565217395</v>
      </c>
      <c r="R48" s="2">
        <v>0.12551918338613166</v>
      </c>
      <c r="S48" s="2">
        <v>2.863695652173913</v>
      </c>
      <c r="T48" s="2">
        <v>0.59336956521739137</v>
      </c>
      <c r="U48" s="2">
        <v>0</v>
      </c>
      <c r="V48" s="2">
        <v>0.11195001759943682</v>
      </c>
      <c r="W48" s="2">
        <v>1.1269565217391306</v>
      </c>
      <c r="X48" s="2">
        <v>2.9463043478260862</v>
      </c>
      <c r="Y48" s="2">
        <v>0</v>
      </c>
      <c r="Z48" s="2">
        <v>0.13190425906370995</v>
      </c>
      <c r="AA48" s="2">
        <v>0</v>
      </c>
      <c r="AB48" s="2">
        <v>0</v>
      </c>
      <c r="AC48" s="2">
        <v>0</v>
      </c>
      <c r="AD48" s="2">
        <v>0</v>
      </c>
      <c r="AE48" s="2">
        <v>0</v>
      </c>
      <c r="AF48" s="2">
        <v>0</v>
      </c>
      <c r="AG48" s="2">
        <v>0</v>
      </c>
      <c r="AH48" t="s">
        <v>74</v>
      </c>
      <c r="AI48">
        <v>8</v>
      </c>
    </row>
    <row r="49" spans="1:35" x14ac:dyDescent="0.25">
      <c r="A49" t="s">
        <v>307</v>
      </c>
      <c r="B49" t="s">
        <v>162</v>
      </c>
      <c r="C49" t="s">
        <v>230</v>
      </c>
      <c r="D49" t="s">
        <v>251</v>
      </c>
      <c r="E49" s="2">
        <v>33.771739130434781</v>
      </c>
      <c r="F49" s="2">
        <v>5.5652173913043477</v>
      </c>
      <c r="G49" s="2">
        <v>0</v>
      </c>
      <c r="H49" s="2">
        <v>0</v>
      </c>
      <c r="I49" s="2">
        <v>0.2608695652173913</v>
      </c>
      <c r="J49" s="2">
        <v>0</v>
      </c>
      <c r="K49" s="2">
        <v>0</v>
      </c>
      <c r="L49" s="2">
        <v>0.17869565217391306</v>
      </c>
      <c r="M49" s="2">
        <v>0</v>
      </c>
      <c r="N49" s="2">
        <v>5.527934782608698</v>
      </c>
      <c r="O49" s="2">
        <v>0.16368522690698431</v>
      </c>
      <c r="P49" s="2">
        <v>0</v>
      </c>
      <c r="Q49" s="2">
        <v>5.2894565217391314</v>
      </c>
      <c r="R49" s="2">
        <v>0.15662375281622146</v>
      </c>
      <c r="S49" s="2">
        <v>4.9416304347826072</v>
      </c>
      <c r="T49" s="2">
        <v>4.0709782608695653</v>
      </c>
      <c r="U49" s="2">
        <v>0</v>
      </c>
      <c r="V49" s="2">
        <v>0.26686836176375922</v>
      </c>
      <c r="W49" s="2">
        <v>6.5198913043478264</v>
      </c>
      <c r="X49" s="2">
        <v>5.0434782608695654</v>
      </c>
      <c r="Y49" s="2">
        <v>0</v>
      </c>
      <c r="Z49" s="2">
        <v>0.34239781139362735</v>
      </c>
      <c r="AA49" s="2">
        <v>0</v>
      </c>
      <c r="AB49" s="2">
        <v>0</v>
      </c>
      <c r="AC49" s="2">
        <v>0</v>
      </c>
      <c r="AD49" s="2">
        <v>0</v>
      </c>
      <c r="AE49" s="2">
        <v>0</v>
      </c>
      <c r="AF49" s="2">
        <v>0</v>
      </c>
      <c r="AG49" s="2">
        <v>0</v>
      </c>
      <c r="AH49" t="s">
        <v>65</v>
      </c>
      <c r="AI49">
        <v>8</v>
      </c>
    </row>
    <row r="50" spans="1:35" x14ac:dyDescent="0.25">
      <c r="A50" t="s">
        <v>307</v>
      </c>
      <c r="B50" t="s">
        <v>117</v>
      </c>
      <c r="C50" t="s">
        <v>199</v>
      </c>
      <c r="D50" t="s">
        <v>249</v>
      </c>
      <c r="E50" s="2">
        <v>45.989130434782609</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t="s">
        <v>19</v>
      </c>
      <c r="AI50">
        <v>8</v>
      </c>
    </row>
    <row r="51" spans="1:35" x14ac:dyDescent="0.25">
      <c r="A51" t="s">
        <v>307</v>
      </c>
      <c r="B51" t="s">
        <v>109</v>
      </c>
      <c r="C51" t="s">
        <v>211</v>
      </c>
      <c r="D51" t="s">
        <v>249</v>
      </c>
      <c r="E51" s="2">
        <v>55.130434782608695</v>
      </c>
      <c r="F51" s="2">
        <v>5.3043478260869561</v>
      </c>
      <c r="G51" s="2">
        <v>1.0326086956521738</v>
      </c>
      <c r="H51" s="2">
        <v>0</v>
      </c>
      <c r="I51" s="2">
        <v>0</v>
      </c>
      <c r="J51" s="2">
        <v>4.8043478260869561</v>
      </c>
      <c r="K51" s="2">
        <v>0</v>
      </c>
      <c r="L51" s="2">
        <v>7.1130434782608694</v>
      </c>
      <c r="M51" s="2">
        <v>0</v>
      </c>
      <c r="N51" s="2">
        <v>5.8152173913043477</v>
      </c>
      <c r="O51" s="2">
        <v>0.10548107255520504</v>
      </c>
      <c r="P51" s="2">
        <v>0</v>
      </c>
      <c r="Q51" s="2">
        <v>9.0623913043478197</v>
      </c>
      <c r="R51" s="2">
        <v>0.1643809148264983</v>
      </c>
      <c r="S51" s="2">
        <v>11.614891304347825</v>
      </c>
      <c r="T51" s="2">
        <v>8.739782608695652</v>
      </c>
      <c r="U51" s="2">
        <v>0</v>
      </c>
      <c r="V51" s="2">
        <v>0.36920938485804417</v>
      </c>
      <c r="W51" s="2">
        <v>12.280326086956521</v>
      </c>
      <c r="X51" s="2">
        <v>6.2197826086956525</v>
      </c>
      <c r="Y51" s="2">
        <v>8.0594565217391327</v>
      </c>
      <c r="Z51" s="2">
        <v>0.48175867507886438</v>
      </c>
      <c r="AA51" s="2">
        <v>0</v>
      </c>
      <c r="AB51" s="2">
        <v>5.2367391304347839</v>
      </c>
      <c r="AC51" s="2">
        <v>0</v>
      </c>
      <c r="AD51" s="2">
        <v>0</v>
      </c>
      <c r="AE51" s="2">
        <v>0</v>
      </c>
      <c r="AF51" s="2">
        <v>0</v>
      </c>
      <c r="AG51" s="2">
        <v>0</v>
      </c>
      <c r="AH51" t="s">
        <v>10</v>
      </c>
      <c r="AI51">
        <v>8</v>
      </c>
    </row>
    <row r="52" spans="1:35" x14ac:dyDescent="0.25">
      <c r="A52" t="s">
        <v>307</v>
      </c>
      <c r="B52" t="s">
        <v>101</v>
      </c>
      <c r="C52" t="s">
        <v>207</v>
      </c>
      <c r="D52" t="s">
        <v>250</v>
      </c>
      <c r="E52" s="2">
        <v>73.597826086956516</v>
      </c>
      <c r="F52" s="2">
        <v>3.7391304347826089</v>
      </c>
      <c r="G52" s="2">
        <v>0</v>
      </c>
      <c r="H52" s="2">
        <v>0</v>
      </c>
      <c r="I52" s="2">
        <v>0.98619565217391358</v>
      </c>
      <c r="J52" s="2">
        <v>0</v>
      </c>
      <c r="K52" s="2">
        <v>0</v>
      </c>
      <c r="L52" s="2">
        <v>2.2792391304347821</v>
      </c>
      <c r="M52" s="2">
        <v>0</v>
      </c>
      <c r="N52" s="2">
        <v>5.3043478260869561</v>
      </c>
      <c r="O52" s="2">
        <v>7.2072072072072071E-2</v>
      </c>
      <c r="P52" s="2">
        <v>0</v>
      </c>
      <c r="Q52" s="2">
        <v>5.0202173913043469</v>
      </c>
      <c r="R52" s="2">
        <v>6.8211490178703288E-2</v>
      </c>
      <c r="S52" s="2">
        <v>1.2275</v>
      </c>
      <c r="T52" s="2">
        <v>6.6154347826086966</v>
      </c>
      <c r="U52" s="2">
        <v>0</v>
      </c>
      <c r="V52" s="2">
        <v>0.10656476148279428</v>
      </c>
      <c r="W52" s="2">
        <v>1.7702173913043477</v>
      </c>
      <c r="X52" s="2">
        <v>5.821630434782608</v>
      </c>
      <c r="Y52" s="2">
        <v>0</v>
      </c>
      <c r="Z52" s="2">
        <v>0.10315315315315315</v>
      </c>
      <c r="AA52" s="2">
        <v>0</v>
      </c>
      <c r="AB52" s="2">
        <v>0.22021739130434781</v>
      </c>
      <c r="AC52" s="2">
        <v>0</v>
      </c>
      <c r="AD52" s="2">
        <v>48.27358695652174</v>
      </c>
      <c r="AE52" s="2">
        <v>0</v>
      </c>
      <c r="AF52" s="2">
        <v>0</v>
      </c>
      <c r="AG52" s="2">
        <v>0</v>
      </c>
      <c r="AH52" t="s">
        <v>1</v>
      </c>
      <c r="AI52">
        <v>8</v>
      </c>
    </row>
    <row r="53" spans="1:35" x14ac:dyDescent="0.25">
      <c r="A53" t="s">
        <v>307</v>
      </c>
      <c r="B53" t="s">
        <v>174</v>
      </c>
      <c r="C53" t="s">
        <v>203</v>
      </c>
      <c r="D53" t="s">
        <v>250</v>
      </c>
      <c r="E53" s="2">
        <v>52.586956521739133</v>
      </c>
      <c r="F53" s="2">
        <v>4.8913043478260869</v>
      </c>
      <c r="G53" s="2">
        <v>0</v>
      </c>
      <c r="H53" s="2">
        <v>0</v>
      </c>
      <c r="I53" s="2">
        <v>5.3043478260869561</v>
      </c>
      <c r="J53" s="2">
        <v>0</v>
      </c>
      <c r="K53" s="2">
        <v>0</v>
      </c>
      <c r="L53" s="2">
        <v>5.3260869565217375</v>
      </c>
      <c r="M53" s="2">
        <v>9.4505434782608706</v>
      </c>
      <c r="N53" s="2">
        <v>0</v>
      </c>
      <c r="O53" s="2">
        <v>0.17971269119470856</v>
      </c>
      <c r="P53" s="2">
        <v>12.898478260869563</v>
      </c>
      <c r="Q53" s="2">
        <v>0</v>
      </c>
      <c r="R53" s="2">
        <v>0.24527904092600245</v>
      </c>
      <c r="S53" s="2">
        <v>10.408913043478261</v>
      </c>
      <c r="T53" s="2">
        <v>8.8576086956521731</v>
      </c>
      <c r="U53" s="2">
        <v>0</v>
      </c>
      <c r="V53" s="2">
        <v>0.36637453493178995</v>
      </c>
      <c r="W53" s="2">
        <v>8.8257608695652152</v>
      </c>
      <c r="X53" s="2">
        <v>9.8760869565217355</v>
      </c>
      <c r="Y53" s="2">
        <v>4.0889130434782599</v>
      </c>
      <c r="Z53" s="2">
        <v>0.43339189747829671</v>
      </c>
      <c r="AA53" s="2">
        <v>0</v>
      </c>
      <c r="AB53" s="2">
        <v>0</v>
      </c>
      <c r="AC53" s="2">
        <v>0</v>
      </c>
      <c r="AD53" s="2">
        <v>15.214782608695646</v>
      </c>
      <c r="AE53" s="2">
        <v>133.51641304347822</v>
      </c>
      <c r="AF53" s="2">
        <v>0</v>
      </c>
      <c r="AG53" s="2">
        <v>0</v>
      </c>
      <c r="AH53" t="s">
        <v>77</v>
      </c>
      <c r="AI53">
        <v>8</v>
      </c>
    </row>
    <row r="54" spans="1:35" x14ac:dyDescent="0.25">
      <c r="A54" t="s">
        <v>307</v>
      </c>
      <c r="B54" t="s">
        <v>161</v>
      </c>
      <c r="C54" t="s">
        <v>226</v>
      </c>
      <c r="D54" t="s">
        <v>245</v>
      </c>
      <c r="E54" s="2">
        <v>50.184782608695649</v>
      </c>
      <c r="F54" s="2">
        <v>20.904673913043485</v>
      </c>
      <c r="G54" s="2">
        <v>0</v>
      </c>
      <c r="H54" s="2">
        <v>0.37326086956521742</v>
      </c>
      <c r="I54" s="2">
        <v>1.1548913043478262</v>
      </c>
      <c r="J54" s="2">
        <v>0</v>
      </c>
      <c r="K54" s="2">
        <v>0</v>
      </c>
      <c r="L54" s="2">
        <v>0.82532608695652232</v>
      </c>
      <c r="M54" s="2">
        <v>3.1289130434782599</v>
      </c>
      <c r="N54" s="2">
        <v>0</v>
      </c>
      <c r="O54" s="2">
        <v>6.234784492094432E-2</v>
      </c>
      <c r="P54" s="2">
        <v>0</v>
      </c>
      <c r="Q54" s="2">
        <v>6.6354347826086988</v>
      </c>
      <c r="R54" s="2">
        <v>0.13222005631362363</v>
      </c>
      <c r="S54" s="2">
        <v>5.0626086956521732</v>
      </c>
      <c r="T54" s="2">
        <v>4.7540217391304358</v>
      </c>
      <c r="U54" s="2">
        <v>0</v>
      </c>
      <c r="V54" s="2">
        <v>0.19560970327052202</v>
      </c>
      <c r="W54" s="2">
        <v>6.0373913043478256</v>
      </c>
      <c r="X54" s="2">
        <v>5.3159782608695636</v>
      </c>
      <c r="Y54" s="2">
        <v>0</v>
      </c>
      <c r="Z54" s="2">
        <v>0.22623131903833654</v>
      </c>
      <c r="AA54" s="2">
        <v>0</v>
      </c>
      <c r="AB54" s="2">
        <v>0</v>
      </c>
      <c r="AC54" s="2">
        <v>0</v>
      </c>
      <c r="AD54" s="2">
        <v>0</v>
      </c>
      <c r="AE54" s="2">
        <v>0</v>
      </c>
      <c r="AF54" s="2">
        <v>0</v>
      </c>
      <c r="AG54" s="2">
        <v>0</v>
      </c>
      <c r="AH54" t="s">
        <v>64</v>
      </c>
      <c r="AI54">
        <v>8</v>
      </c>
    </row>
    <row r="55" spans="1:35" x14ac:dyDescent="0.25">
      <c r="A55" t="s">
        <v>307</v>
      </c>
      <c r="B55" t="s">
        <v>131</v>
      </c>
      <c r="C55" t="s">
        <v>217</v>
      </c>
      <c r="D55" t="s">
        <v>255</v>
      </c>
      <c r="E55" s="2">
        <v>62.478260869565219</v>
      </c>
      <c r="F55" s="2">
        <v>5.7391304347826084</v>
      </c>
      <c r="G55" s="2">
        <v>0.41304347826086957</v>
      </c>
      <c r="H55" s="2">
        <v>0.2608695652173913</v>
      </c>
      <c r="I55" s="2">
        <v>1.673913043478261</v>
      </c>
      <c r="J55" s="2">
        <v>0</v>
      </c>
      <c r="K55" s="2">
        <v>0</v>
      </c>
      <c r="L55" s="2">
        <v>7.7495652173913046</v>
      </c>
      <c r="M55" s="2">
        <v>0</v>
      </c>
      <c r="N55" s="2">
        <v>19.508804347826079</v>
      </c>
      <c r="O55" s="2">
        <v>0.31224947807933179</v>
      </c>
      <c r="P55" s="2">
        <v>5.3043478260869561</v>
      </c>
      <c r="Q55" s="2">
        <v>8.6529347826086944</v>
      </c>
      <c r="R55" s="2">
        <v>0.2233942240779401</v>
      </c>
      <c r="S55" s="2">
        <v>13.85217391304348</v>
      </c>
      <c r="T55" s="2">
        <v>3.2991304347826098</v>
      </c>
      <c r="U55" s="2">
        <v>0</v>
      </c>
      <c r="V55" s="2">
        <v>0.2745163535142659</v>
      </c>
      <c r="W55" s="2">
        <v>10.937826086956521</v>
      </c>
      <c r="X55" s="2">
        <v>8.0319565217391329</v>
      </c>
      <c r="Y55" s="2">
        <v>8.9064130434782598</v>
      </c>
      <c r="Z55" s="2">
        <v>0.44617432150313152</v>
      </c>
      <c r="AA55" s="2">
        <v>0</v>
      </c>
      <c r="AB55" s="2">
        <v>0</v>
      </c>
      <c r="AC55" s="2">
        <v>0</v>
      </c>
      <c r="AD55" s="2">
        <v>0</v>
      </c>
      <c r="AE55" s="2">
        <v>0</v>
      </c>
      <c r="AF55" s="2">
        <v>0</v>
      </c>
      <c r="AG55" s="2">
        <v>0</v>
      </c>
      <c r="AH55" t="s">
        <v>34</v>
      </c>
      <c r="AI55">
        <v>8</v>
      </c>
    </row>
    <row r="56" spans="1:35" x14ac:dyDescent="0.25">
      <c r="A56" t="s">
        <v>307</v>
      </c>
      <c r="B56" t="s">
        <v>128</v>
      </c>
      <c r="C56" t="s">
        <v>207</v>
      </c>
      <c r="D56" t="s">
        <v>250</v>
      </c>
      <c r="E56" s="2">
        <v>53.336956521739133</v>
      </c>
      <c r="F56" s="2">
        <v>5.7391304347826084</v>
      </c>
      <c r="G56" s="2">
        <v>0</v>
      </c>
      <c r="H56" s="2">
        <v>0</v>
      </c>
      <c r="I56" s="2">
        <v>0</v>
      </c>
      <c r="J56" s="2">
        <v>0</v>
      </c>
      <c r="K56" s="2">
        <v>0</v>
      </c>
      <c r="L56" s="2">
        <v>6.281956521739132</v>
      </c>
      <c r="M56" s="2">
        <v>0</v>
      </c>
      <c r="N56" s="2">
        <v>12.174021739130435</v>
      </c>
      <c r="O56" s="2">
        <v>0.22824740167108212</v>
      </c>
      <c r="P56" s="2">
        <v>4.4759782608695646</v>
      </c>
      <c r="Q56" s="2">
        <v>4.3069565217391306</v>
      </c>
      <c r="R56" s="2">
        <v>0.16466884043203586</v>
      </c>
      <c r="S56" s="2">
        <v>5.9934782608695674</v>
      </c>
      <c r="T56" s="2">
        <v>7.7902173913043473</v>
      </c>
      <c r="U56" s="2">
        <v>0</v>
      </c>
      <c r="V56" s="2">
        <v>0.2584267373140412</v>
      </c>
      <c r="W56" s="2">
        <v>8.3760869565217373</v>
      </c>
      <c r="X56" s="2">
        <v>11.271630434782601</v>
      </c>
      <c r="Y56" s="2">
        <v>0</v>
      </c>
      <c r="Z56" s="2">
        <v>0.3683696759730995</v>
      </c>
      <c r="AA56" s="2">
        <v>0</v>
      </c>
      <c r="AB56" s="2">
        <v>0</v>
      </c>
      <c r="AC56" s="2">
        <v>0</v>
      </c>
      <c r="AD56" s="2">
        <v>0</v>
      </c>
      <c r="AE56" s="2">
        <v>0</v>
      </c>
      <c r="AF56" s="2">
        <v>0</v>
      </c>
      <c r="AG56" s="2">
        <v>0</v>
      </c>
      <c r="AH56" t="s">
        <v>31</v>
      </c>
      <c r="AI56">
        <v>8</v>
      </c>
    </row>
    <row r="57" spans="1:35" x14ac:dyDescent="0.25">
      <c r="A57" t="s">
        <v>307</v>
      </c>
      <c r="B57" t="s">
        <v>130</v>
      </c>
      <c r="C57" t="s">
        <v>221</v>
      </c>
      <c r="D57" t="s">
        <v>247</v>
      </c>
      <c r="E57" s="2">
        <v>27.695652173913043</v>
      </c>
      <c r="F57" s="2">
        <v>5.7391304347826084</v>
      </c>
      <c r="G57" s="2">
        <v>0</v>
      </c>
      <c r="H57" s="2">
        <v>0</v>
      </c>
      <c r="I57" s="2">
        <v>0.54054347826087012</v>
      </c>
      <c r="J57" s="2">
        <v>0</v>
      </c>
      <c r="K57" s="2">
        <v>0</v>
      </c>
      <c r="L57" s="2">
        <v>0</v>
      </c>
      <c r="M57" s="2">
        <v>0</v>
      </c>
      <c r="N57" s="2">
        <v>4.7967391304347835</v>
      </c>
      <c r="O57" s="2">
        <v>0.17319466248037679</v>
      </c>
      <c r="P57" s="2">
        <v>2.9629347826086958</v>
      </c>
      <c r="Q57" s="2">
        <v>0</v>
      </c>
      <c r="R57" s="2">
        <v>0.10698194662480377</v>
      </c>
      <c r="S57" s="2">
        <v>5.7391304347826084</v>
      </c>
      <c r="T57" s="2">
        <v>2.7522826086956527</v>
      </c>
      <c r="U57" s="2">
        <v>0</v>
      </c>
      <c r="V57" s="2">
        <v>0.3065973312401884</v>
      </c>
      <c r="W57" s="2">
        <v>0.12706521739130436</v>
      </c>
      <c r="X57" s="2">
        <v>5.6556521739130439</v>
      </c>
      <c r="Y57" s="2">
        <v>0</v>
      </c>
      <c r="Z57" s="2">
        <v>0.20879513343799058</v>
      </c>
      <c r="AA57" s="2">
        <v>0</v>
      </c>
      <c r="AB57" s="2">
        <v>2.3004347826086957</v>
      </c>
      <c r="AC57" s="2">
        <v>0</v>
      </c>
      <c r="AD57" s="2">
        <v>26.261847826086967</v>
      </c>
      <c r="AE57" s="2">
        <v>0</v>
      </c>
      <c r="AF57" s="2">
        <v>0</v>
      </c>
      <c r="AG57" s="2">
        <v>0</v>
      </c>
      <c r="AH57" t="s">
        <v>33</v>
      </c>
      <c r="AI57">
        <v>8</v>
      </c>
    </row>
    <row r="58" spans="1:35" x14ac:dyDescent="0.25">
      <c r="A58" t="s">
        <v>307</v>
      </c>
      <c r="B58" t="s">
        <v>144</v>
      </c>
      <c r="C58" t="s">
        <v>195</v>
      </c>
      <c r="D58" t="s">
        <v>255</v>
      </c>
      <c r="E58" s="2">
        <v>36.630434782608695</v>
      </c>
      <c r="F58" s="2">
        <v>0</v>
      </c>
      <c r="G58" s="2">
        <v>0.22826086956521738</v>
      </c>
      <c r="H58" s="2">
        <v>0.17934782608695651</v>
      </c>
      <c r="I58" s="2">
        <v>0</v>
      </c>
      <c r="J58" s="2">
        <v>0</v>
      </c>
      <c r="K58" s="2">
        <v>0</v>
      </c>
      <c r="L58" s="2">
        <v>0.22793478260869568</v>
      </c>
      <c r="M58" s="2">
        <v>0.12771739130434784</v>
      </c>
      <c r="N58" s="2">
        <v>6.3617391304347812</v>
      </c>
      <c r="O58" s="2">
        <v>0.177160237388724</v>
      </c>
      <c r="P58" s="2">
        <v>4.8463043478260879</v>
      </c>
      <c r="Q58" s="2">
        <v>0</v>
      </c>
      <c r="R58" s="2">
        <v>0.13230267062314544</v>
      </c>
      <c r="S58" s="2">
        <v>4.6093478260869531</v>
      </c>
      <c r="T58" s="2">
        <v>2.5684782608695662</v>
      </c>
      <c r="U58" s="2">
        <v>0</v>
      </c>
      <c r="V58" s="2">
        <v>0.19595252225519283</v>
      </c>
      <c r="W58" s="2">
        <v>3.360108695652174</v>
      </c>
      <c r="X58" s="2">
        <v>3.3810869565217381</v>
      </c>
      <c r="Y58" s="2">
        <v>0</v>
      </c>
      <c r="Z58" s="2">
        <v>0.18403264094955488</v>
      </c>
      <c r="AA58" s="2">
        <v>0</v>
      </c>
      <c r="AB58" s="2">
        <v>9.7826086956521743E-2</v>
      </c>
      <c r="AC58" s="2">
        <v>0</v>
      </c>
      <c r="AD58" s="2">
        <v>0</v>
      </c>
      <c r="AE58" s="2">
        <v>0</v>
      </c>
      <c r="AF58" s="2">
        <v>0</v>
      </c>
      <c r="AG58" s="2">
        <v>0</v>
      </c>
      <c r="AH58" t="s">
        <v>47</v>
      </c>
      <c r="AI58">
        <v>8</v>
      </c>
    </row>
    <row r="59" spans="1:35" x14ac:dyDescent="0.25">
      <c r="A59" t="s">
        <v>307</v>
      </c>
      <c r="B59" t="s">
        <v>189</v>
      </c>
      <c r="C59" t="s">
        <v>207</v>
      </c>
      <c r="D59" t="s">
        <v>250</v>
      </c>
      <c r="E59" s="2">
        <v>30.521739130434781</v>
      </c>
      <c r="F59" s="2">
        <v>4.6956521739130439</v>
      </c>
      <c r="G59" s="2">
        <v>0</v>
      </c>
      <c r="H59" s="2">
        <v>0</v>
      </c>
      <c r="I59" s="2">
        <v>0.66010869565217445</v>
      </c>
      <c r="J59" s="2">
        <v>0</v>
      </c>
      <c r="K59" s="2">
        <v>0</v>
      </c>
      <c r="L59" s="2">
        <v>0.13326086956521738</v>
      </c>
      <c r="M59" s="2">
        <v>0.41304347826086957</v>
      </c>
      <c r="N59" s="2">
        <v>0.56239130434782614</v>
      </c>
      <c r="O59" s="2">
        <v>3.1958689458689467E-2</v>
      </c>
      <c r="P59" s="2">
        <v>0</v>
      </c>
      <c r="Q59" s="2">
        <v>1.6902173913043479</v>
      </c>
      <c r="R59" s="2">
        <v>5.5377492877492884E-2</v>
      </c>
      <c r="S59" s="2">
        <v>8.2934782608695662E-2</v>
      </c>
      <c r="T59" s="2">
        <v>0.59586956521739121</v>
      </c>
      <c r="U59" s="2">
        <v>0</v>
      </c>
      <c r="V59" s="2">
        <v>2.2240028490028489E-2</v>
      </c>
      <c r="W59" s="2">
        <v>2.6195652173913044E-2</v>
      </c>
      <c r="X59" s="2">
        <v>0.18945652173913047</v>
      </c>
      <c r="Y59" s="2">
        <v>0</v>
      </c>
      <c r="Z59" s="2">
        <v>7.0655270655270667E-3</v>
      </c>
      <c r="AA59" s="2">
        <v>0</v>
      </c>
      <c r="AB59" s="2">
        <v>0</v>
      </c>
      <c r="AC59" s="2">
        <v>0</v>
      </c>
      <c r="AD59" s="2">
        <v>14.138043478260878</v>
      </c>
      <c r="AE59" s="2">
        <v>0</v>
      </c>
      <c r="AF59" s="2">
        <v>0</v>
      </c>
      <c r="AG59" s="2">
        <v>0</v>
      </c>
      <c r="AH59" t="s">
        <v>92</v>
      </c>
      <c r="AI59">
        <v>8</v>
      </c>
    </row>
    <row r="60" spans="1:35" x14ac:dyDescent="0.25">
      <c r="A60" t="s">
        <v>307</v>
      </c>
      <c r="B60" t="s">
        <v>155</v>
      </c>
      <c r="C60" t="s">
        <v>199</v>
      </c>
      <c r="D60" t="s">
        <v>249</v>
      </c>
      <c r="E60" s="2">
        <v>25.706521739130434</v>
      </c>
      <c r="F60" s="2">
        <v>5.7391304347826084</v>
      </c>
      <c r="G60" s="2">
        <v>0</v>
      </c>
      <c r="H60" s="2">
        <v>0</v>
      </c>
      <c r="I60" s="2">
        <v>0</v>
      </c>
      <c r="J60" s="2">
        <v>0</v>
      </c>
      <c r="K60" s="2">
        <v>0</v>
      </c>
      <c r="L60" s="2">
        <v>0.45782608695652172</v>
      </c>
      <c r="M60" s="2">
        <v>0</v>
      </c>
      <c r="N60" s="2">
        <v>0</v>
      </c>
      <c r="O60" s="2">
        <v>0</v>
      </c>
      <c r="P60" s="2">
        <v>0</v>
      </c>
      <c r="Q60" s="2">
        <v>0</v>
      </c>
      <c r="R60" s="2">
        <v>0</v>
      </c>
      <c r="S60" s="2">
        <v>11.427499999999998</v>
      </c>
      <c r="T60" s="2">
        <v>5.3398913043478258</v>
      </c>
      <c r="U60" s="2">
        <v>0</v>
      </c>
      <c r="V60" s="2">
        <v>0.65226215644820296</v>
      </c>
      <c r="W60" s="2">
        <v>11.679565217391303</v>
      </c>
      <c r="X60" s="2">
        <v>11.301630434782611</v>
      </c>
      <c r="Y60" s="2">
        <v>0</v>
      </c>
      <c r="Z60" s="2">
        <v>0.89398308668076121</v>
      </c>
      <c r="AA60" s="2">
        <v>0</v>
      </c>
      <c r="AB60" s="2">
        <v>0</v>
      </c>
      <c r="AC60" s="2">
        <v>0</v>
      </c>
      <c r="AD60" s="2">
        <v>0</v>
      </c>
      <c r="AE60" s="2">
        <v>0</v>
      </c>
      <c r="AF60" s="2">
        <v>0</v>
      </c>
      <c r="AG60" s="2">
        <v>0</v>
      </c>
      <c r="AH60" t="s">
        <v>58</v>
      </c>
      <c r="AI60">
        <v>8</v>
      </c>
    </row>
    <row r="61" spans="1:35" x14ac:dyDescent="0.25">
      <c r="A61" t="s">
        <v>307</v>
      </c>
      <c r="B61" t="s">
        <v>127</v>
      </c>
      <c r="C61" t="s">
        <v>221</v>
      </c>
      <c r="D61" t="s">
        <v>247</v>
      </c>
      <c r="E61" s="2">
        <v>54.695652173913047</v>
      </c>
      <c r="F61" s="2">
        <v>5.3043478260869561</v>
      </c>
      <c r="G61" s="2">
        <v>0</v>
      </c>
      <c r="H61" s="2">
        <v>0</v>
      </c>
      <c r="I61" s="2">
        <v>5.6521739130434785</v>
      </c>
      <c r="J61" s="2">
        <v>0</v>
      </c>
      <c r="K61" s="2">
        <v>0</v>
      </c>
      <c r="L61" s="2">
        <v>0</v>
      </c>
      <c r="M61" s="2">
        <v>0</v>
      </c>
      <c r="N61" s="2">
        <v>12.6520652173913</v>
      </c>
      <c r="O61" s="2">
        <v>0.23131756756756747</v>
      </c>
      <c r="P61" s="2">
        <v>3.9772826086956523</v>
      </c>
      <c r="Q61" s="2">
        <v>3.2235869565217397</v>
      </c>
      <c r="R61" s="2">
        <v>0.13165341812400636</v>
      </c>
      <c r="S61" s="2">
        <v>5.7391304347826084</v>
      </c>
      <c r="T61" s="2">
        <v>14.88902173913044</v>
      </c>
      <c r="U61" s="2">
        <v>0</v>
      </c>
      <c r="V61" s="2">
        <v>0.37714427662957078</v>
      </c>
      <c r="W61" s="2">
        <v>9.4826086956521731</v>
      </c>
      <c r="X61" s="2">
        <v>13.607282608695654</v>
      </c>
      <c r="Y61" s="2">
        <v>0</v>
      </c>
      <c r="Z61" s="2">
        <v>0.42215222575516692</v>
      </c>
      <c r="AA61" s="2">
        <v>0</v>
      </c>
      <c r="AB61" s="2">
        <v>8.6956521739130432E-2</v>
      </c>
      <c r="AC61" s="2">
        <v>0</v>
      </c>
      <c r="AD61" s="2">
        <v>0</v>
      </c>
      <c r="AE61" s="2">
        <v>0</v>
      </c>
      <c r="AF61" s="2">
        <v>0</v>
      </c>
      <c r="AG61" s="2">
        <v>0</v>
      </c>
      <c r="AH61" t="s">
        <v>30</v>
      </c>
      <c r="AI61">
        <v>8</v>
      </c>
    </row>
    <row r="62" spans="1:35" x14ac:dyDescent="0.25">
      <c r="A62" t="s">
        <v>307</v>
      </c>
      <c r="B62" t="s">
        <v>98</v>
      </c>
      <c r="C62" t="s">
        <v>208</v>
      </c>
      <c r="D62" t="s">
        <v>251</v>
      </c>
      <c r="E62" s="2">
        <v>39.608695652173914</v>
      </c>
      <c r="F62" s="2">
        <v>5.3368478260869558</v>
      </c>
      <c r="G62" s="2">
        <v>0</v>
      </c>
      <c r="H62" s="2">
        <v>0.29076086956521729</v>
      </c>
      <c r="I62" s="2">
        <v>0.68206521739130432</v>
      </c>
      <c r="J62" s="2">
        <v>0</v>
      </c>
      <c r="K62" s="2">
        <v>0</v>
      </c>
      <c r="L62" s="2">
        <v>9.847826086956521E-2</v>
      </c>
      <c r="M62" s="2">
        <v>4.9822826086956526</v>
      </c>
      <c r="N62" s="2">
        <v>0</v>
      </c>
      <c r="O62" s="2">
        <v>0.12578759604829859</v>
      </c>
      <c r="P62" s="2">
        <v>0</v>
      </c>
      <c r="Q62" s="2">
        <v>8.6851086956521737</v>
      </c>
      <c r="R62" s="2">
        <v>0.2192727771679473</v>
      </c>
      <c r="S62" s="2">
        <v>3.0070652173913048</v>
      </c>
      <c r="T62" s="2">
        <v>1.4702173913043481</v>
      </c>
      <c r="U62" s="2">
        <v>0</v>
      </c>
      <c r="V62" s="2">
        <v>0.11303787047200879</v>
      </c>
      <c r="W62" s="2">
        <v>5.6042391304347827</v>
      </c>
      <c r="X62" s="2">
        <v>0</v>
      </c>
      <c r="Y62" s="2">
        <v>0</v>
      </c>
      <c r="Z62" s="2">
        <v>0.1414901207464325</v>
      </c>
      <c r="AA62" s="2">
        <v>0</v>
      </c>
      <c r="AB62" s="2">
        <v>0</v>
      </c>
      <c r="AC62" s="2">
        <v>0</v>
      </c>
      <c r="AD62" s="2">
        <v>0</v>
      </c>
      <c r="AE62" s="2">
        <v>0</v>
      </c>
      <c r="AF62" s="2">
        <v>0</v>
      </c>
      <c r="AG62" s="2">
        <v>0</v>
      </c>
      <c r="AH62" t="s">
        <v>3</v>
      </c>
      <c r="AI62">
        <v>8</v>
      </c>
    </row>
    <row r="63" spans="1:35" x14ac:dyDescent="0.25">
      <c r="A63" t="s">
        <v>307</v>
      </c>
      <c r="B63" t="s">
        <v>183</v>
      </c>
      <c r="C63" t="s">
        <v>238</v>
      </c>
      <c r="D63" t="s">
        <v>255</v>
      </c>
      <c r="E63" s="2">
        <v>76.543478260869563</v>
      </c>
      <c r="F63" s="2">
        <v>5.7391304347826084</v>
      </c>
      <c r="G63" s="2">
        <v>0</v>
      </c>
      <c r="H63" s="2">
        <v>0</v>
      </c>
      <c r="I63" s="2">
        <v>0</v>
      </c>
      <c r="J63" s="2">
        <v>0</v>
      </c>
      <c r="K63" s="2">
        <v>0</v>
      </c>
      <c r="L63" s="2">
        <v>15.943586956521736</v>
      </c>
      <c r="M63" s="2">
        <v>0</v>
      </c>
      <c r="N63" s="2">
        <v>14.453478260869561</v>
      </c>
      <c r="O63" s="2">
        <v>0.1888270377733598</v>
      </c>
      <c r="P63" s="2">
        <v>3.8669565217391311</v>
      </c>
      <c r="Q63" s="2">
        <v>5.1934782608695631</v>
      </c>
      <c r="R63" s="2">
        <v>0.11836978131212723</v>
      </c>
      <c r="S63" s="2">
        <v>11.039130434782605</v>
      </c>
      <c r="T63" s="2">
        <v>15.875760869565216</v>
      </c>
      <c r="U63" s="2">
        <v>0</v>
      </c>
      <c r="V63" s="2">
        <v>0.35162879863675084</v>
      </c>
      <c r="W63" s="2">
        <v>17.892934782608695</v>
      </c>
      <c r="X63" s="2">
        <v>15.518913043478264</v>
      </c>
      <c r="Y63" s="2">
        <v>6.5680434782608721</v>
      </c>
      <c r="Z63" s="2">
        <v>0.52231610337972179</v>
      </c>
      <c r="AA63" s="2">
        <v>0</v>
      </c>
      <c r="AB63" s="2">
        <v>0</v>
      </c>
      <c r="AC63" s="2">
        <v>0</v>
      </c>
      <c r="AD63" s="2">
        <v>0</v>
      </c>
      <c r="AE63" s="2">
        <v>0</v>
      </c>
      <c r="AF63" s="2">
        <v>0</v>
      </c>
      <c r="AG63" s="2">
        <v>0</v>
      </c>
      <c r="AH63" t="s">
        <v>86</v>
      </c>
      <c r="AI63">
        <v>8</v>
      </c>
    </row>
    <row r="64" spans="1:35" x14ac:dyDescent="0.25">
      <c r="A64" t="s">
        <v>307</v>
      </c>
      <c r="B64" t="s">
        <v>140</v>
      </c>
      <c r="C64" t="s">
        <v>227</v>
      </c>
      <c r="D64" t="s">
        <v>255</v>
      </c>
      <c r="E64" s="2">
        <v>104.06521739130434</v>
      </c>
      <c r="F64" s="2">
        <v>5.7391304347826084</v>
      </c>
      <c r="G64" s="2">
        <v>0.80434782608695654</v>
      </c>
      <c r="H64" s="2">
        <v>0.47826086956521741</v>
      </c>
      <c r="I64" s="2">
        <v>2.2245652173913046</v>
      </c>
      <c r="J64" s="2">
        <v>0</v>
      </c>
      <c r="K64" s="2">
        <v>0</v>
      </c>
      <c r="L64" s="2">
        <v>14.821413043478257</v>
      </c>
      <c r="M64" s="2">
        <v>5.6521739130434785</v>
      </c>
      <c r="N64" s="2">
        <v>37.194347826086968</v>
      </c>
      <c r="O64" s="2">
        <v>0.41172759557133914</v>
      </c>
      <c r="P64" s="2">
        <v>0</v>
      </c>
      <c r="Q64" s="2">
        <v>19.861413043478262</v>
      </c>
      <c r="R64" s="2">
        <v>0.19085544182160019</v>
      </c>
      <c r="S64" s="2">
        <v>13.858260869565216</v>
      </c>
      <c r="T64" s="2">
        <v>15.139999999999999</v>
      </c>
      <c r="U64" s="2">
        <v>0</v>
      </c>
      <c r="V64" s="2">
        <v>0.27865468978483393</v>
      </c>
      <c r="W64" s="2">
        <v>13.396195652173914</v>
      </c>
      <c r="X64" s="2">
        <v>26.379891304347829</v>
      </c>
      <c r="Y64" s="2">
        <v>4.023586956521739</v>
      </c>
      <c r="Z64" s="2">
        <v>0.42088677668686031</v>
      </c>
      <c r="AA64" s="2">
        <v>0</v>
      </c>
      <c r="AB64" s="2">
        <v>5.1304347826086953</v>
      </c>
      <c r="AC64" s="2">
        <v>0</v>
      </c>
      <c r="AD64" s="2">
        <v>0</v>
      </c>
      <c r="AE64" s="2">
        <v>45.192499999999981</v>
      </c>
      <c r="AF64" s="2">
        <v>0</v>
      </c>
      <c r="AG64" s="2">
        <v>0</v>
      </c>
      <c r="AH64" t="s">
        <v>43</v>
      </c>
      <c r="AI64">
        <v>8</v>
      </c>
    </row>
    <row r="65" spans="1:35" x14ac:dyDescent="0.25">
      <c r="A65" t="s">
        <v>307</v>
      </c>
      <c r="B65" t="s">
        <v>146</v>
      </c>
      <c r="C65" t="s">
        <v>210</v>
      </c>
      <c r="D65" t="s">
        <v>242</v>
      </c>
      <c r="E65" s="2">
        <v>83.706521739130437</v>
      </c>
      <c r="F65" s="2">
        <v>5.7391304347826084</v>
      </c>
      <c r="G65" s="2">
        <v>0</v>
      </c>
      <c r="H65" s="2">
        <v>0</v>
      </c>
      <c r="I65" s="2">
        <v>1.7470652173913048</v>
      </c>
      <c r="J65" s="2">
        <v>0</v>
      </c>
      <c r="K65" s="2">
        <v>0</v>
      </c>
      <c r="L65" s="2">
        <v>7.0972826086956529</v>
      </c>
      <c r="M65" s="2">
        <v>4.0760869565217392E-2</v>
      </c>
      <c r="N65" s="2">
        <v>5.0670652173913053</v>
      </c>
      <c r="O65" s="2">
        <v>6.1020646669263746E-2</v>
      </c>
      <c r="P65" s="2">
        <v>0</v>
      </c>
      <c r="Q65" s="2">
        <v>6.5291304347826085</v>
      </c>
      <c r="R65" s="2">
        <v>7.8000259706531613E-2</v>
      </c>
      <c r="S65" s="2">
        <v>7.0499999999999989</v>
      </c>
      <c r="T65" s="2">
        <v>12.417173913043479</v>
      </c>
      <c r="U65" s="2">
        <v>0</v>
      </c>
      <c r="V65" s="2">
        <v>0.23256460199974027</v>
      </c>
      <c r="W65" s="2">
        <v>4.5395652173913046</v>
      </c>
      <c r="X65" s="2">
        <v>5.009456521739132</v>
      </c>
      <c r="Y65" s="2">
        <v>0</v>
      </c>
      <c r="Z65" s="2">
        <v>0.11407739254642256</v>
      </c>
      <c r="AA65" s="2">
        <v>0</v>
      </c>
      <c r="AB65" s="2">
        <v>0.32956521739130429</v>
      </c>
      <c r="AC65" s="2">
        <v>0</v>
      </c>
      <c r="AD65" s="2">
        <v>45.704130434782584</v>
      </c>
      <c r="AE65" s="2">
        <v>0</v>
      </c>
      <c r="AF65" s="2">
        <v>0</v>
      </c>
      <c r="AG65" s="2">
        <v>0</v>
      </c>
      <c r="AH65" t="s">
        <v>49</v>
      </c>
      <c r="AI65">
        <v>8</v>
      </c>
    </row>
    <row r="66" spans="1:35" x14ac:dyDescent="0.25">
      <c r="A66" t="s">
        <v>307</v>
      </c>
      <c r="B66" t="s">
        <v>105</v>
      </c>
      <c r="C66" t="s">
        <v>202</v>
      </c>
      <c r="D66" t="s">
        <v>243</v>
      </c>
      <c r="E66" s="2">
        <v>41.739130434782609</v>
      </c>
      <c r="F66" s="2">
        <v>9.9743478260869569</v>
      </c>
      <c r="G66" s="2">
        <v>0</v>
      </c>
      <c r="H66" s="2">
        <v>0.21663043478260868</v>
      </c>
      <c r="I66" s="2">
        <v>0.54891304347826086</v>
      </c>
      <c r="J66" s="2">
        <v>0</v>
      </c>
      <c r="K66" s="2">
        <v>0</v>
      </c>
      <c r="L66" s="2">
        <v>0</v>
      </c>
      <c r="M66" s="2">
        <v>4.5845652173913036</v>
      </c>
      <c r="N66" s="2">
        <v>0</v>
      </c>
      <c r="O66" s="2">
        <v>0.10983854166666665</v>
      </c>
      <c r="P66" s="2">
        <v>0</v>
      </c>
      <c r="Q66" s="2">
        <v>10.602065217391303</v>
      </c>
      <c r="R66" s="2">
        <v>0.25400781249999999</v>
      </c>
      <c r="S66" s="2">
        <v>0.92565217391304344</v>
      </c>
      <c r="T66" s="2">
        <v>0</v>
      </c>
      <c r="U66" s="2">
        <v>0</v>
      </c>
      <c r="V66" s="2">
        <v>2.2177083333333333E-2</v>
      </c>
      <c r="W66" s="2">
        <v>0.40152173913043482</v>
      </c>
      <c r="X66" s="2">
        <v>3.55967391304348</v>
      </c>
      <c r="Y66" s="2">
        <v>0</v>
      </c>
      <c r="Z66" s="2">
        <v>9.4903645833333369E-2</v>
      </c>
      <c r="AA66" s="2">
        <v>0</v>
      </c>
      <c r="AB66" s="2">
        <v>0</v>
      </c>
      <c r="AC66" s="2">
        <v>0</v>
      </c>
      <c r="AD66" s="2">
        <v>0</v>
      </c>
      <c r="AE66" s="2">
        <v>0</v>
      </c>
      <c r="AF66" s="2">
        <v>0</v>
      </c>
      <c r="AG66" s="2">
        <v>0</v>
      </c>
      <c r="AH66" t="s">
        <v>6</v>
      </c>
      <c r="AI66">
        <v>8</v>
      </c>
    </row>
    <row r="67" spans="1:35" x14ac:dyDescent="0.25">
      <c r="A67" t="s">
        <v>307</v>
      </c>
      <c r="B67" t="s">
        <v>108</v>
      </c>
      <c r="C67" t="s">
        <v>205</v>
      </c>
      <c r="D67" t="s">
        <v>245</v>
      </c>
      <c r="E67" s="2">
        <v>134.69565217391303</v>
      </c>
      <c r="F67" s="2">
        <v>0</v>
      </c>
      <c r="G67" s="2">
        <v>0.47826086956521741</v>
      </c>
      <c r="H67" s="2">
        <v>0</v>
      </c>
      <c r="I67" s="2">
        <v>5.6164130434782615</v>
      </c>
      <c r="J67" s="2">
        <v>0</v>
      </c>
      <c r="K67" s="2">
        <v>0</v>
      </c>
      <c r="L67" s="2">
        <v>1.7168478260869564</v>
      </c>
      <c r="M67" s="2">
        <v>0</v>
      </c>
      <c r="N67" s="2">
        <v>5.6633695652173897</v>
      </c>
      <c r="O67" s="2">
        <v>4.2045674628792759E-2</v>
      </c>
      <c r="P67" s="2">
        <v>2.2583695652173912</v>
      </c>
      <c r="Q67" s="2">
        <v>17.314021739130443</v>
      </c>
      <c r="R67" s="2">
        <v>0.14530826339573924</v>
      </c>
      <c r="S67" s="2">
        <v>14.075543478260871</v>
      </c>
      <c r="T67" s="2">
        <v>9.9963043478260882</v>
      </c>
      <c r="U67" s="2">
        <v>0</v>
      </c>
      <c r="V67" s="2">
        <v>0.1787128792769529</v>
      </c>
      <c r="W67" s="2">
        <v>10.122391304347829</v>
      </c>
      <c r="X67" s="2">
        <v>5.0753260869565215</v>
      </c>
      <c r="Y67" s="2">
        <v>0</v>
      </c>
      <c r="Z67" s="2">
        <v>0.11283005164622341</v>
      </c>
      <c r="AA67" s="2">
        <v>0</v>
      </c>
      <c r="AB67" s="2">
        <v>0</v>
      </c>
      <c r="AC67" s="2">
        <v>0</v>
      </c>
      <c r="AD67" s="2">
        <v>0</v>
      </c>
      <c r="AE67" s="2">
        <v>28.275652173913041</v>
      </c>
      <c r="AF67" s="2">
        <v>0</v>
      </c>
      <c r="AG67" s="2">
        <v>0.32608695652173914</v>
      </c>
      <c r="AH67" t="s">
        <v>9</v>
      </c>
      <c r="AI67">
        <v>8</v>
      </c>
    </row>
    <row r="68" spans="1:35" x14ac:dyDescent="0.25">
      <c r="A68" t="s">
        <v>307</v>
      </c>
      <c r="B68" t="s">
        <v>143</v>
      </c>
      <c r="C68" t="s">
        <v>200</v>
      </c>
      <c r="D68" t="s">
        <v>250</v>
      </c>
      <c r="E68" s="2">
        <v>54.380434782608695</v>
      </c>
      <c r="F68" s="2">
        <v>5.3913043478260869</v>
      </c>
      <c r="G68" s="2">
        <v>3.8347826086956505</v>
      </c>
      <c r="H68" s="2">
        <v>0</v>
      </c>
      <c r="I68" s="2">
        <v>1.1576086956521738</v>
      </c>
      <c r="J68" s="2">
        <v>0</v>
      </c>
      <c r="K68" s="2">
        <v>0</v>
      </c>
      <c r="L68" s="2">
        <v>0</v>
      </c>
      <c r="M68" s="2">
        <v>6.5288043478260871</v>
      </c>
      <c r="N68" s="2">
        <v>0</v>
      </c>
      <c r="O68" s="2">
        <v>0.12005796522086748</v>
      </c>
      <c r="P68" s="2">
        <v>8.2969565217391299</v>
      </c>
      <c r="Q68" s="2">
        <v>0</v>
      </c>
      <c r="R68" s="2">
        <v>0.15257245652608434</v>
      </c>
      <c r="S68" s="2">
        <v>1.0922826086956521</v>
      </c>
      <c r="T68" s="2">
        <v>3.4456521739130434E-2</v>
      </c>
      <c r="U68" s="2">
        <v>0</v>
      </c>
      <c r="V68" s="2">
        <v>2.0719568259044571E-2</v>
      </c>
      <c r="W68" s="2">
        <v>4.1247826086956509</v>
      </c>
      <c r="X68" s="2">
        <v>3.8743478260869577</v>
      </c>
      <c r="Y68" s="2">
        <v>0</v>
      </c>
      <c r="Z68" s="2">
        <v>0.14709574255446733</v>
      </c>
      <c r="AA68" s="2">
        <v>0</v>
      </c>
      <c r="AB68" s="2">
        <v>0</v>
      </c>
      <c r="AC68" s="2">
        <v>0</v>
      </c>
      <c r="AD68" s="2">
        <v>0</v>
      </c>
      <c r="AE68" s="2">
        <v>0</v>
      </c>
      <c r="AF68" s="2">
        <v>0</v>
      </c>
      <c r="AG68" s="2">
        <v>0</v>
      </c>
      <c r="AH68" t="s">
        <v>46</v>
      </c>
      <c r="AI68">
        <v>8</v>
      </c>
    </row>
    <row r="69" spans="1:35" x14ac:dyDescent="0.25">
      <c r="A69" t="s">
        <v>307</v>
      </c>
      <c r="B69" t="s">
        <v>112</v>
      </c>
      <c r="C69" t="s">
        <v>212</v>
      </c>
      <c r="D69" t="s">
        <v>250</v>
      </c>
      <c r="E69" s="2">
        <v>104.76086956521739</v>
      </c>
      <c r="F69" s="2">
        <v>5.2173913043478262</v>
      </c>
      <c r="G69" s="2">
        <v>0</v>
      </c>
      <c r="H69" s="2">
        <v>0</v>
      </c>
      <c r="I69" s="2">
        <v>6.3586956521739124E-2</v>
      </c>
      <c r="J69" s="2">
        <v>3.9565217391304346</v>
      </c>
      <c r="K69" s="2">
        <v>0</v>
      </c>
      <c r="L69" s="2">
        <v>0.38282608695652171</v>
      </c>
      <c r="M69" s="2">
        <v>3.9192391304347831</v>
      </c>
      <c r="N69" s="2">
        <v>6.2417391304347838</v>
      </c>
      <c r="O69" s="2">
        <v>9.6992114546586433E-2</v>
      </c>
      <c r="P69" s="2">
        <v>8.7886956521739155</v>
      </c>
      <c r="Q69" s="2">
        <v>0</v>
      </c>
      <c r="R69" s="2">
        <v>8.3892923843120998E-2</v>
      </c>
      <c r="S69" s="2">
        <v>5.7570652173913057</v>
      </c>
      <c r="T69" s="2">
        <v>16.686956521739127</v>
      </c>
      <c r="U69" s="2">
        <v>0</v>
      </c>
      <c r="V69" s="2">
        <v>0.21424050632911393</v>
      </c>
      <c r="W69" s="2">
        <v>21.595543478260861</v>
      </c>
      <c r="X69" s="2">
        <v>11.731195652173913</v>
      </c>
      <c r="Y69" s="2">
        <v>0</v>
      </c>
      <c r="Z69" s="2">
        <v>0.31812201701597836</v>
      </c>
      <c r="AA69" s="2">
        <v>0</v>
      </c>
      <c r="AB69" s="2">
        <v>0</v>
      </c>
      <c r="AC69" s="2">
        <v>0</v>
      </c>
      <c r="AD69" s="2">
        <v>0</v>
      </c>
      <c r="AE69" s="2">
        <v>27.960108695652174</v>
      </c>
      <c r="AF69" s="2">
        <v>0</v>
      </c>
      <c r="AG69" s="2">
        <v>1.4673913043478262</v>
      </c>
      <c r="AH69" t="s">
        <v>13</v>
      </c>
      <c r="AI69">
        <v>8</v>
      </c>
    </row>
    <row r="70" spans="1:35" x14ac:dyDescent="0.25">
      <c r="A70" t="s">
        <v>307</v>
      </c>
      <c r="B70" t="s">
        <v>138</v>
      </c>
      <c r="C70" t="s">
        <v>198</v>
      </c>
      <c r="D70" t="s">
        <v>252</v>
      </c>
      <c r="E70" s="2">
        <v>71.597826086956516</v>
      </c>
      <c r="F70" s="2">
        <v>5.6521739130434785</v>
      </c>
      <c r="G70" s="2">
        <v>0.29347826086956524</v>
      </c>
      <c r="H70" s="2">
        <v>0</v>
      </c>
      <c r="I70" s="2">
        <v>0.66304347826086951</v>
      </c>
      <c r="J70" s="2">
        <v>0</v>
      </c>
      <c r="K70" s="2">
        <v>3.2173913043478262</v>
      </c>
      <c r="L70" s="2">
        <v>2.2826086956521739E-2</v>
      </c>
      <c r="M70" s="2">
        <v>6.9886956521739148</v>
      </c>
      <c r="N70" s="2">
        <v>0</v>
      </c>
      <c r="O70" s="2">
        <v>9.7610444815545802E-2</v>
      </c>
      <c r="P70" s="2">
        <v>0</v>
      </c>
      <c r="Q70" s="2">
        <v>12.769347826086953</v>
      </c>
      <c r="R70" s="2">
        <v>0.17834826172764534</v>
      </c>
      <c r="S70" s="2">
        <v>0</v>
      </c>
      <c r="T70" s="2">
        <v>6.4456521739130426E-2</v>
      </c>
      <c r="U70" s="2">
        <v>0</v>
      </c>
      <c r="V70" s="2">
        <v>9.0025808410505541E-4</v>
      </c>
      <c r="W70" s="2">
        <v>2.4047826086956521</v>
      </c>
      <c r="X70" s="2">
        <v>4.4197826086956518</v>
      </c>
      <c r="Y70" s="2">
        <v>0</v>
      </c>
      <c r="Z70" s="2">
        <v>9.5318050705935936E-2</v>
      </c>
      <c r="AA70" s="2">
        <v>0</v>
      </c>
      <c r="AB70" s="2">
        <v>0</v>
      </c>
      <c r="AC70" s="2">
        <v>0</v>
      </c>
      <c r="AD70" s="2">
        <v>0</v>
      </c>
      <c r="AE70" s="2">
        <v>0</v>
      </c>
      <c r="AF70" s="2">
        <v>0</v>
      </c>
      <c r="AG70" s="2">
        <v>0</v>
      </c>
      <c r="AH70" t="s">
        <v>41</v>
      </c>
      <c r="AI70">
        <v>8</v>
      </c>
    </row>
    <row r="71" spans="1:35" x14ac:dyDescent="0.25">
      <c r="A71" t="s">
        <v>307</v>
      </c>
      <c r="B71" t="s">
        <v>165</v>
      </c>
      <c r="C71" t="s">
        <v>203</v>
      </c>
      <c r="D71" t="s">
        <v>250</v>
      </c>
      <c r="E71" s="2">
        <v>36.945652173913047</v>
      </c>
      <c r="F71" s="2">
        <v>3.4782608695652173</v>
      </c>
      <c r="G71" s="2">
        <v>3.8652173913043488</v>
      </c>
      <c r="H71" s="2">
        <v>0</v>
      </c>
      <c r="I71" s="2">
        <v>1.7652173913043476</v>
      </c>
      <c r="J71" s="2">
        <v>3.0217391304347827</v>
      </c>
      <c r="K71" s="2">
        <v>0</v>
      </c>
      <c r="L71" s="2">
        <v>0.396195652173913</v>
      </c>
      <c r="M71" s="2">
        <v>5.4688043478260866</v>
      </c>
      <c r="N71" s="2">
        <v>0</v>
      </c>
      <c r="O71" s="2">
        <v>0.14802294792586052</v>
      </c>
      <c r="P71" s="2">
        <v>0</v>
      </c>
      <c r="Q71" s="2">
        <v>5.1047826086956514</v>
      </c>
      <c r="R71" s="2">
        <v>0.13817005001471017</v>
      </c>
      <c r="S71" s="2">
        <v>3.1780434782608693</v>
      </c>
      <c r="T71" s="2">
        <v>5.7376086956521739</v>
      </c>
      <c r="U71" s="2">
        <v>0</v>
      </c>
      <c r="V71" s="2">
        <v>0.24131803471609295</v>
      </c>
      <c r="W71" s="2">
        <v>10.919565217391307</v>
      </c>
      <c r="X71" s="2">
        <v>5.3904347826086934</v>
      </c>
      <c r="Y71" s="2">
        <v>2.7118478260869563</v>
      </c>
      <c r="Z71" s="2">
        <v>0.51486025301559279</v>
      </c>
      <c r="AA71" s="2">
        <v>0</v>
      </c>
      <c r="AB71" s="2">
        <v>0</v>
      </c>
      <c r="AC71" s="2">
        <v>0</v>
      </c>
      <c r="AD71" s="2">
        <v>0</v>
      </c>
      <c r="AE71" s="2">
        <v>0</v>
      </c>
      <c r="AF71" s="2">
        <v>0</v>
      </c>
      <c r="AG71" s="2">
        <v>0</v>
      </c>
      <c r="AH71" t="s">
        <v>68</v>
      </c>
      <c r="AI71">
        <v>8</v>
      </c>
    </row>
    <row r="72" spans="1:35" x14ac:dyDescent="0.25">
      <c r="A72" t="s">
        <v>307</v>
      </c>
      <c r="B72" t="s">
        <v>151</v>
      </c>
      <c r="C72" t="s">
        <v>229</v>
      </c>
      <c r="D72" t="s">
        <v>259</v>
      </c>
      <c r="E72" s="2">
        <v>76.054347826086953</v>
      </c>
      <c r="F72" s="2">
        <v>7.8967391304347823</v>
      </c>
      <c r="G72" s="2">
        <v>0</v>
      </c>
      <c r="H72" s="2">
        <v>0</v>
      </c>
      <c r="I72" s="2">
        <v>0</v>
      </c>
      <c r="J72" s="2">
        <v>0</v>
      </c>
      <c r="K72" s="2">
        <v>3.402173913043478</v>
      </c>
      <c r="L72" s="2">
        <v>1.4621739130434781</v>
      </c>
      <c r="M72" s="2">
        <v>1.7723913043478263</v>
      </c>
      <c r="N72" s="2">
        <v>1.3480434782608695</v>
      </c>
      <c r="O72" s="2">
        <v>4.1029012433900246E-2</v>
      </c>
      <c r="P72" s="2">
        <v>5.3953260869565227</v>
      </c>
      <c r="Q72" s="2">
        <v>4.6415217391304351</v>
      </c>
      <c r="R72" s="2">
        <v>0.13196941546377022</v>
      </c>
      <c r="S72" s="2">
        <v>0</v>
      </c>
      <c r="T72" s="2">
        <v>4.1256521739130436</v>
      </c>
      <c r="U72" s="2">
        <v>0</v>
      </c>
      <c r="V72" s="2">
        <v>5.4246105473774481E-2</v>
      </c>
      <c r="W72" s="2">
        <v>4.9734782608695642</v>
      </c>
      <c r="X72" s="2">
        <v>6.6666304347826113</v>
      </c>
      <c r="Y72" s="2">
        <v>0</v>
      </c>
      <c r="Z72" s="2">
        <v>0.15304987851936547</v>
      </c>
      <c r="AA72" s="2">
        <v>0</v>
      </c>
      <c r="AB72" s="2">
        <v>0</v>
      </c>
      <c r="AC72" s="2">
        <v>0</v>
      </c>
      <c r="AD72" s="2">
        <v>0</v>
      </c>
      <c r="AE72" s="2">
        <v>0</v>
      </c>
      <c r="AF72" s="2">
        <v>0</v>
      </c>
      <c r="AG72" s="2">
        <v>0</v>
      </c>
      <c r="AH72" t="s">
        <v>54</v>
      </c>
      <c r="AI72">
        <v>8</v>
      </c>
    </row>
    <row r="73" spans="1:35" x14ac:dyDescent="0.25">
      <c r="A73" t="s">
        <v>307</v>
      </c>
      <c r="B73" t="s">
        <v>119</v>
      </c>
      <c r="C73" t="s">
        <v>216</v>
      </c>
      <c r="D73" t="s">
        <v>256</v>
      </c>
      <c r="E73" s="2">
        <v>99.543478260869563</v>
      </c>
      <c r="F73" s="2">
        <v>5.5652173913043477</v>
      </c>
      <c r="G73" s="2">
        <v>0</v>
      </c>
      <c r="H73" s="2">
        <v>0</v>
      </c>
      <c r="I73" s="2">
        <v>0</v>
      </c>
      <c r="J73" s="2">
        <v>0</v>
      </c>
      <c r="K73" s="2">
        <v>0</v>
      </c>
      <c r="L73" s="2">
        <v>0.37717391304347819</v>
      </c>
      <c r="M73" s="2">
        <v>5.2376086956521721</v>
      </c>
      <c r="N73" s="2">
        <v>4.1798913043478256</v>
      </c>
      <c r="O73" s="2">
        <v>9.4606901070102611E-2</v>
      </c>
      <c r="P73" s="2">
        <v>9.8054347826086925</v>
      </c>
      <c r="Q73" s="2">
        <v>5.0373913043478256</v>
      </c>
      <c r="R73" s="2">
        <v>0.14910897575889928</v>
      </c>
      <c r="S73" s="2">
        <v>7.7171739130434789</v>
      </c>
      <c r="T73" s="2">
        <v>4.8082608695652178</v>
      </c>
      <c r="U73" s="2">
        <v>0</v>
      </c>
      <c r="V73" s="2">
        <v>0.12582878357720029</v>
      </c>
      <c r="W73" s="2">
        <v>7.732608695652174</v>
      </c>
      <c r="X73" s="2">
        <v>4.1646739130434796</v>
      </c>
      <c r="Y73" s="2">
        <v>0</v>
      </c>
      <c r="Z73" s="2">
        <v>0.11951845381087577</v>
      </c>
      <c r="AA73" s="2">
        <v>0</v>
      </c>
      <c r="AB73" s="2">
        <v>0</v>
      </c>
      <c r="AC73" s="2">
        <v>0</v>
      </c>
      <c r="AD73" s="2">
        <v>0</v>
      </c>
      <c r="AE73" s="2">
        <v>0</v>
      </c>
      <c r="AF73" s="2">
        <v>0</v>
      </c>
      <c r="AG73" s="2">
        <v>0</v>
      </c>
      <c r="AH73" t="s">
        <v>21</v>
      </c>
      <c r="AI73">
        <v>8</v>
      </c>
    </row>
    <row r="74" spans="1:35" x14ac:dyDescent="0.25">
      <c r="A74" t="s">
        <v>307</v>
      </c>
      <c r="B74" t="s">
        <v>135</v>
      </c>
      <c r="C74" t="s">
        <v>225</v>
      </c>
      <c r="D74" t="s">
        <v>250</v>
      </c>
      <c r="E74" s="2">
        <v>90.739130434782609</v>
      </c>
      <c r="F74" s="2">
        <v>4.6956521739130439</v>
      </c>
      <c r="G74" s="2">
        <v>0</v>
      </c>
      <c r="H74" s="2">
        <v>0</v>
      </c>
      <c r="I74" s="2">
        <v>5.945434782608686</v>
      </c>
      <c r="J74" s="2">
        <v>0</v>
      </c>
      <c r="K74" s="2">
        <v>0</v>
      </c>
      <c r="L74" s="2">
        <v>1.6838043478260869</v>
      </c>
      <c r="M74" s="2">
        <v>0.43206521739130432</v>
      </c>
      <c r="N74" s="2">
        <v>9.8310869565217391</v>
      </c>
      <c r="O74" s="2">
        <v>0.11310613320555822</v>
      </c>
      <c r="P74" s="2">
        <v>0</v>
      </c>
      <c r="Q74" s="2">
        <v>5.9059782608695652</v>
      </c>
      <c r="R74" s="2">
        <v>6.5087446094873019E-2</v>
      </c>
      <c r="S74" s="2">
        <v>9.6278260869565209</v>
      </c>
      <c r="T74" s="2">
        <v>10.380652173913047</v>
      </c>
      <c r="U74" s="2">
        <v>0</v>
      </c>
      <c r="V74" s="2">
        <v>0.22050551030186871</v>
      </c>
      <c r="W74" s="2">
        <v>9.2981521739130422</v>
      </c>
      <c r="X74" s="2">
        <v>4.7677173913043474</v>
      </c>
      <c r="Y74" s="2">
        <v>0</v>
      </c>
      <c r="Z74" s="2">
        <v>0.15501437470052706</v>
      </c>
      <c r="AA74" s="2">
        <v>0</v>
      </c>
      <c r="AB74" s="2">
        <v>0.28152173913043477</v>
      </c>
      <c r="AC74" s="2">
        <v>0</v>
      </c>
      <c r="AD74" s="2">
        <v>46.471847826086957</v>
      </c>
      <c r="AE74" s="2">
        <v>0</v>
      </c>
      <c r="AF74" s="2">
        <v>0</v>
      </c>
      <c r="AG74" s="2">
        <v>0</v>
      </c>
      <c r="AH74" t="s">
        <v>38</v>
      </c>
      <c r="AI74">
        <v>8</v>
      </c>
    </row>
    <row r="75" spans="1:35" x14ac:dyDescent="0.25">
      <c r="A75" t="s">
        <v>307</v>
      </c>
      <c r="B75" t="s">
        <v>149</v>
      </c>
      <c r="C75" t="s">
        <v>210</v>
      </c>
      <c r="D75" t="s">
        <v>242</v>
      </c>
      <c r="E75" s="2">
        <v>47.891304347826086</v>
      </c>
      <c r="F75" s="2">
        <v>9.8913043478260878</v>
      </c>
      <c r="G75" s="2">
        <v>0.27173913043478259</v>
      </c>
      <c r="H75" s="2">
        <v>0</v>
      </c>
      <c r="I75" s="2">
        <v>3.6086956521739131</v>
      </c>
      <c r="J75" s="2">
        <v>0</v>
      </c>
      <c r="K75" s="2">
        <v>0</v>
      </c>
      <c r="L75" s="2">
        <v>0.17510869565217391</v>
      </c>
      <c r="M75" s="2">
        <v>0</v>
      </c>
      <c r="N75" s="2">
        <v>6.5217391304347824E-2</v>
      </c>
      <c r="O75" s="2">
        <v>1.3617793917385383E-3</v>
      </c>
      <c r="P75" s="2">
        <v>0</v>
      </c>
      <c r="Q75" s="2">
        <v>5.233586956521739</v>
      </c>
      <c r="R75" s="2">
        <v>0.10928052655469814</v>
      </c>
      <c r="S75" s="2">
        <v>0.79369565217391314</v>
      </c>
      <c r="T75" s="2">
        <v>0</v>
      </c>
      <c r="U75" s="2">
        <v>0</v>
      </c>
      <c r="V75" s="2">
        <v>1.6572855197458013E-2</v>
      </c>
      <c r="W75" s="2">
        <v>3.5714130434782607</v>
      </c>
      <c r="X75" s="2">
        <v>5.434782608695652E-3</v>
      </c>
      <c r="Y75" s="2">
        <v>0</v>
      </c>
      <c r="Z75" s="2">
        <v>7.4686790739900144E-2</v>
      </c>
      <c r="AA75" s="2">
        <v>0</v>
      </c>
      <c r="AB75" s="2">
        <v>3.6470652173913036</v>
      </c>
      <c r="AC75" s="2">
        <v>0</v>
      </c>
      <c r="AD75" s="2">
        <v>3.2856521739130433</v>
      </c>
      <c r="AE75" s="2">
        <v>0</v>
      </c>
      <c r="AF75" s="2">
        <v>0</v>
      </c>
      <c r="AG75" s="2">
        <v>0</v>
      </c>
      <c r="AH75" t="s">
        <v>52</v>
      </c>
      <c r="AI75">
        <v>8</v>
      </c>
    </row>
    <row r="76" spans="1:35" x14ac:dyDescent="0.25">
      <c r="A76" t="s">
        <v>307</v>
      </c>
      <c r="B76" t="s">
        <v>182</v>
      </c>
      <c r="C76" t="s">
        <v>226</v>
      </c>
      <c r="D76" t="s">
        <v>245</v>
      </c>
      <c r="E76" s="2">
        <v>46.804347826086953</v>
      </c>
      <c r="F76" s="2">
        <v>5.3913043478260869</v>
      </c>
      <c r="G76" s="2">
        <v>0</v>
      </c>
      <c r="H76" s="2">
        <v>0</v>
      </c>
      <c r="I76" s="2">
        <v>0</v>
      </c>
      <c r="J76" s="2">
        <v>0</v>
      </c>
      <c r="K76" s="2">
        <v>0</v>
      </c>
      <c r="L76" s="2">
        <v>1.0404347826086955</v>
      </c>
      <c r="M76" s="2">
        <v>5.4529347826086942</v>
      </c>
      <c r="N76" s="2">
        <v>0</v>
      </c>
      <c r="O76" s="2">
        <v>0.11650487691593124</v>
      </c>
      <c r="P76" s="2">
        <v>0</v>
      </c>
      <c r="Q76" s="2">
        <v>0</v>
      </c>
      <c r="R76" s="2">
        <v>0</v>
      </c>
      <c r="S76" s="2">
        <v>2.9429347826086962</v>
      </c>
      <c r="T76" s="2">
        <v>0.15141304347826082</v>
      </c>
      <c r="U76" s="2">
        <v>0</v>
      </c>
      <c r="V76" s="2">
        <v>6.6112401300510937E-2</v>
      </c>
      <c r="W76" s="2">
        <v>0.609021739130435</v>
      </c>
      <c r="X76" s="2">
        <v>0.89510869565217399</v>
      </c>
      <c r="Y76" s="2">
        <v>0</v>
      </c>
      <c r="Z76" s="2">
        <v>3.2136553646075254E-2</v>
      </c>
      <c r="AA76" s="2">
        <v>0</v>
      </c>
      <c r="AB76" s="2">
        <v>0</v>
      </c>
      <c r="AC76" s="2">
        <v>0</v>
      </c>
      <c r="AD76" s="2">
        <v>0</v>
      </c>
      <c r="AE76" s="2">
        <v>61.389239130434767</v>
      </c>
      <c r="AF76" s="2">
        <v>0</v>
      </c>
      <c r="AG76" s="2">
        <v>0</v>
      </c>
      <c r="AH76" t="s">
        <v>85</v>
      </c>
      <c r="AI76">
        <v>8</v>
      </c>
    </row>
    <row r="77" spans="1:35" x14ac:dyDescent="0.25">
      <c r="A77" t="s">
        <v>307</v>
      </c>
      <c r="B77" t="s">
        <v>139</v>
      </c>
      <c r="C77" t="s">
        <v>199</v>
      </c>
      <c r="D77" t="s">
        <v>249</v>
      </c>
      <c r="E77" s="2">
        <v>82.804347826086953</v>
      </c>
      <c r="F77" s="2">
        <v>5.7391304347826084</v>
      </c>
      <c r="G77" s="2">
        <v>0</v>
      </c>
      <c r="H77" s="2">
        <v>0</v>
      </c>
      <c r="I77" s="2">
        <v>4.7894565217391198</v>
      </c>
      <c r="J77" s="2">
        <v>0</v>
      </c>
      <c r="K77" s="2">
        <v>0</v>
      </c>
      <c r="L77" s="2">
        <v>3.2917391304347809</v>
      </c>
      <c r="M77" s="2">
        <v>5.0969565217391315</v>
      </c>
      <c r="N77" s="2">
        <v>0</v>
      </c>
      <c r="O77" s="2">
        <v>6.1554213704384367E-2</v>
      </c>
      <c r="P77" s="2">
        <v>0</v>
      </c>
      <c r="Q77" s="2">
        <v>5.6104347826086949</v>
      </c>
      <c r="R77" s="2">
        <v>6.7755316355998949E-2</v>
      </c>
      <c r="S77" s="2">
        <v>5.0397826086956528</v>
      </c>
      <c r="T77" s="2">
        <v>2.8223913043478261</v>
      </c>
      <c r="U77" s="2">
        <v>0</v>
      </c>
      <c r="V77" s="2">
        <v>9.4948805460750865E-2</v>
      </c>
      <c r="W77" s="2">
        <v>5.4257608695652175</v>
      </c>
      <c r="X77" s="2">
        <v>5.9857608695652171</v>
      </c>
      <c r="Y77" s="2">
        <v>0</v>
      </c>
      <c r="Z77" s="2">
        <v>0.13781307429771594</v>
      </c>
      <c r="AA77" s="2">
        <v>0</v>
      </c>
      <c r="AB77" s="2">
        <v>9.2934782608695657E-2</v>
      </c>
      <c r="AC77" s="2">
        <v>0</v>
      </c>
      <c r="AD77" s="2">
        <v>40.576086956521742</v>
      </c>
      <c r="AE77" s="2">
        <v>0</v>
      </c>
      <c r="AF77" s="2">
        <v>0</v>
      </c>
      <c r="AG77" s="2">
        <v>0</v>
      </c>
      <c r="AH77" t="s">
        <v>42</v>
      </c>
      <c r="AI77">
        <v>8</v>
      </c>
    </row>
    <row r="78" spans="1:35" x14ac:dyDescent="0.25">
      <c r="A78" t="s">
        <v>307</v>
      </c>
      <c r="B78" t="s">
        <v>175</v>
      </c>
      <c r="C78" t="s">
        <v>234</v>
      </c>
      <c r="D78" t="s">
        <v>242</v>
      </c>
      <c r="E78" s="2">
        <v>102.93478260869566</v>
      </c>
      <c r="F78" s="2">
        <v>37.629999999999995</v>
      </c>
      <c r="G78" s="2">
        <v>0</v>
      </c>
      <c r="H78" s="2">
        <v>0.48402173913043478</v>
      </c>
      <c r="I78" s="2">
        <v>0</v>
      </c>
      <c r="J78" s="2">
        <v>0</v>
      </c>
      <c r="K78" s="2">
        <v>0</v>
      </c>
      <c r="L78" s="2">
        <v>5.6684782608695654</v>
      </c>
      <c r="M78" s="2">
        <v>5.3</v>
      </c>
      <c r="N78" s="2">
        <v>5.8433695652173903</v>
      </c>
      <c r="O78" s="2">
        <v>0.10825659978880675</v>
      </c>
      <c r="P78" s="2">
        <v>4.321521739130433</v>
      </c>
      <c r="Q78" s="2">
        <v>23.374782608695657</v>
      </c>
      <c r="R78" s="2">
        <v>0.26906652587117214</v>
      </c>
      <c r="S78" s="2">
        <v>5.6154347826086957</v>
      </c>
      <c r="T78" s="2">
        <v>9.6027173913043438</v>
      </c>
      <c r="U78" s="2">
        <v>0</v>
      </c>
      <c r="V78" s="2">
        <v>0.14784266103484686</v>
      </c>
      <c r="W78" s="2">
        <v>4.7693478260869577</v>
      </c>
      <c r="X78" s="2">
        <v>8.7518478260869568</v>
      </c>
      <c r="Y78" s="2">
        <v>0</v>
      </c>
      <c r="Z78" s="2">
        <v>0.13135691657866949</v>
      </c>
      <c r="AA78" s="2">
        <v>0</v>
      </c>
      <c r="AB78" s="2">
        <v>0</v>
      </c>
      <c r="AC78" s="2">
        <v>0</v>
      </c>
      <c r="AD78" s="2">
        <v>0</v>
      </c>
      <c r="AE78" s="2">
        <v>0</v>
      </c>
      <c r="AF78" s="2">
        <v>0</v>
      </c>
      <c r="AG78" s="2">
        <v>0</v>
      </c>
      <c r="AH78" t="s">
        <v>78</v>
      </c>
      <c r="AI78">
        <v>8</v>
      </c>
    </row>
    <row r="79" spans="1:35" x14ac:dyDescent="0.25">
      <c r="A79" t="s">
        <v>307</v>
      </c>
      <c r="B79" t="s">
        <v>178</v>
      </c>
      <c r="C79" t="s">
        <v>235</v>
      </c>
      <c r="D79" t="s">
        <v>255</v>
      </c>
      <c r="E79" s="2">
        <v>25.75</v>
      </c>
      <c r="F79" s="2">
        <v>6.2173913043478262</v>
      </c>
      <c r="G79" s="2">
        <v>0.36956521739130432</v>
      </c>
      <c r="H79" s="2">
        <v>0.11413043478260869</v>
      </c>
      <c r="I79" s="2">
        <v>0.29891304347826086</v>
      </c>
      <c r="J79" s="2">
        <v>0</v>
      </c>
      <c r="K79" s="2">
        <v>0</v>
      </c>
      <c r="L79" s="2">
        <v>0</v>
      </c>
      <c r="M79" s="2">
        <v>0.27445652173913043</v>
      </c>
      <c r="N79" s="2">
        <v>0</v>
      </c>
      <c r="O79" s="2">
        <v>1.0658505698607008E-2</v>
      </c>
      <c r="P79" s="2">
        <v>4.7909782608695624</v>
      </c>
      <c r="Q79" s="2">
        <v>0</v>
      </c>
      <c r="R79" s="2">
        <v>0.18605740818910921</v>
      </c>
      <c r="S79" s="2">
        <v>4.7935869565217386</v>
      </c>
      <c r="T79" s="2">
        <v>0</v>
      </c>
      <c r="U79" s="2">
        <v>0</v>
      </c>
      <c r="V79" s="2">
        <v>0.18615871675812576</v>
      </c>
      <c r="W79" s="2">
        <v>1.1692391304347827</v>
      </c>
      <c r="X79" s="2">
        <v>1.4279347826086954</v>
      </c>
      <c r="Y79" s="2">
        <v>0</v>
      </c>
      <c r="Z79" s="2">
        <v>0.10086112283663992</v>
      </c>
      <c r="AA79" s="2">
        <v>0</v>
      </c>
      <c r="AB79" s="2">
        <v>0</v>
      </c>
      <c r="AC79" s="2">
        <v>0</v>
      </c>
      <c r="AD79" s="2">
        <v>0</v>
      </c>
      <c r="AE79" s="2">
        <v>0</v>
      </c>
      <c r="AF79" s="2">
        <v>0</v>
      </c>
      <c r="AG79" s="2">
        <v>0</v>
      </c>
      <c r="AH79" t="s">
        <v>81</v>
      </c>
      <c r="AI79">
        <v>8</v>
      </c>
    </row>
    <row r="80" spans="1:35" x14ac:dyDescent="0.25">
      <c r="A80" t="s">
        <v>307</v>
      </c>
      <c r="B80" t="s">
        <v>103</v>
      </c>
      <c r="C80" t="s">
        <v>207</v>
      </c>
      <c r="D80" t="s">
        <v>250</v>
      </c>
      <c r="E80" s="2">
        <v>40.358695652173914</v>
      </c>
      <c r="F80" s="2">
        <v>5.6521739130434785</v>
      </c>
      <c r="G80" s="2">
        <v>0.49097826086956525</v>
      </c>
      <c r="H80" s="2">
        <v>0</v>
      </c>
      <c r="I80" s="2">
        <v>3.3942391304347699</v>
      </c>
      <c r="J80" s="2">
        <v>0</v>
      </c>
      <c r="K80" s="2">
        <v>0</v>
      </c>
      <c r="L80" s="2">
        <v>4.8152173913043474E-2</v>
      </c>
      <c r="M80" s="2">
        <v>0.17804347826086955</v>
      </c>
      <c r="N80" s="2">
        <v>5.1267391304347827</v>
      </c>
      <c r="O80" s="2">
        <v>0.1314408833827094</v>
      </c>
      <c r="P80" s="2">
        <v>3.8363043478260863</v>
      </c>
      <c r="Q80" s="2">
        <v>0</v>
      </c>
      <c r="R80" s="2">
        <v>9.505521141933744E-2</v>
      </c>
      <c r="S80" s="2">
        <v>3.1258695652173913</v>
      </c>
      <c r="T80" s="2">
        <v>4.5590217391304346</v>
      </c>
      <c r="U80" s="2">
        <v>0</v>
      </c>
      <c r="V80" s="2">
        <v>0.19041475895502288</v>
      </c>
      <c r="W80" s="2">
        <v>0.83913043478260874</v>
      </c>
      <c r="X80" s="2">
        <v>9.9064130434782616</v>
      </c>
      <c r="Y80" s="2">
        <v>0</v>
      </c>
      <c r="Z80" s="2">
        <v>0.26625100996498791</v>
      </c>
      <c r="AA80" s="2">
        <v>0</v>
      </c>
      <c r="AB80" s="2">
        <v>9.1521739130434779E-2</v>
      </c>
      <c r="AC80" s="2">
        <v>0</v>
      </c>
      <c r="AD80" s="2">
        <v>28.48434782608696</v>
      </c>
      <c r="AE80" s="2">
        <v>0</v>
      </c>
      <c r="AF80" s="2">
        <v>0</v>
      </c>
      <c r="AG80" s="2">
        <v>0</v>
      </c>
      <c r="AH80" t="s">
        <v>4</v>
      </c>
      <c r="AI80">
        <v>8</v>
      </c>
    </row>
    <row r="81" spans="1:35" x14ac:dyDescent="0.25">
      <c r="A81" t="s">
        <v>307</v>
      </c>
      <c r="B81" t="s">
        <v>106</v>
      </c>
      <c r="C81" t="s">
        <v>210</v>
      </c>
      <c r="D81" t="s">
        <v>242</v>
      </c>
      <c r="E81" s="2">
        <v>66.771739130434781</v>
      </c>
      <c r="F81" s="2">
        <v>5.2173913043478262</v>
      </c>
      <c r="G81" s="2">
        <v>0</v>
      </c>
      <c r="H81" s="2">
        <v>0</v>
      </c>
      <c r="I81" s="2">
        <v>1.5005434782608698</v>
      </c>
      <c r="J81" s="2">
        <v>0</v>
      </c>
      <c r="K81" s="2">
        <v>0</v>
      </c>
      <c r="L81" s="2">
        <v>2.4292391304347833</v>
      </c>
      <c r="M81" s="2">
        <v>0</v>
      </c>
      <c r="N81" s="2">
        <v>15.201086956521742</v>
      </c>
      <c r="O81" s="2">
        <v>0.22765749633729454</v>
      </c>
      <c r="P81" s="2">
        <v>5.4790217391304354</v>
      </c>
      <c r="Q81" s="2">
        <v>0</v>
      </c>
      <c r="R81" s="2">
        <v>8.2055998697704718E-2</v>
      </c>
      <c r="S81" s="2">
        <v>8.840760869565214</v>
      </c>
      <c r="T81" s="2">
        <v>6.4494565217391306</v>
      </c>
      <c r="U81" s="2">
        <v>0</v>
      </c>
      <c r="V81" s="2">
        <v>0.22899234901513915</v>
      </c>
      <c r="W81" s="2">
        <v>10.815760869565219</v>
      </c>
      <c r="X81" s="2">
        <v>5.489782608695652</v>
      </c>
      <c r="Y81" s="2">
        <v>0</v>
      </c>
      <c r="Z81" s="2">
        <v>0.24419827445873357</v>
      </c>
      <c r="AA81" s="2">
        <v>0</v>
      </c>
      <c r="AB81" s="2">
        <v>3.3216304347826084</v>
      </c>
      <c r="AC81" s="2">
        <v>0</v>
      </c>
      <c r="AD81" s="2">
        <v>0</v>
      </c>
      <c r="AE81" s="2">
        <v>0</v>
      </c>
      <c r="AF81" s="2">
        <v>0</v>
      </c>
      <c r="AG81" s="2">
        <v>0</v>
      </c>
      <c r="AH81" t="s">
        <v>7</v>
      </c>
      <c r="AI81">
        <v>8</v>
      </c>
    </row>
    <row r="82" spans="1:35" x14ac:dyDescent="0.25">
      <c r="A82" t="s">
        <v>307</v>
      </c>
      <c r="B82" t="s">
        <v>125</v>
      </c>
      <c r="C82" t="s">
        <v>207</v>
      </c>
      <c r="D82" t="s">
        <v>250</v>
      </c>
      <c r="E82" s="2">
        <v>168.81521739130434</v>
      </c>
      <c r="F82" s="2">
        <v>5.7391304347826084</v>
      </c>
      <c r="G82" s="2">
        <v>0.65217391304347827</v>
      </c>
      <c r="H82" s="2">
        <v>0</v>
      </c>
      <c r="I82" s="2">
        <v>6.6521739130434784E-2</v>
      </c>
      <c r="J82" s="2">
        <v>0</v>
      </c>
      <c r="K82" s="2">
        <v>0</v>
      </c>
      <c r="L82" s="2">
        <v>23.083913043478272</v>
      </c>
      <c r="M82" s="2">
        <v>0</v>
      </c>
      <c r="N82" s="2">
        <v>24.205543478260857</v>
      </c>
      <c r="O82" s="2">
        <v>0.14338484321679215</v>
      </c>
      <c r="P82" s="2">
        <v>5.4347826086956523</v>
      </c>
      <c r="Q82" s="2">
        <v>15.605326086956509</v>
      </c>
      <c r="R82" s="2">
        <v>0.12463395789067021</v>
      </c>
      <c r="S82" s="2">
        <v>11.686195652173911</v>
      </c>
      <c r="T82" s="2">
        <v>23.444782608695654</v>
      </c>
      <c r="U82" s="2">
        <v>4.6738043478260884</v>
      </c>
      <c r="V82" s="2">
        <v>0.2357890670272359</v>
      </c>
      <c r="W82" s="2">
        <v>24.303804347826095</v>
      </c>
      <c r="X82" s="2">
        <v>25.75</v>
      </c>
      <c r="Y82" s="2">
        <v>3.0141304347826088</v>
      </c>
      <c r="Z82" s="2">
        <v>0.31435516064644908</v>
      </c>
      <c r="AA82" s="2">
        <v>0</v>
      </c>
      <c r="AB82" s="2">
        <v>0</v>
      </c>
      <c r="AC82" s="2">
        <v>0</v>
      </c>
      <c r="AD82" s="2">
        <v>0</v>
      </c>
      <c r="AE82" s="2">
        <v>27.622391304347818</v>
      </c>
      <c r="AF82" s="2">
        <v>0</v>
      </c>
      <c r="AG82" s="2">
        <v>0</v>
      </c>
      <c r="AH82" t="s">
        <v>27</v>
      </c>
      <c r="AI82">
        <v>8</v>
      </c>
    </row>
    <row r="83" spans="1:35" x14ac:dyDescent="0.25">
      <c r="A83" t="s">
        <v>307</v>
      </c>
      <c r="B83" t="s">
        <v>173</v>
      </c>
      <c r="C83" t="s">
        <v>220</v>
      </c>
      <c r="D83" t="s">
        <v>255</v>
      </c>
      <c r="E83" s="2">
        <v>75.913043478260875</v>
      </c>
      <c r="F83" s="2">
        <v>5.5465217391304353</v>
      </c>
      <c r="G83" s="2">
        <v>0.56521739130434778</v>
      </c>
      <c r="H83" s="2">
        <v>0.34782608695652173</v>
      </c>
      <c r="I83" s="2">
        <v>1.6630434782608696</v>
      </c>
      <c r="J83" s="2">
        <v>0</v>
      </c>
      <c r="K83" s="2">
        <v>0</v>
      </c>
      <c r="L83" s="2">
        <v>4.7846739130434788</v>
      </c>
      <c r="M83" s="2">
        <v>8.2446739130434796</v>
      </c>
      <c r="N83" s="2">
        <v>0</v>
      </c>
      <c r="O83" s="2">
        <v>0.10860681557846508</v>
      </c>
      <c r="P83" s="2">
        <v>0</v>
      </c>
      <c r="Q83" s="2">
        <v>3.9419565217391299</v>
      </c>
      <c r="R83" s="2">
        <v>5.1927262313860245E-2</v>
      </c>
      <c r="S83" s="2">
        <v>5.3697826086956528</v>
      </c>
      <c r="T83" s="2">
        <v>10.122499999999997</v>
      </c>
      <c r="U83" s="2">
        <v>13.622173913043476</v>
      </c>
      <c r="V83" s="2">
        <v>0.38352376861397469</v>
      </c>
      <c r="W83" s="2">
        <v>5.4230434782608672</v>
      </c>
      <c r="X83" s="2">
        <v>15.697608695652177</v>
      </c>
      <c r="Y83" s="2">
        <v>0</v>
      </c>
      <c r="Z83" s="2">
        <v>0.27822164948453609</v>
      </c>
      <c r="AA83" s="2">
        <v>0</v>
      </c>
      <c r="AB83" s="2">
        <v>5.4798913043478255</v>
      </c>
      <c r="AC83" s="2">
        <v>0</v>
      </c>
      <c r="AD83" s="2">
        <v>0</v>
      </c>
      <c r="AE83" s="2">
        <v>0</v>
      </c>
      <c r="AF83" s="2">
        <v>0</v>
      </c>
      <c r="AG83" s="2">
        <v>0</v>
      </c>
      <c r="AH83" t="s">
        <v>76</v>
      </c>
      <c r="AI83">
        <v>8</v>
      </c>
    </row>
    <row r="84" spans="1:35" x14ac:dyDescent="0.25">
      <c r="A84" t="s">
        <v>307</v>
      </c>
      <c r="B84" t="s">
        <v>154</v>
      </c>
      <c r="C84" t="s">
        <v>228</v>
      </c>
      <c r="D84" t="s">
        <v>246</v>
      </c>
      <c r="E84" s="2">
        <v>36.5</v>
      </c>
      <c r="F84" s="2">
        <v>4.8985869565217408</v>
      </c>
      <c r="G84" s="2">
        <v>3.8043478260869568E-2</v>
      </c>
      <c r="H84" s="2">
        <v>0.15217391304347827</v>
      </c>
      <c r="I84" s="2">
        <v>0.44565217391304346</v>
      </c>
      <c r="J84" s="2">
        <v>0</v>
      </c>
      <c r="K84" s="2">
        <v>0</v>
      </c>
      <c r="L84" s="2">
        <v>2.9565217391304351E-2</v>
      </c>
      <c r="M84" s="2">
        <v>0.61413043478260865</v>
      </c>
      <c r="N84" s="2">
        <v>4.0788043478260869</v>
      </c>
      <c r="O84" s="2">
        <v>0.12857355568790946</v>
      </c>
      <c r="P84" s="2">
        <v>0</v>
      </c>
      <c r="Q84" s="2">
        <v>0</v>
      </c>
      <c r="R84" s="2">
        <v>0</v>
      </c>
      <c r="S84" s="2">
        <v>0.65847826086956507</v>
      </c>
      <c r="T84" s="2">
        <v>3.9765217391304337</v>
      </c>
      <c r="U84" s="2">
        <v>1.5073913043478258</v>
      </c>
      <c r="V84" s="2">
        <v>0.16828469326980341</v>
      </c>
      <c r="W84" s="2">
        <v>4.8208695652173921</v>
      </c>
      <c r="X84" s="2">
        <v>3.2402173913043475</v>
      </c>
      <c r="Y84" s="2">
        <v>0.13999999999999999</v>
      </c>
      <c r="Z84" s="2">
        <v>0.22468731387730795</v>
      </c>
      <c r="AA84" s="2">
        <v>0</v>
      </c>
      <c r="AB84" s="2">
        <v>5.7590217391304339</v>
      </c>
      <c r="AC84" s="2">
        <v>0</v>
      </c>
      <c r="AD84" s="2">
        <v>0</v>
      </c>
      <c r="AE84" s="2">
        <v>0</v>
      </c>
      <c r="AF84" s="2">
        <v>0</v>
      </c>
      <c r="AG84" s="2">
        <v>2.1739130434782608E-2</v>
      </c>
      <c r="AH84" t="s">
        <v>57</v>
      </c>
      <c r="AI84">
        <v>8</v>
      </c>
    </row>
    <row r="85" spans="1:35" x14ac:dyDescent="0.25">
      <c r="A85" t="s">
        <v>307</v>
      </c>
      <c r="B85" t="s">
        <v>177</v>
      </c>
      <c r="C85" t="s">
        <v>211</v>
      </c>
      <c r="D85" t="s">
        <v>249</v>
      </c>
      <c r="E85" s="2">
        <v>38.836956521739133</v>
      </c>
      <c r="F85" s="2">
        <v>5.2381521739130434</v>
      </c>
      <c r="G85" s="2">
        <v>0.52173913043478259</v>
      </c>
      <c r="H85" s="2">
        <v>0.27717391304347827</v>
      </c>
      <c r="I85" s="2">
        <v>0.83423913043478259</v>
      </c>
      <c r="J85" s="2">
        <v>0</v>
      </c>
      <c r="K85" s="2">
        <v>0</v>
      </c>
      <c r="L85" s="2">
        <v>0.4847826086956521</v>
      </c>
      <c r="M85" s="2">
        <v>4.8326086956521745</v>
      </c>
      <c r="N85" s="2">
        <v>3.972826086956522</v>
      </c>
      <c r="O85" s="2">
        <v>0.22672823957458718</v>
      </c>
      <c r="P85" s="2">
        <v>0</v>
      </c>
      <c r="Q85" s="2">
        <v>4.6535869565217389</v>
      </c>
      <c r="R85" s="2">
        <v>0.11982367758186396</v>
      </c>
      <c r="S85" s="2">
        <v>9.9915217391304356</v>
      </c>
      <c r="T85" s="2">
        <v>10.255978260869563</v>
      </c>
      <c r="U85" s="2">
        <v>0</v>
      </c>
      <c r="V85" s="2">
        <v>0.52134620766862572</v>
      </c>
      <c r="W85" s="2">
        <v>8.3485869565217392</v>
      </c>
      <c r="X85" s="2">
        <v>10.410760869565218</v>
      </c>
      <c r="Y85" s="2">
        <v>3.4086956521739133</v>
      </c>
      <c r="Z85" s="2">
        <v>0.57079764903442487</v>
      </c>
      <c r="AA85" s="2">
        <v>0</v>
      </c>
      <c r="AB85" s="2">
        <v>0.23967391304347826</v>
      </c>
      <c r="AC85" s="2">
        <v>0</v>
      </c>
      <c r="AD85" s="2">
        <v>0</v>
      </c>
      <c r="AE85" s="2">
        <v>0</v>
      </c>
      <c r="AF85" s="2">
        <v>0</v>
      </c>
      <c r="AG85" s="2">
        <v>0</v>
      </c>
      <c r="AH85" t="s">
        <v>80</v>
      </c>
      <c r="AI85">
        <v>8</v>
      </c>
    </row>
    <row r="86" spans="1:35" x14ac:dyDescent="0.25">
      <c r="A86" t="s">
        <v>307</v>
      </c>
      <c r="B86" t="s">
        <v>164</v>
      </c>
      <c r="C86" t="s">
        <v>217</v>
      </c>
      <c r="D86" t="s">
        <v>255</v>
      </c>
      <c r="E86" s="2">
        <v>18.402173913043477</v>
      </c>
      <c r="F86" s="2">
        <v>3.3647826086956512</v>
      </c>
      <c r="G86" s="2">
        <v>0.28260869565217389</v>
      </c>
      <c r="H86" s="2">
        <v>0.17934782608695651</v>
      </c>
      <c r="I86" s="2">
        <v>0.39945652173913043</v>
      </c>
      <c r="J86" s="2">
        <v>0</v>
      </c>
      <c r="K86" s="2">
        <v>0</v>
      </c>
      <c r="L86" s="2">
        <v>0.8371739130434781</v>
      </c>
      <c r="M86" s="2">
        <v>0.75815217391304346</v>
      </c>
      <c r="N86" s="2">
        <v>4.4670652173913048</v>
      </c>
      <c r="O86" s="2">
        <v>0.2839456585942115</v>
      </c>
      <c r="P86" s="2">
        <v>0</v>
      </c>
      <c r="Q86" s="2">
        <v>3.9153260869565223</v>
      </c>
      <c r="R86" s="2">
        <v>0.21276432368576495</v>
      </c>
      <c r="S86" s="2">
        <v>5.7040217391304333</v>
      </c>
      <c r="T86" s="2">
        <v>5.6435869565217418</v>
      </c>
      <c r="U86" s="2">
        <v>0</v>
      </c>
      <c r="V86" s="2">
        <v>0.61664500886001195</v>
      </c>
      <c r="W86" s="2">
        <v>7.2163043478260871</v>
      </c>
      <c r="X86" s="2">
        <v>5.1511956521739135</v>
      </c>
      <c r="Y86" s="2">
        <v>2.9772826086956523</v>
      </c>
      <c r="Z86" s="2">
        <v>0.83385705847607805</v>
      </c>
      <c r="AA86" s="2">
        <v>0</v>
      </c>
      <c r="AB86" s="2">
        <v>0.10652173913043479</v>
      </c>
      <c r="AC86" s="2">
        <v>0</v>
      </c>
      <c r="AD86" s="2">
        <v>0</v>
      </c>
      <c r="AE86" s="2">
        <v>0</v>
      </c>
      <c r="AF86" s="2">
        <v>0</v>
      </c>
      <c r="AG86" s="2">
        <v>0</v>
      </c>
      <c r="AH86" t="s">
        <v>67</v>
      </c>
      <c r="AI86">
        <v>8</v>
      </c>
    </row>
    <row r="87" spans="1:35" x14ac:dyDescent="0.25">
      <c r="A87" t="s">
        <v>307</v>
      </c>
      <c r="B87" t="s">
        <v>169</v>
      </c>
      <c r="C87" t="s">
        <v>202</v>
      </c>
      <c r="D87" t="s">
        <v>243</v>
      </c>
      <c r="E87" s="2">
        <v>14.010869565217391</v>
      </c>
      <c r="F87" s="2">
        <v>5.1241304347826082</v>
      </c>
      <c r="G87" s="2">
        <v>0.11956521739130435</v>
      </c>
      <c r="H87" s="2">
        <v>8.9673913043478257E-2</v>
      </c>
      <c r="I87" s="2">
        <v>0.27445652173913043</v>
      </c>
      <c r="J87" s="2">
        <v>0</v>
      </c>
      <c r="K87" s="2">
        <v>0</v>
      </c>
      <c r="L87" s="2">
        <v>0.11565217391304347</v>
      </c>
      <c r="M87" s="2">
        <v>4.2411956521739134</v>
      </c>
      <c r="N87" s="2">
        <v>0</v>
      </c>
      <c r="O87" s="2">
        <v>0.30270752521334371</v>
      </c>
      <c r="P87" s="2">
        <v>0</v>
      </c>
      <c r="Q87" s="2">
        <v>0</v>
      </c>
      <c r="R87" s="2">
        <v>0</v>
      </c>
      <c r="S87" s="2">
        <v>1.3481521739130438</v>
      </c>
      <c r="T87" s="2">
        <v>4.0863043478260863</v>
      </c>
      <c r="U87" s="2">
        <v>0</v>
      </c>
      <c r="V87" s="2">
        <v>0.38787432117920867</v>
      </c>
      <c r="W87" s="2">
        <v>1.2311956521739127</v>
      </c>
      <c r="X87" s="2">
        <v>4.8414130434782621</v>
      </c>
      <c r="Y87" s="2">
        <v>0</v>
      </c>
      <c r="Z87" s="2">
        <v>0.43342125678820798</v>
      </c>
      <c r="AA87" s="2">
        <v>0</v>
      </c>
      <c r="AB87" s="2">
        <v>4.3768478260869568</v>
      </c>
      <c r="AC87" s="2">
        <v>0</v>
      </c>
      <c r="AD87" s="2">
        <v>0</v>
      </c>
      <c r="AE87" s="2">
        <v>0</v>
      </c>
      <c r="AF87" s="2">
        <v>0</v>
      </c>
      <c r="AG87" s="2">
        <v>0</v>
      </c>
      <c r="AH87" t="s">
        <v>72</v>
      </c>
      <c r="AI87">
        <v>8</v>
      </c>
    </row>
    <row r="88" spans="1:35" x14ac:dyDescent="0.25">
      <c r="A88" t="s">
        <v>307</v>
      </c>
      <c r="B88" t="s">
        <v>172</v>
      </c>
      <c r="C88" t="s">
        <v>233</v>
      </c>
      <c r="D88" t="s">
        <v>250</v>
      </c>
      <c r="E88" s="2">
        <v>18.695652173913043</v>
      </c>
      <c r="F88" s="2">
        <v>5.0029347826086958</v>
      </c>
      <c r="G88" s="2">
        <v>0.30434782608695654</v>
      </c>
      <c r="H88" s="2">
        <v>0.1766304347826087</v>
      </c>
      <c r="I88" s="2">
        <v>0.51086956521739135</v>
      </c>
      <c r="J88" s="2">
        <v>0</v>
      </c>
      <c r="K88" s="2">
        <v>0</v>
      </c>
      <c r="L88" s="2">
        <v>1.0235869565217395</v>
      </c>
      <c r="M88" s="2">
        <v>0.91032608695652173</v>
      </c>
      <c r="N88" s="2">
        <v>0.84097826086956529</v>
      </c>
      <c r="O88" s="2">
        <v>9.3674418604651172E-2</v>
      </c>
      <c r="P88" s="2">
        <v>0</v>
      </c>
      <c r="Q88" s="2">
        <v>0</v>
      </c>
      <c r="R88" s="2">
        <v>0</v>
      </c>
      <c r="S88" s="2">
        <v>4.9601086956521723</v>
      </c>
      <c r="T88" s="2">
        <v>9.4671739130434815</v>
      </c>
      <c r="U88" s="2">
        <v>0</v>
      </c>
      <c r="V88" s="2">
        <v>0.7716918604651164</v>
      </c>
      <c r="W88" s="2">
        <v>4.9879347826086962</v>
      </c>
      <c r="X88" s="2">
        <v>12.104782608695649</v>
      </c>
      <c r="Y88" s="2">
        <v>0</v>
      </c>
      <c r="Z88" s="2">
        <v>0.91426162790697652</v>
      </c>
      <c r="AA88" s="2">
        <v>0</v>
      </c>
      <c r="AB88" s="2">
        <v>2.7927173913043473</v>
      </c>
      <c r="AC88" s="2">
        <v>0</v>
      </c>
      <c r="AD88" s="2">
        <v>0</v>
      </c>
      <c r="AE88" s="2">
        <v>0</v>
      </c>
      <c r="AF88" s="2">
        <v>0</v>
      </c>
      <c r="AG88" s="2">
        <v>0</v>
      </c>
      <c r="AH88" t="s">
        <v>75</v>
      </c>
      <c r="AI88">
        <v>8</v>
      </c>
    </row>
    <row r="89" spans="1:35" x14ac:dyDescent="0.25">
      <c r="A89" t="s">
        <v>307</v>
      </c>
      <c r="B89" t="s">
        <v>145</v>
      </c>
      <c r="C89" t="s">
        <v>204</v>
      </c>
      <c r="D89" t="s">
        <v>255</v>
      </c>
      <c r="E89" s="2">
        <v>33.423913043478258</v>
      </c>
      <c r="F89" s="2">
        <v>4.1167391304347829</v>
      </c>
      <c r="G89" s="2">
        <v>0.42391304347826086</v>
      </c>
      <c r="H89" s="2">
        <v>0.32608695652173914</v>
      </c>
      <c r="I89" s="2">
        <v>0.54891304347826086</v>
      </c>
      <c r="J89" s="2">
        <v>0</v>
      </c>
      <c r="K89" s="2">
        <v>0</v>
      </c>
      <c r="L89" s="2">
        <v>0.38010869565217398</v>
      </c>
      <c r="M89" s="2">
        <v>0.81793478260869568</v>
      </c>
      <c r="N89" s="2">
        <v>4.006304347826088</v>
      </c>
      <c r="O89" s="2">
        <v>0.14433495934959353</v>
      </c>
      <c r="P89" s="2">
        <v>0</v>
      </c>
      <c r="Q89" s="2">
        <v>0</v>
      </c>
      <c r="R89" s="2">
        <v>0</v>
      </c>
      <c r="S89" s="2">
        <v>0.84652173913043494</v>
      </c>
      <c r="T89" s="2">
        <v>6.7490217391304386</v>
      </c>
      <c r="U89" s="2">
        <v>0</v>
      </c>
      <c r="V89" s="2">
        <v>0.22724878048780503</v>
      </c>
      <c r="W89" s="2">
        <v>5.3467391304347833</v>
      </c>
      <c r="X89" s="2">
        <v>4.1055434782608708</v>
      </c>
      <c r="Y89" s="2">
        <v>5.4873913043478248</v>
      </c>
      <c r="Z89" s="2">
        <v>0.44697560975609757</v>
      </c>
      <c r="AA89" s="2">
        <v>0</v>
      </c>
      <c r="AB89" s="2">
        <v>5.4203260869565222</v>
      </c>
      <c r="AC89" s="2">
        <v>0</v>
      </c>
      <c r="AD89" s="2">
        <v>0</v>
      </c>
      <c r="AE89" s="2">
        <v>0</v>
      </c>
      <c r="AF89" s="2">
        <v>0</v>
      </c>
      <c r="AG89" s="2">
        <v>0</v>
      </c>
      <c r="AH89" t="s">
        <v>48</v>
      </c>
      <c r="AI89">
        <v>8</v>
      </c>
    </row>
    <row r="90" spans="1:35" x14ac:dyDescent="0.25">
      <c r="A90" t="s">
        <v>307</v>
      </c>
      <c r="B90" t="s">
        <v>113</v>
      </c>
      <c r="C90" t="s">
        <v>198</v>
      </c>
      <c r="D90" t="s">
        <v>252</v>
      </c>
      <c r="E90" s="2">
        <v>70.152173913043484</v>
      </c>
      <c r="F90" s="2">
        <v>0</v>
      </c>
      <c r="G90" s="2">
        <v>0</v>
      </c>
      <c r="H90" s="2">
        <v>0</v>
      </c>
      <c r="I90" s="2">
        <v>0</v>
      </c>
      <c r="J90" s="2">
        <v>0</v>
      </c>
      <c r="K90" s="2">
        <v>0</v>
      </c>
      <c r="L90" s="2">
        <v>0</v>
      </c>
      <c r="M90" s="2">
        <v>4.9126086956521728</v>
      </c>
      <c r="N90" s="2">
        <v>0</v>
      </c>
      <c r="O90" s="2">
        <v>7.0027889680818078E-2</v>
      </c>
      <c r="P90" s="2">
        <v>13.40413043478261</v>
      </c>
      <c r="Q90" s="2">
        <v>9.5929347826086975</v>
      </c>
      <c r="R90" s="2">
        <v>0.32781685776262787</v>
      </c>
      <c r="S90" s="2">
        <v>0.19130434782608696</v>
      </c>
      <c r="T90" s="2">
        <v>5.8804347826086956E-2</v>
      </c>
      <c r="U90" s="2">
        <v>0</v>
      </c>
      <c r="V90" s="2">
        <v>3.565230864580105E-3</v>
      </c>
      <c r="W90" s="2">
        <v>6.1956521739130431E-3</v>
      </c>
      <c r="X90" s="2">
        <v>0</v>
      </c>
      <c r="Y90" s="2">
        <v>0</v>
      </c>
      <c r="Z90" s="2">
        <v>8.8317322590641457E-5</v>
      </c>
      <c r="AA90" s="2">
        <v>0</v>
      </c>
      <c r="AB90" s="2">
        <v>0</v>
      </c>
      <c r="AC90" s="2">
        <v>0</v>
      </c>
      <c r="AD90" s="2">
        <v>0</v>
      </c>
      <c r="AE90" s="2">
        <v>0</v>
      </c>
      <c r="AF90" s="2">
        <v>0</v>
      </c>
      <c r="AG90" s="2">
        <v>0</v>
      </c>
      <c r="AH90" t="s">
        <v>15</v>
      </c>
      <c r="AI90">
        <v>8</v>
      </c>
    </row>
    <row r="91" spans="1:35" x14ac:dyDescent="0.25">
      <c r="A91" t="s">
        <v>307</v>
      </c>
      <c r="B91" t="s">
        <v>166</v>
      </c>
      <c r="C91" t="s">
        <v>205</v>
      </c>
      <c r="D91" t="s">
        <v>245</v>
      </c>
      <c r="E91" s="2">
        <v>23.695652173913043</v>
      </c>
      <c r="F91" s="2">
        <v>6.4565217391304346</v>
      </c>
      <c r="G91" s="2">
        <v>1.4347826086956521</v>
      </c>
      <c r="H91" s="2">
        <v>1.4347826086956521</v>
      </c>
      <c r="I91" s="2">
        <v>8.7897826086956528</v>
      </c>
      <c r="J91" s="2">
        <v>0</v>
      </c>
      <c r="K91" s="2">
        <v>0</v>
      </c>
      <c r="L91" s="2">
        <v>1.1024999999999998</v>
      </c>
      <c r="M91" s="2">
        <v>0.40076086956521734</v>
      </c>
      <c r="N91" s="2">
        <v>0</v>
      </c>
      <c r="O91" s="2">
        <v>1.6912844036697246E-2</v>
      </c>
      <c r="P91" s="2">
        <v>0.97891304347826102</v>
      </c>
      <c r="Q91" s="2">
        <v>0</v>
      </c>
      <c r="R91" s="2">
        <v>4.1311926605504597E-2</v>
      </c>
      <c r="S91" s="2">
        <v>4.7031521739130442</v>
      </c>
      <c r="T91" s="2">
        <v>10.027500000000002</v>
      </c>
      <c r="U91" s="2">
        <v>0</v>
      </c>
      <c r="V91" s="2">
        <v>0.62166055045871571</v>
      </c>
      <c r="W91" s="2">
        <v>11.366195652173911</v>
      </c>
      <c r="X91" s="2">
        <v>10.411630434782605</v>
      </c>
      <c r="Y91" s="2">
        <v>0</v>
      </c>
      <c r="Z91" s="2">
        <v>0.91906422018348599</v>
      </c>
      <c r="AA91" s="2">
        <v>0</v>
      </c>
      <c r="AB91" s="2">
        <v>0</v>
      </c>
      <c r="AC91" s="2">
        <v>0</v>
      </c>
      <c r="AD91" s="2">
        <v>0</v>
      </c>
      <c r="AE91" s="2">
        <v>0</v>
      </c>
      <c r="AF91" s="2">
        <v>0</v>
      </c>
      <c r="AG91" s="2">
        <v>0</v>
      </c>
      <c r="AH91" t="s">
        <v>69</v>
      </c>
      <c r="AI91">
        <v>8</v>
      </c>
    </row>
    <row r="92" spans="1:35" x14ac:dyDescent="0.25">
      <c r="A92" t="s">
        <v>307</v>
      </c>
      <c r="B92" t="s">
        <v>137</v>
      </c>
      <c r="C92" t="s">
        <v>199</v>
      </c>
      <c r="D92" t="s">
        <v>249</v>
      </c>
      <c r="E92" s="2">
        <v>62.760869565217391</v>
      </c>
      <c r="F92" s="2">
        <v>5.5652173913043477</v>
      </c>
      <c r="G92" s="2">
        <v>0.21739130434782608</v>
      </c>
      <c r="H92" s="2">
        <v>0.24728260869565216</v>
      </c>
      <c r="I92" s="2">
        <v>0.1875</v>
      </c>
      <c r="J92" s="2">
        <v>0</v>
      </c>
      <c r="K92" s="2">
        <v>0</v>
      </c>
      <c r="L92" s="2">
        <v>4.1594565217391315</v>
      </c>
      <c r="M92" s="2">
        <v>0</v>
      </c>
      <c r="N92" s="2">
        <v>5.6086956521739131</v>
      </c>
      <c r="O92" s="2">
        <v>8.9366124004156569E-2</v>
      </c>
      <c r="P92" s="2">
        <v>5.2566304347826094</v>
      </c>
      <c r="Q92" s="2">
        <v>5.8320652173913041</v>
      </c>
      <c r="R92" s="2">
        <v>0.17668167648077593</v>
      </c>
      <c r="S92" s="2">
        <v>1.2941304347826084</v>
      </c>
      <c r="T92" s="2">
        <v>5.9267391304347825</v>
      </c>
      <c r="U92" s="2">
        <v>0</v>
      </c>
      <c r="V92" s="2">
        <v>0.11505368895046761</v>
      </c>
      <c r="W92" s="2">
        <v>3.7158695652173894</v>
      </c>
      <c r="X92" s="2">
        <v>4.1678260869565227</v>
      </c>
      <c r="Y92" s="2">
        <v>0</v>
      </c>
      <c r="Z92" s="2">
        <v>0.12561482507793556</v>
      </c>
      <c r="AA92" s="2">
        <v>0</v>
      </c>
      <c r="AB92" s="2">
        <v>0</v>
      </c>
      <c r="AC92" s="2">
        <v>0</v>
      </c>
      <c r="AD92" s="2">
        <v>0</v>
      </c>
      <c r="AE92" s="2">
        <v>0</v>
      </c>
      <c r="AF92" s="2">
        <v>0</v>
      </c>
      <c r="AG92" s="2">
        <v>0</v>
      </c>
      <c r="AH92" t="s">
        <v>40</v>
      </c>
      <c r="AI92">
        <v>8</v>
      </c>
    </row>
    <row r="93" spans="1:35" x14ac:dyDescent="0.25">
      <c r="A93" t="s">
        <v>307</v>
      </c>
      <c r="B93" t="s">
        <v>115</v>
      </c>
      <c r="C93" t="s">
        <v>214</v>
      </c>
      <c r="D93" t="s">
        <v>253</v>
      </c>
      <c r="E93" s="2">
        <v>38.434782608695649</v>
      </c>
      <c r="F93" s="2">
        <v>10.194782608695652</v>
      </c>
      <c r="G93" s="2">
        <v>0.52173913043478259</v>
      </c>
      <c r="H93" s="2">
        <v>0.57608695652173914</v>
      </c>
      <c r="I93" s="2">
        <v>0.4375</v>
      </c>
      <c r="J93" s="2">
        <v>0</v>
      </c>
      <c r="K93" s="2">
        <v>0</v>
      </c>
      <c r="L93" s="2">
        <v>4.58695652173913E-2</v>
      </c>
      <c r="M93" s="2">
        <v>4.7771739130434785</v>
      </c>
      <c r="N93" s="2">
        <v>0</v>
      </c>
      <c r="O93" s="2">
        <v>0.12429298642533938</v>
      </c>
      <c r="P93" s="2">
        <v>0</v>
      </c>
      <c r="Q93" s="2">
        <v>7.5964130434782575</v>
      </c>
      <c r="R93" s="2">
        <v>0.19764423076923071</v>
      </c>
      <c r="S93" s="2">
        <v>2.347826086956522</v>
      </c>
      <c r="T93" s="2">
        <v>0</v>
      </c>
      <c r="U93" s="2">
        <v>0</v>
      </c>
      <c r="V93" s="2">
        <v>6.1085972850678745E-2</v>
      </c>
      <c r="W93" s="2">
        <v>5.4782608695652177</v>
      </c>
      <c r="X93" s="2">
        <v>3.7215217391304334</v>
      </c>
      <c r="Y93" s="2">
        <v>0</v>
      </c>
      <c r="Z93" s="2">
        <v>0.23936085972850679</v>
      </c>
      <c r="AA93" s="2">
        <v>0</v>
      </c>
      <c r="AB93" s="2">
        <v>5.192717391304349</v>
      </c>
      <c r="AC93" s="2">
        <v>0</v>
      </c>
      <c r="AD93" s="2">
        <v>0</v>
      </c>
      <c r="AE93" s="2">
        <v>0</v>
      </c>
      <c r="AF93" s="2">
        <v>0</v>
      </c>
      <c r="AG93" s="2">
        <v>0</v>
      </c>
      <c r="AH93" t="s">
        <v>17</v>
      </c>
      <c r="AI93">
        <v>8</v>
      </c>
    </row>
    <row r="94" spans="1:35" x14ac:dyDescent="0.25">
      <c r="A94" t="s">
        <v>307</v>
      </c>
      <c r="B94" t="s">
        <v>122</v>
      </c>
      <c r="C94" t="s">
        <v>219</v>
      </c>
      <c r="D94" t="s">
        <v>257</v>
      </c>
      <c r="E94" s="2">
        <v>35.75</v>
      </c>
      <c r="F94" s="2">
        <v>5.6576086956521738</v>
      </c>
      <c r="G94" s="2">
        <v>0.2608695652173913</v>
      </c>
      <c r="H94" s="2">
        <v>0.21195652173913043</v>
      </c>
      <c r="I94" s="2">
        <v>0.11956521739130435</v>
      </c>
      <c r="J94" s="2">
        <v>0</v>
      </c>
      <c r="K94" s="2">
        <v>0</v>
      </c>
      <c r="L94" s="2">
        <v>0</v>
      </c>
      <c r="M94" s="2">
        <v>0.49456521739130432</v>
      </c>
      <c r="N94" s="2">
        <v>4.9375000000000009</v>
      </c>
      <c r="O94" s="2">
        <v>0.15194588020674982</v>
      </c>
      <c r="P94" s="2">
        <v>31.163804347826073</v>
      </c>
      <c r="Q94" s="2">
        <v>0</v>
      </c>
      <c r="R94" s="2">
        <v>0.87171480693219783</v>
      </c>
      <c r="S94" s="2">
        <v>1.2717391304347827</v>
      </c>
      <c r="T94" s="2">
        <v>0</v>
      </c>
      <c r="U94" s="2">
        <v>0</v>
      </c>
      <c r="V94" s="2">
        <v>3.5573122529644272E-2</v>
      </c>
      <c r="W94" s="2">
        <v>5.5231521739130445</v>
      </c>
      <c r="X94" s="2">
        <v>1.4283695652173913</v>
      </c>
      <c r="Y94" s="2">
        <v>4.9046739130434807</v>
      </c>
      <c r="Z94" s="2">
        <v>0.33164183642444522</v>
      </c>
      <c r="AA94" s="2">
        <v>0</v>
      </c>
      <c r="AB94" s="2">
        <v>0.28260869565217389</v>
      </c>
      <c r="AC94" s="2">
        <v>0</v>
      </c>
      <c r="AD94" s="2">
        <v>0</v>
      </c>
      <c r="AE94" s="2">
        <v>0</v>
      </c>
      <c r="AF94" s="2">
        <v>0</v>
      </c>
      <c r="AG94" s="2">
        <v>0</v>
      </c>
      <c r="AH94" t="s">
        <v>24</v>
      </c>
      <c r="AI94">
        <v>8</v>
      </c>
    </row>
    <row r="95" spans="1:35" x14ac:dyDescent="0.25">
      <c r="A95" t="s">
        <v>307</v>
      </c>
      <c r="B95" t="s">
        <v>152</v>
      </c>
      <c r="C95" t="s">
        <v>207</v>
      </c>
      <c r="D95" t="s">
        <v>250</v>
      </c>
      <c r="E95" s="2">
        <v>73.315217391304344</v>
      </c>
      <c r="F95" s="2">
        <v>20.154891304347828</v>
      </c>
      <c r="G95" s="2">
        <v>0</v>
      </c>
      <c r="H95" s="2">
        <v>0.39282608695652188</v>
      </c>
      <c r="I95" s="2">
        <v>0</v>
      </c>
      <c r="J95" s="2">
        <v>0</v>
      </c>
      <c r="K95" s="2">
        <v>0</v>
      </c>
      <c r="L95" s="2">
        <v>9.4464130434782625</v>
      </c>
      <c r="M95" s="2">
        <v>5.0714130434782589</v>
      </c>
      <c r="N95" s="2">
        <v>0</v>
      </c>
      <c r="O95" s="2">
        <v>6.9172720533728665E-2</v>
      </c>
      <c r="P95" s="2">
        <v>5.6618478260869542</v>
      </c>
      <c r="Q95" s="2">
        <v>24.901739130434787</v>
      </c>
      <c r="R95" s="2">
        <v>0.41687916975537442</v>
      </c>
      <c r="S95" s="2">
        <v>4.7015217391304347</v>
      </c>
      <c r="T95" s="2">
        <v>1.5774999999999992</v>
      </c>
      <c r="U95" s="2">
        <v>0</v>
      </c>
      <c r="V95" s="2">
        <v>8.5644180874722003E-2</v>
      </c>
      <c r="W95" s="2">
        <v>4.9528260869565193</v>
      </c>
      <c r="X95" s="2">
        <v>4.9148913043478251</v>
      </c>
      <c r="Y95" s="2">
        <v>0</v>
      </c>
      <c r="Z95" s="2">
        <v>0.13459303187546326</v>
      </c>
      <c r="AA95" s="2">
        <v>0</v>
      </c>
      <c r="AB95" s="2">
        <v>0</v>
      </c>
      <c r="AC95" s="2">
        <v>0</v>
      </c>
      <c r="AD95" s="2">
        <v>0</v>
      </c>
      <c r="AE95" s="2">
        <v>0</v>
      </c>
      <c r="AF95" s="2">
        <v>0</v>
      </c>
      <c r="AG95" s="2">
        <v>0</v>
      </c>
      <c r="AH95" t="s">
        <v>55</v>
      </c>
      <c r="AI95">
        <v>8</v>
      </c>
    </row>
    <row r="96" spans="1:35" x14ac:dyDescent="0.25">
      <c r="A96" t="s">
        <v>307</v>
      </c>
      <c r="B96" t="s">
        <v>123</v>
      </c>
      <c r="C96" t="s">
        <v>208</v>
      </c>
      <c r="D96" t="s">
        <v>251</v>
      </c>
      <c r="E96" s="2">
        <v>27.130434782608695</v>
      </c>
      <c r="F96" s="2">
        <v>11.032282608695651</v>
      </c>
      <c r="G96" s="2">
        <v>0</v>
      </c>
      <c r="H96" s="2">
        <v>0.19391304347826085</v>
      </c>
      <c r="I96" s="2">
        <v>0.61413043478260865</v>
      </c>
      <c r="J96" s="2">
        <v>0</v>
      </c>
      <c r="K96" s="2">
        <v>0</v>
      </c>
      <c r="L96" s="2">
        <v>1.7608695652173913E-2</v>
      </c>
      <c r="M96" s="2">
        <v>3.89891304347826</v>
      </c>
      <c r="N96" s="2">
        <v>0</v>
      </c>
      <c r="O96" s="2">
        <v>0.14370993589743586</v>
      </c>
      <c r="P96" s="2">
        <v>0</v>
      </c>
      <c r="Q96" s="2">
        <v>6.0796739130434787</v>
      </c>
      <c r="R96" s="2">
        <v>0.22409054487179489</v>
      </c>
      <c r="S96" s="2">
        <v>3.2760869565217394</v>
      </c>
      <c r="T96" s="2">
        <v>4.5473913043478253</v>
      </c>
      <c r="U96" s="2">
        <v>0</v>
      </c>
      <c r="V96" s="2">
        <v>0.28836538461538458</v>
      </c>
      <c r="W96" s="2">
        <v>1.294565217391304</v>
      </c>
      <c r="X96" s="2">
        <v>5.3449999999999998</v>
      </c>
      <c r="Y96" s="2">
        <v>0</v>
      </c>
      <c r="Z96" s="2">
        <v>0.2447275641025641</v>
      </c>
      <c r="AA96" s="2">
        <v>0</v>
      </c>
      <c r="AB96" s="2">
        <v>0</v>
      </c>
      <c r="AC96" s="2">
        <v>0</v>
      </c>
      <c r="AD96" s="2">
        <v>0</v>
      </c>
      <c r="AE96" s="2">
        <v>0</v>
      </c>
      <c r="AF96" s="2">
        <v>0</v>
      </c>
      <c r="AG96" s="2">
        <v>0</v>
      </c>
      <c r="AH96" t="s">
        <v>25</v>
      </c>
      <c r="AI96">
        <v>8</v>
      </c>
    </row>
    <row r="97" spans="1:35" x14ac:dyDescent="0.25">
      <c r="A97" t="s">
        <v>307</v>
      </c>
      <c r="B97" t="s">
        <v>111</v>
      </c>
      <c r="C97" t="s">
        <v>207</v>
      </c>
      <c r="D97" t="s">
        <v>250</v>
      </c>
      <c r="E97" s="2">
        <v>52.586956521739133</v>
      </c>
      <c r="F97" s="2">
        <v>20.074565217391303</v>
      </c>
      <c r="G97" s="2">
        <v>0</v>
      </c>
      <c r="H97" s="2">
        <v>0.29293478260869577</v>
      </c>
      <c r="I97" s="2">
        <v>0.64673913043478259</v>
      </c>
      <c r="J97" s="2">
        <v>0</v>
      </c>
      <c r="K97" s="2">
        <v>0</v>
      </c>
      <c r="L97" s="2">
        <v>2.149021739130434</v>
      </c>
      <c r="M97" s="2">
        <v>4.0556521739130433</v>
      </c>
      <c r="N97" s="2">
        <v>0</v>
      </c>
      <c r="O97" s="2">
        <v>7.7122778007441092E-2</v>
      </c>
      <c r="P97" s="2">
        <v>0</v>
      </c>
      <c r="Q97" s="2">
        <v>11.012608695652174</v>
      </c>
      <c r="R97" s="2">
        <v>0.20941711451012815</v>
      </c>
      <c r="S97" s="2">
        <v>1.1117391304347828</v>
      </c>
      <c r="T97" s="2">
        <v>2.4947826086956524</v>
      </c>
      <c r="U97" s="2">
        <v>0</v>
      </c>
      <c r="V97" s="2">
        <v>6.858205870194295E-2</v>
      </c>
      <c r="W97" s="2">
        <v>1.8413043478260871</v>
      </c>
      <c r="X97" s="2">
        <v>3.3369565217391303E-2</v>
      </c>
      <c r="Y97" s="2">
        <v>0</v>
      </c>
      <c r="Z97" s="2">
        <v>3.564902852418355E-2</v>
      </c>
      <c r="AA97" s="2">
        <v>0</v>
      </c>
      <c r="AB97" s="2">
        <v>0</v>
      </c>
      <c r="AC97" s="2">
        <v>0</v>
      </c>
      <c r="AD97" s="2">
        <v>0</v>
      </c>
      <c r="AE97" s="2">
        <v>0</v>
      </c>
      <c r="AF97" s="2">
        <v>0</v>
      </c>
      <c r="AG97" s="2">
        <v>0</v>
      </c>
      <c r="AH97" t="s">
        <v>12</v>
      </c>
      <c r="AI97">
        <v>8</v>
      </c>
    </row>
    <row r="98" spans="1:35" x14ac:dyDescent="0.25">
      <c r="A98" t="s">
        <v>307</v>
      </c>
      <c r="B98" t="s">
        <v>124</v>
      </c>
      <c r="C98" t="s">
        <v>207</v>
      </c>
      <c r="D98" t="s">
        <v>250</v>
      </c>
      <c r="E98" s="2">
        <v>105.80434782608695</v>
      </c>
      <c r="F98" s="2">
        <v>33.010326086956518</v>
      </c>
      <c r="G98" s="2">
        <v>0</v>
      </c>
      <c r="H98" s="2">
        <v>0.5307608695652174</v>
      </c>
      <c r="I98" s="2">
        <v>2.5244565217391304</v>
      </c>
      <c r="J98" s="2">
        <v>0</v>
      </c>
      <c r="K98" s="2">
        <v>0</v>
      </c>
      <c r="L98" s="2">
        <v>4.6144565217391289</v>
      </c>
      <c r="M98" s="2">
        <v>6.1769565217391298</v>
      </c>
      <c r="N98" s="2">
        <v>4.2261956521739119</v>
      </c>
      <c r="O98" s="2">
        <v>9.8324429833573035E-2</v>
      </c>
      <c r="P98" s="2">
        <v>5.3674999999999997</v>
      </c>
      <c r="Q98" s="2">
        <v>10.403586956521741</v>
      </c>
      <c r="R98" s="2">
        <v>0.14905896856379702</v>
      </c>
      <c r="S98" s="2">
        <v>2.1564130434782611</v>
      </c>
      <c r="T98" s="2">
        <v>9.2825000000000006</v>
      </c>
      <c r="U98" s="2">
        <v>0</v>
      </c>
      <c r="V98" s="2">
        <v>0.10811382782001235</v>
      </c>
      <c r="W98" s="2">
        <v>5.6264130434782622</v>
      </c>
      <c r="X98" s="2">
        <v>8.9696739130434775</v>
      </c>
      <c r="Y98" s="2">
        <v>0</v>
      </c>
      <c r="Z98" s="2">
        <v>0.13795356482432711</v>
      </c>
      <c r="AA98" s="2">
        <v>0</v>
      </c>
      <c r="AB98" s="2">
        <v>0</v>
      </c>
      <c r="AC98" s="2">
        <v>0</v>
      </c>
      <c r="AD98" s="2">
        <v>0</v>
      </c>
      <c r="AE98" s="2">
        <v>11.854782608695649</v>
      </c>
      <c r="AF98" s="2">
        <v>0</v>
      </c>
      <c r="AG98" s="2">
        <v>0</v>
      </c>
      <c r="AH98" t="s">
        <v>26</v>
      </c>
      <c r="AI98">
        <v>8</v>
      </c>
    </row>
  </sheetData>
  <pageMargins left="0.7" right="0.7" top="0.75" bottom="0.75" header="0.3" footer="0.3"/>
  <pageSetup orientation="portrait" horizontalDpi="1200" verticalDpi="1200" r:id="rId1"/>
  <ignoredErrors>
    <ignoredError sqref="AH2:AH9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458</v>
      </c>
      <c r="C2" s="3" t="s">
        <v>314</v>
      </c>
      <c r="D2" s="3" t="s">
        <v>459</v>
      </c>
      <c r="E2" s="4"/>
      <c r="F2" s="5" t="s">
        <v>326</v>
      </c>
      <c r="G2" s="5" t="s">
        <v>327</v>
      </c>
      <c r="H2" s="5" t="s">
        <v>322</v>
      </c>
      <c r="I2" s="5" t="s">
        <v>328</v>
      </c>
      <c r="J2" s="6" t="s">
        <v>329</v>
      </c>
      <c r="K2" s="5" t="s">
        <v>330</v>
      </c>
      <c r="L2" s="5"/>
      <c r="M2" s="5" t="s">
        <v>314</v>
      </c>
      <c r="N2" s="5" t="s">
        <v>327</v>
      </c>
      <c r="O2" s="5" t="s">
        <v>322</v>
      </c>
      <c r="P2" s="5" t="s">
        <v>328</v>
      </c>
      <c r="Q2" s="6" t="s">
        <v>329</v>
      </c>
      <c r="R2" s="5" t="s">
        <v>330</v>
      </c>
      <c r="T2" s="7" t="s">
        <v>331</v>
      </c>
      <c r="U2" s="7" t="s">
        <v>460</v>
      </c>
      <c r="V2" s="8" t="s">
        <v>332</v>
      </c>
      <c r="W2" s="8" t="s">
        <v>333</v>
      </c>
    </row>
    <row r="3" spans="2:29" ht="15" customHeight="1" x14ac:dyDescent="0.25">
      <c r="B3" s="9" t="s">
        <v>334</v>
      </c>
      <c r="C3" s="10">
        <f>AVERAGE(Nurse[MDS Census])</f>
        <v>54.619229045271155</v>
      </c>
      <c r="D3" s="18">
        <v>76.573652573281407</v>
      </c>
      <c r="E3" s="10"/>
      <c r="F3" s="7">
        <v>1</v>
      </c>
      <c r="G3" s="11">
        <v>69193.21739130441</v>
      </c>
      <c r="H3" s="12">
        <v>3.6434308857239039</v>
      </c>
      <c r="I3" s="11">
        <v>5</v>
      </c>
      <c r="J3" s="13">
        <v>0.69655137723978899</v>
      </c>
      <c r="K3" s="11">
        <v>4</v>
      </c>
      <c r="M3" t="s">
        <v>263</v>
      </c>
      <c r="N3" s="11">
        <v>499.60869565217388</v>
      </c>
      <c r="O3" s="12">
        <v>5.6112183447915767</v>
      </c>
      <c r="P3" s="14">
        <v>1</v>
      </c>
      <c r="Q3" s="13">
        <v>1.6792550691845793</v>
      </c>
      <c r="R3" s="14">
        <v>1</v>
      </c>
      <c r="T3" s="15" t="s">
        <v>335</v>
      </c>
      <c r="U3" s="11">
        <f>SUM(Nurse[Total Nurse Staff Hours])</f>
        <v>20864.343152173911</v>
      </c>
      <c r="V3" s="16" t="s">
        <v>336</v>
      </c>
      <c r="W3" s="12">
        <f>Category[[#This Row],[State Total]]/C9</f>
        <v>3.9381061380077234</v>
      </c>
    </row>
    <row r="4" spans="2:29" ht="15" customHeight="1" x14ac:dyDescent="0.25">
      <c r="B4" s="17" t="s">
        <v>322</v>
      </c>
      <c r="C4" s="18">
        <f>SUM(Nurse[Total Nurse Staff Hours])/SUM(Nurse[MDS Census])</f>
        <v>3.9381061380077234</v>
      </c>
      <c r="D4" s="18">
        <v>3.6176047823193387</v>
      </c>
      <c r="E4" s="10"/>
      <c r="F4" s="7">
        <v>2</v>
      </c>
      <c r="G4" s="11">
        <v>127581.48913043467</v>
      </c>
      <c r="H4" s="12">
        <v>3.4416696063905325</v>
      </c>
      <c r="I4" s="11">
        <v>10</v>
      </c>
      <c r="J4" s="13">
        <v>0.65620339242685222</v>
      </c>
      <c r="K4" s="11">
        <v>6</v>
      </c>
      <c r="M4" t="s">
        <v>264</v>
      </c>
      <c r="N4" s="11">
        <v>19399.108695652176</v>
      </c>
      <c r="O4" s="12">
        <v>3.6775058076401965</v>
      </c>
      <c r="P4" s="14">
        <v>27</v>
      </c>
      <c r="Q4" s="13">
        <v>0.57240147743228875</v>
      </c>
      <c r="R4" s="14">
        <v>40</v>
      </c>
      <c r="T4" s="11" t="s">
        <v>337</v>
      </c>
      <c r="U4" s="11">
        <f>SUM(Nurse[Total Direct Care Staff Hours])</f>
        <v>19062.001195652174</v>
      </c>
      <c r="V4" s="16">
        <f>Category[[#This Row],[State Total]]/U3</f>
        <v>0.91361616594510686</v>
      </c>
      <c r="W4" s="12">
        <f>Category[[#This Row],[State Total]]/C9</f>
        <v>3.5979174308915081</v>
      </c>
    </row>
    <row r="5" spans="2:29" ht="15" customHeight="1" x14ac:dyDescent="0.25">
      <c r="B5" s="19" t="s">
        <v>338</v>
      </c>
      <c r="C5" s="20">
        <f>SUM(Nurse[Total Direct Care Staff Hours])/SUM(Nurse[MDS Census])</f>
        <v>3.5979174308915081</v>
      </c>
      <c r="D5" s="20">
        <v>3.3431272661315639</v>
      </c>
      <c r="E5" s="21"/>
      <c r="F5" s="7">
        <v>3</v>
      </c>
      <c r="G5" s="11">
        <v>122874.52173913032</v>
      </c>
      <c r="H5" s="12">
        <v>3.5340426527380098</v>
      </c>
      <c r="I5" s="11">
        <v>6</v>
      </c>
      <c r="J5" s="13">
        <v>0.69302446309667654</v>
      </c>
      <c r="K5" s="11">
        <v>5</v>
      </c>
      <c r="M5" t="s">
        <v>265</v>
      </c>
      <c r="N5" s="11">
        <v>14869.576086956522</v>
      </c>
      <c r="O5" s="12">
        <v>3.8599588596791961</v>
      </c>
      <c r="P5" s="14">
        <v>18</v>
      </c>
      <c r="Q5" s="13">
        <v>0.37364743885421114</v>
      </c>
      <c r="R5" s="14">
        <v>49</v>
      </c>
      <c r="T5" s="15" t="s">
        <v>339</v>
      </c>
      <c r="U5" s="11">
        <f>SUM(Nurse[Total RN Hours (w/ Admin, DON)])</f>
        <v>5715.3051086956521</v>
      </c>
      <c r="V5" s="16">
        <f>Category[[#This Row],[State Total]]/U3</f>
        <v>0.27392691286809856</v>
      </c>
      <c r="W5" s="12">
        <f>Category[[#This Row],[State Total]]/C9</f>
        <v>1.0787532569313658</v>
      </c>
      <c r="X5" s="22"/>
      <c r="Y5" s="22"/>
      <c r="AB5" s="22"/>
      <c r="AC5" s="22"/>
    </row>
    <row r="6" spans="2:29" ht="15" customHeight="1" x14ac:dyDescent="0.25">
      <c r="B6" s="23" t="s">
        <v>324</v>
      </c>
      <c r="C6" s="20">
        <f>SUM(Nurse[Total RN Hours (w/ Admin, DON)])/SUM(Nurse[MDS Census])</f>
        <v>1.0787532569313658</v>
      </c>
      <c r="D6" s="20">
        <v>0.62562661165643296</v>
      </c>
      <c r="E6"/>
      <c r="F6" s="7">
        <v>4</v>
      </c>
      <c r="G6" s="11">
        <v>216064.59782608761</v>
      </c>
      <c r="H6" s="12">
        <v>3.7380880873840776</v>
      </c>
      <c r="I6" s="11">
        <v>4</v>
      </c>
      <c r="J6" s="13">
        <v>0.58927713647231816</v>
      </c>
      <c r="K6" s="11">
        <v>9</v>
      </c>
      <c r="M6" t="s">
        <v>266</v>
      </c>
      <c r="N6" s="11">
        <v>10304.97826086957</v>
      </c>
      <c r="O6" s="12">
        <v>3.9885240354493057</v>
      </c>
      <c r="P6" s="14">
        <v>12</v>
      </c>
      <c r="Q6" s="13">
        <v>0.66199321138580036</v>
      </c>
      <c r="R6" s="14">
        <v>31</v>
      </c>
      <c r="T6" s="24" t="s">
        <v>340</v>
      </c>
      <c r="U6" s="11">
        <f>SUM(Nurse[RN Hours (excl. Admin, DON)])</f>
        <v>4239.8347826086965</v>
      </c>
      <c r="V6" s="16">
        <f>Category[[#This Row],[State Total]]/U3</f>
        <v>0.2032095979099604</v>
      </c>
      <c r="W6" s="12">
        <f>Category[[#This Row],[State Total]]/C9</f>
        <v>0.80026096483129661</v>
      </c>
      <c r="X6" s="22"/>
      <c r="Y6" s="22"/>
      <c r="AB6" s="22"/>
      <c r="AC6" s="22"/>
    </row>
    <row r="7" spans="2:29" ht="15" customHeight="1" thickBot="1" x14ac:dyDescent="0.3">
      <c r="B7" s="25" t="s">
        <v>341</v>
      </c>
      <c r="C7" s="20">
        <f>SUM(Nurse[RN Hours (excl. Admin, DON)])/SUM(Nurse[MDS Census])</f>
        <v>0.80026096483129661</v>
      </c>
      <c r="D7" s="20">
        <v>0.42587093571797052</v>
      </c>
      <c r="E7"/>
      <c r="F7" s="7">
        <v>5</v>
      </c>
      <c r="G7" s="11">
        <v>221410.13043478233</v>
      </c>
      <c r="H7" s="12">
        <v>3.4421919709105748</v>
      </c>
      <c r="I7" s="11">
        <v>9</v>
      </c>
      <c r="J7" s="13">
        <v>0.70035472729832737</v>
      </c>
      <c r="K7" s="11">
        <v>3</v>
      </c>
      <c r="M7" t="s">
        <v>267</v>
      </c>
      <c r="N7" s="11">
        <v>90441.815217391239</v>
      </c>
      <c r="O7" s="12">
        <v>4.1688434288824041</v>
      </c>
      <c r="P7" s="14">
        <v>7</v>
      </c>
      <c r="Q7" s="13">
        <v>0.55565366972063701</v>
      </c>
      <c r="R7" s="14">
        <v>41</v>
      </c>
      <c r="T7" s="24" t="s">
        <v>320</v>
      </c>
      <c r="U7" s="11">
        <f>SUM(Nurse[RN Admin Hours])</f>
        <v>995.15565217391304</v>
      </c>
      <c r="V7" s="16">
        <f>Category[[#This Row],[State Total]]/U3</f>
        <v>4.7696476467806996E-2</v>
      </c>
      <c r="W7" s="12">
        <f>Category[[#This Row],[State Total]]/C9</f>
        <v>0.18783378673921169</v>
      </c>
      <c r="X7" s="22"/>
      <c r="Y7" s="22"/>
      <c r="Z7" s="22"/>
      <c r="AA7" s="22"/>
      <c r="AB7" s="22"/>
      <c r="AC7" s="22"/>
    </row>
    <row r="8" spans="2:29" ht="15" customHeight="1" thickTop="1" x14ac:dyDescent="0.25">
      <c r="B8" s="26" t="s">
        <v>342</v>
      </c>
      <c r="C8" s="27">
        <f>COUNTA(Nurse[Provider])</f>
        <v>97</v>
      </c>
      <c r="D8" s="27">
        <v>14806</v>
      </c>
      <c r="F8" s="7">
        <v>6</v>
      </c>
      <c r="G8" s="11">
        <v>135212.58695652158</v>
      </c>
      <c r="H8" s="12">
        <v>3.4486186599234512</v>
      </c>
      <c r="I8" s="11">
        <v>7</v>
      </c>
      <c r="J8" s="13">
        <v>0.36452698962455138</v>
      </c>
      <c r="K8" s="11">
        <v>10</v>
      </c>
      <c r="M8" t="s">
        <v>268</v>
      </c>
      <c r="N8" s="11">
        <v>14172.717391304339</v>
      </c>
      <c r="O8" s="12">
        <v>3.7166031567080071</v>
      </c>
      <c r="P8" s="14">
        <v>24</v>
      </c>
      <c r="Q8" s="13">
        <v>0.88015673101258662</v>
      </c>
      <c r="R8" s="14">
        <v>10</v>
      </c>
      <c r="T8" s="33" t="s">
        <v>319</v>
      </c>
      <c r="U8" s="34">
        <f>SUM(Nurse[RN DON Hours])</f>
        <v>480.31467391304346</v>
      </c>
      <c r="V8" s="16">
        <f>Category[[#This Row],[State Total]]/U3</f>
        <v>2.3020838490331205E-2</v>
      </c>
      <c r="W8" s="12">
        <f>Category[[#This Row],[State Total]]/C9</f>
        <v>9.0658505360857775E-2</v>
      </c>
      <c r="X8" s="22"/>
      <c r="Y8" s="22"/>
      <c r="Z8" s="22"/>
      <c r="AA8" s="22"/>
      <c r="AB8" s="22"/>
      <c r="AC8" s="22"/>
    </row>
    <row r="9" spans="2:29" ht="15" customHeight="1" x14ac:dyDescent="0.25">
      <c r="B9" s="26" t="s">
        <v>343</v>
      </c>
      <c r="C9" s="27">
        <f>SUM(Nurse[MDS Census])</f>
        <v>5298.0652173913022</v>
      </c>
      <c r="D9" s="27">
        <v>1133749.5000000044</v>
      </c>
      <c r="F9" s="7">
        <v>7</v>
      </c>
      <c r="G9" s="11">
        <v>75955.347826086945</v>
      </c>
      <c r="H9" s="12">
        <v>3.4450510440058326</v>
      </c>
      <c r="I9" s="11">
        <v>8</v>
      </c>
      <c r="J9" s="13">
        <v>0.5931386961904962</v>
      </c>
      <c r="K9" s="11">
        <v>8</v>
      </c>
      <c r="M9" t="s">
        <v>269</v>
      </c>
      <c r="N9" s="11">
        <v>18656.978260869564</v>
      </c>
      <c r="O9" s="12">
        <v>3.5149813975654292</v>
      </c>
      <c r="P9" s="14">
        <v>40</v>
      </c>
      <c r="Q9" s="13">
        <v>0.65521450768508349</v>
      </c>
      <c r="R9" s="14">
        <v>32</v>
      </c>
      <c r="T9" s="15" t="s">
        <v>344</v>
      </c>
      <c r="U9" s="11">
        <f>SUM(Nurse[Total LPN Hours (w/ Admin)])</f>
        <v>2941.7895652173902</v>
      </c>
      <c r="V9" s="16">
        <f>Category[[#This Row],[State Total]]/U3</f>
        <v>0.14099603058488219</v>
      </c>
      <c r="W9" s="12">
        <f>Category[[#This Row],[State Total]]/C9</f>
        <v>0.55525733348104933</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270</v>
      </c>
      <c r="N10" s="11">
        <v>1991.2717391304345</v>
      </c>
      <c r="O10" s="12">
        <v>4.1797175172082515</v>
      </c>
      <c r="P10" s="14">
        <v>6</v>
      </c>
      <c r="Q10" s="13">
        <v>1.1788154282002434</v>
      </c>
      <c r="R10" s="14">
        <v>3</v>
      </c>
      <c r="T10" s="24" t="s">
        <v>345</v>
      </c>
      <c r="U10" s="11">
        <f>SUM(Nurse[LPN Hours (excl. Admin)])</f>
        <v>2614.9179347826084</v>
      </c>
      <c r="V10" s="16">
        <f>Category[[#This Row],[State Total]]/U3</f>
        <v>0.12532951148812721</v>
      </c>
      <c r="W10" s="12">
        <f>Category[[#This Row],[State Total]]/C9</f>
        <v>0.49356091846490324</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271</v>
      </c>
      <c r="N11" s="11">
        <v>3455.0000000000005</v>
      </c>
      <c r="O11" s="12">
        <v>3.9600654690744359</v>
      </c>
      <c r="P11" s="14">
        <v>14</v>
      </c>
      <c r="Q11" s="13">
        <v>0.96703712326181301</v>
      </c>
      <c r="R11" s="14">
        <v>7</v>
      </c>
      <c r="T11" s="24" t="s">
        <v>321</v>
      </c>
      <c r="U11" s="11">
        <f>SUM(Nurse[LPN Admin Hours])</f>
        <v>326.87163043478239</v>
      </c>
      <c r="V11" s="16">
        <f>Category[[#This Row],[State Total]]/U3</f>
        <v>1.5666519096755017E-2</v>
      </c>
      <c r="W11" s="12">
        <f>Category[[#This Row],[State Total]]/C9</f>
        <v>6.1696415016146158E-2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272</v>
      </c>
      <c r="N12" s="11">
        <v>65769.554347826066</v>
      </c>
      <c r="O12" s="12">
        <v>4.1160659410434892</v>
      </c>
      <c r="P12" s="14">
        <v>10</v>
      </c>
      <c r="Q12" s="13">
        <v>0.69445656019973667</v>
      </c>
      <c r="R12" s="14">
        <v>26</v>
      </c>
      <c r="T12" s="15" t="s">
        <v>346</v>
      </c>
      <c r="U12" s="11">
        <f>SUM(Nurse[Total CNA, NA TR, Med Aide/Tech Hours])</f>
        <v>12207.248478260872</v>
      </c>
      <c r="V12" s="16">
        <f>Category[[#This Row],[State Total]]/U3</f>
        <v>0.58507705654701936</v>
      </c>
      <c r="W12" s="12">
        <f>Category[[#This Row],[State Total]]/C9</f>
        <v>2.3040955475953089</v>
      </c>
      <c r="X12" s="22"/>
      <c r="Y12" s="22"/>
      <c r="Z12" s="22"/>
      <c r="AA12" s="22"/>
      <c r="AB12" s="22"/>
      <c r="AC12" s="22"/>
    </row>
    <row r="13" spans="2:29" ht="15" customHeight="1" x14ac:dyDescent="0.25">
      <c r="I13" s="11"/>
      <c r="J13" s="11"/>
      <c r="K13" s="11"/>
      <c r="M13" t="s">
        <v>273</v>
      </c>
      <c r="N13" s="11">
        <v>27780.826086956524</v>
      </c>
      <c r="O13" s="12">
        <v>3.3807142868321751</v>
      </c>
      <c r="P13" s="14">
        <v>47</v>
      </c>
      <c r="Q13" s="13">
        <v>0.42906146169002968</v>
      </c>
      <c r="R13" s="14">
        <v>46</v>
      </c>
      <c r="T13" s="24" t="s">
        <v>347</v>
      </c>
      <c r="U13" s="11">
        <f>SUM(Nurse[CNA Hours])</f>
        <v>11022.297717391304</v>
      </c>
      <c r="V13" s="16">
        <f>Category[[#This Row],[State Total]]/U3</f>
        <v>0.52828395492732594</v>
      </c>
      <c r="W13" s="12">
        <f>Category[[#This Row],[State Total]]/C9</f>
        <v>2.0804382855102976</v>
      </c>
      <c r="X13" s="22"/>
      <c r="Y13" s="22"/>
      <c r="Z13" s="22"/>
      <c r="AA13" s="22"/>
      <c r="AB13" s="22"/>
      <c r="AC13" s="22"/>
    </row>
    <row r="14" spans="2:29" ht="15" customHeight="1" x14ac:dyDescent="0.25">
      <c r="G14" s="12"/>
      <c r="I14" s="11"/>
      <c r="J14" s="11"/>
      <c r="K14" s="11"/>
      <c r="M14" t="s">
        <v>274</v>
      </c>
      <c r="N14" s="11">
        <v>3190.6195652173915</v>
      </c>
      <c r="O14" s="12">
        <v>4.4830250360261221</v>
      </c>
      <c r="P14" s="14">
        <v>3</v>
      </c>
      <c r="Q14" s="13">
        <v>1.4751847637606159</v>
      </c>
      <c r="R14" s="14">
        <v>2</v>
      </c>
      <c r="T14" s="24" t="s">
        <v>348</v>
      </c>
      <c r="U14" s="11">
        <f>SUM(Nurse[NA TR Hours])</f>
        <v>1162.0418478260872</v>
      </c>
      <c r="V14" s="16">
        <f>Category[[#This Row],[State Total]]/U3</f>
        <v>5.5695108125414963E-2</v>
      </c>
      <c r="W14" s="12">
        <f>Category[[#This Row],[State Total]]/C9</f>
        <v>0.21933324716570049</v>
      </c>
    </row>
    <row r="15" spans="2:29" ht="15" customHeight="1" x14ac:dyDescent="0.25">
      <c r="I15" s="11"/>
      <c r="J15" s="11"/>
      <c r="K15" s="11"/>
      <c r="M15" t="s">
        <v>275</v>
      </c>
      <c r="N15" s="11">
        <v>20203.739130434784</v>
      </c>
      <c r="O15" s="12">
        <v>3.6020515197359071</v>
      </c>
      <c r="P15" s="14">
        <v>33</v>
      </c>
      <c r="Q15" s="13">
        <v>0.7107612452279598</v>
      </c>
      <c r="R15" s="14">
        <v>23</v>
      </c>
      <c r="T15" s="28" t="s">
        <v>349</v>
      </c>
      <c r="U15" s="29">
        <f>SUM(Nurse[Med Aide/Tech Hours])</f>
        <v>22.908913043478261</v>
      </c>
      <c r="V15" s="16">
        <f>Category[[#This Row],[State Total]]/U3</f>
        <v>1.0979934942783626E-3</v>
      </c>
      <c r="W15" s="12">
        <f>Category[[#This Row],[State Total]]/C9</f>
        <v>4.3240149193101681E-3</v>
      </c>
    </row>
    <row r="16" spans="2:29" ht="15" customHeight="1" x14ac:dyDescent="0.25">
      <c r="I16" s="11"/>
      <c r="J16" s="11"/>
      <c r="K16" s="11"/>
      <c r="M16" t="s">
        <v>276</v>
      </c>
      <c r="N16" s="11">
        <v>3648.0760869565211</v>
      </c>
      <c r="O16" s="12">
        <v>4.1569399594187546</v>
      </c>
      <c r="P16" s="14">
        <v>8</v>
      </c>
      <c r="Q16" s="13">
        <v>0.88999982122798493</v>
      </c>
      <c r="R16" s="14">
        <v>9</v>
      </c>
    </row>
    <row r="17" spans="9:23" ht="15" customHeight="1" x14ac:dyDescent="0.25">
      <c r="I17" s="11"/>
      <c r="J17" s="11"/>
      <c r="K17" s="11"/>
      <c r="M17" t="s">
        <v>277</v>
      </c>
      <c r="N17" s="11">
        <v>56360.021739130454</v>
      </c>
      <c r="O17" s="12">
        <v>2.9793116169687046</v>
      </c>
      <c r="P17" s="14">
        <v>51</v>
      </c>
      <c r="Q17" s="13">
        <v>0.67574055538133815</v>
      </c>
      <c r="R17" s="14">
        <v>29</v>
      </c>
    </row>
    <row r="18" spans="9:23" ht="15" customHeight="1" x14ac:dyDescent="0.25">
      <c r="I18" s="11"/>
      <c r="J18" s="11"/>
      <c r="K18" s="11"/>
      <c r="M18" t="s">
        <v>278</v>
      </c>
      <c r="N18" s="11">
        <v>33912.184782608732</v>
      </c>
      <c r="O18" s="12">
        <v>3.4266122764005855</v>
      </c>
      <c r="P18" s="14">
        <v>44</v>
      </c>
      <c r="Q18" s="13">
        <v>0.5972269073479739</v>
      </c>
      <c r="R18" s="14">
        <v>37</v>
      </c>
      <c r="T18" s="7" t="s">
        <v>350</v>
      </c>
      <c r="U18" s="7" t="s">
        <v>460</v>
      </c>
    </row>
    <row r="19" spans="9:23" ht="15" customHeight="1" x14ac:dyDescent="0.25">
      <c r="M19" t="s">
        <v>279</v>
      </c>
      <c r="N19" s="11">
        <v>14767.652173913046</v>
      </c>
      <c r="O19" s="12">
        <v>3.8376440575170174</v>
      </c>
      <c r="P19" s="14">
        <v>20</v>
      </c>
      <c r="Q19" s="13">
        <v>0.69296483795369435</v>
      </c>
      <c r="R19" s="14">
        <v>28</v>
      </c>
      <c r="T19" s="7" t="s">
        <v>351</v>
      </c>
      <c r="U19" s="11">
        <f>SUM(Nurse[RN Hours Contract (excl. Admin, DON)])</f>
        <v>304.89293478260873</v>
      </c>
    </row>
    <row r="20" spans="9:23" ht="15" customHeight="1" x14ac:dyDescent="0.25">
      <c r="M20" t="s">
        <v>280</v>
      </c>
      <c r="N20" s="11">
        <v>20228.043478260875</v>
      </c>
      <c r="O20" s="12">
        <v>3.649939445883351</v>
      </c>
      <c r="P20" s="14">
        <v>29</v>
      </c>
      <c r="Q20" s="13">
        <v>0.65163810465453664</v>
      </c>
      <c r="R20" s="14">
        <v>33</v>
      </c>
      <c r="T20" s="7" t="s">
        <v>352</v>
      </c>
      <c r="U20" s="11">
        <f>SUM(Nurse[RN Admin Hours Contract])</f>
        <v>27.277826086956544</v>
      </c>
      <c r="W20" s="11"/>
    </row>
    <row r="21" spans="9:23" ht="15" customHeight="1" x14ac:dyDescent="0.25">
      <c r="M21" t="s">
        <v>281</v>
      </c>
      <c r="N21" s="11">
        <v>20988.326086956513</v>
      </c>
      <c r="O21" s="12">
        <v>3.5257540682553339</v>
      </c>
      <c r="P21" s="14">
        <v>39</v>
      </c>
      <c r="Q21" s="13">
        <v>0.24752919065774662</v>
      </c>
      <c r="R21" s="14">
        <v>51</v>
      </c>
      <c r="T21" s="7" t="s">
        <v>353</v>
      </c>
      <c r="U21" s="11">
        <f>SUM(Nurse[RN DON Hours Contract])</f>
        <v>3.0434782608695654</v>
      </c>
    </row>
    <row r="22" spans="9:23" ht="15" customHeight="1" x14ac:dyDescent="0.25">
      <c r="M22" t="s">
        <v>282</v>
      </c>
      <c r="N22" s="11">
        <v>31567.130434782615</v>
      </c>
      <c r="O22" s="12">
        <v>3.6090746807356027</v>
      </c>
      <c r="P22" s="14">
        <v>32</v>
      </c>
      <c r="Q22" s="13">
        <v>0.64982515178143496</v>
      </c>
      <c r="R22" s="14">
        <v>34</v>
      </c>
      <c r="T22" s="7" t="s">
        <v>354</v>
      </c>
      <c r="U22" s="11">
        <f>SUM(Nurse[LPN Hours Contract (excl. Admin)])</f>
        <v>151.60195652173914</v>
      </c>
    </row>
    <row r="23" spans="9:23" ht="15" customHeight="1" x14ac:dyDescent="0.25">
      <c r="M23" t="s">
        <v>283</v>
      </c>
      <c r="N23" s="11">
        <v>20843.717391304348</v>
      </c>
      <c r="O23" s="12">
        <v>3.7171215599320409</v>
      </c>
      <c r="P23" s="14">
        <v>23</v>
      </c>
      <c r="Q23" s="13">
        <v>0.7752439792618151</v>
      </c>
      <c r="R23" s="14">
        <v>17</v>
      </c>
      <c r="T23" s="7" t="s">
        <v>355</v>
      </c>
      <c r="U23" s="11">
        <f>SUM(Nurse[LPN Admin Hours Contract])</f>
        <v>4.1823913043478296</v>
      </c>
    </row>
    <row r="24" spans="9:23" ht="15" customHeight="1" x14ac:dyDescent="0.25">
      <c r="M24" t="s">
        <v>284</v>
      </c>
      <c r="N24" s="11">
        <v>4934.9782608695641</v>
      </c>
      <c r="O24" s="12">
        <v>4.3008784012968659</v>
      </c>
      <c r="P24" s="14">
        <v>5</v>
      </c>
      <c r="Q24" s="13">
        <v>1.0343943632190795</v>
      </c>
      <c r="R24" s="14">
        <v>6</v>
      </c>
      <c r="T24" s="7" t="s">
        <v>356</v>
      </c>
      <c r="U24" s="11">
        <f>SUM(Nurse[CNA Hours Contract])</f>
        <v>1230.2705434782606</v>
      </c>
    </row>
    <row r="25" spans="9:23" ht="15" customHeight="1" x14ac:dyDescent="0.25">
      <c r="M25" t="s">
        <v>285</v>
      </c>
      <c r="N25" s="11">
        <v>31237.043478260846</v>
      </c>
      <c r="O25" s="12">
        <v>3.669082729256794</v>
      </c>
      <c r="P25" s="14">
        <v>28</v>
      </c>
      <c r="Q25" s="13">
        <v>0.71055695787610029</v>
      </c>
      <c r="R25" s="14">
        <v>24</v>
      </c>
      <c r="T25" s="7" t="s">
        <v>357</v>
      </c>
      <c r="U25" s="11">
        <f>SUM(Nurse[NA TR Hours Contract])</f>
        <v>8.6956521739130432E-2</v>
      </c>
    </row>
    <row r="26" spans="9:23" ht="15" customHeight="1" x14ac:dyDescent="0.25">
      <c r="M26" t="s">
        <v>286</v>
      </c>
      <c r="N26" s="11">
        <v>20244.869565217403</v>
      </c>
      <c r="O26" s="12">
        <v>4.1530949172307707</v>
      </c>
      <c r="P26" s="14">
        <v>9</v>
      </c>
      <c r="Q26" s="13">
        <v>1.0613915441808113</v>
      </c>
      <c r="R26" s="14">
        <v>5</v>
      </c>
      <c r="T26" s="7" t="s">
        <v>358</v>
      </c>
      <c r="U26" s="11">
        <f>SUM(Nurse[Med Aide/Tech Hours Contract])</f>
        <v>2.0840217391304345</v>
      </c>
    </row>
    <row r="27" spans="9:23" ht="15" customHeight="1" x14ac:dyDescent="0.25">
      <c r="M27" t="s">
        <v>287</v>
      </c>
      <c r="N27" s="11">
        <v>31430.967391304355</v>
      </c>
      <c r="O27" s="12">
        <v>2.9948222484817468</v>
      </c>
      <c r="P27" s="14">
        <v>50</v>
      </c>
      <c r="Q27" s="13">
        <v>0.41892845224299335</v>
      </c>
      <c r="R27" s="14">
        <v>47</v>
      </c>
      <c r="T27" s="7" t="s">
        <v>359</v>
      </c>
      <c r="U27" s="11">
        <f>SUM(Nurse[Total Contract Hours])</f>
        <v>1723.440108695652</v>
      </c>
    </row>
    <row r="28" spans="9:23" ht="15" customHeight="1" x14ac:dyDescent="0.25">
      <c r="M28" t="s">
        <v>288</v>
      </c>
      <c r="N28" s="11">
        <v>13447.456521739132</v>
      </c>
      <c r="O28" s="12">
        <v>3.9079850319197242</v>
      </c>
      <c r="P28" s="14">
        <v>17</v>
      </c>
      <c r="Q28" s="13">
        <v>0.58742220526590605</v>
      </c>
      <c r="R28" s="14">
        <v>38</v>
      </c>
      <c r="T28" s="7" t="s">
        <v>380</v>
      </c>
      <c r="U28" s="11">
        <f>SUM(Nurse[Total Nurse Staff Hours])</f>
        <v>20864.343152173911</v>
      </c>
    </row>
    <row r="29" spans="9:23" ht="15" customHeight="1" x14ac:dyDescent="0.25">
      <c r="M29" t="s">
        <v>289</v>
      </c>
      <c r="N29" s="11">
        <v>3239.3369565217386</v>
      </c>
      <c r="O29" s="12">
        <v>3.7065618970602547</v>
      </c>
      <c r="P29" s="14">
        <v>25</v>
      </c>
      <c r="Q29" s="13">
        <v>0.81876702492122988</v>
      </c>
      <c r="R29" s="14">
        <v>15</v>
      </c>
      <c r="T29" s="7" t="s">
        <v>360</v>
      </c>
      <c r="U29" s="30">
        <f>U27/U28</f>
        <v>8.2602174251341448E-2</v>
      </c>
    </row>
    <row r="30" spans="9:23" ht="15" customHeight="1" x14ac:dyDescent="0.25">
      <c r="M30" t="s">
        <v>290</v>
      </c>
      <c r="N30" s="11">
        <v>31207.90217391304</v>
      </c>
      <c r="O30" s="12">
        <v>3.4602131009878692</v>
      </c>
      <c r="P30" s="14">
        <v>42</v>
      </c>
      <c r="Q30" s="13">
        <v>0.53505824367922394</v>
      </c>
      <c r="R30" s="14">
        <v>44</v>
      </c>
    </row>
    <row r="31" spans="9:23" ht="15" customHeight="1" x14ac:dyDescent="0.25">
      <c r="M31" t="s">
        <v>291</v>
      </c>
      <c r="N31" s="11">
        <v>4519.467391304348</v>
      </c>
      <c r="O31" s="12">
        <v>4.4549235553439095</v>
      </c>
      <c r="P31" s="14">
        <v>4</v>
      </c>
      <c r="Q31" s="13">
        <v>0.8534804986158907</v>
      </c>
      <c r="R31" s="14">
        <v>12</v>
      </c>
      <c r="U31" s="11"/>
    </row>
    <row r="32" spans="9:23" ht="15" customHeight="1" x14ac:dyDescent="0.25">
      <c r="M32" t="s">
        <v>292</v>
      </c>
      <c r="N32" s="11">
        <v>9552.9891304347821</v>
      </c>
      <c r="O32" s="12">
        <v>3.9874417863746263</v>
      </c>
      <c r="P32" s="14">
        <v>13</v>
      </c>
      <c r="Q32" s="13">
        <v>0.76324079078367268</v>
      </c>
      <c r="R32" s="14">
        <v>18</v>
      </c>
    </row>
    <row r="33" spans="13:23" ht="15" customHeight="1" x14ac:dyDescent="0.25">
      <c r="M33" t="s">
        <v>293</v>
      </c>
      <c r="N33" s="11">
        <v>5527.1413043478251</v>
      </c>
      <c r="O33" s="12">
        <v>3.7897723880376883</v>
      </c>
      <c r="P33" s="14">
        <v>22</v>
      </c>
      <c r="Q33" s="13">
        <v>0.70854187930312285</v>
      </c>
      <c r="R33" s="14">
        <v>25</v>
      </c>
      <c r="T33" s="49"/>
      <c r="U33" s="50"/>
    </row>
    <row r="34" spans="13:23" ht="15" customHeight="1" x14ac:dyDescent="0.25">
      <c r="M34" t="s">
        <v>294</v>
      </c>
      <c r="N34" s="11">
        <v>36267.402173912989</v>
      </c>
      <c r="O34" s="12">
        <v>3.5869267047513382</v>
      </c>
      <c r="P34" s="14">
        <v>34</v>
      </c>
      <c r="Q34" s="13">
        <v>0.69307262390678503</v>
      </c>
      <c r="R34" s="14">
        <v>27</v>
      </c>
      <c r="T34" s="51"/>
      <c r="U34" s="52"/>
    </row>
    <row r="35" spans="13:23" ht="15" customHeight="1" x14ac:dyDescent="0.25">
      <c r="M35" t="s">
        <v>295</v>
      </c>
      <c r="N35" s="11">
        <v>4756.804347826087</v>
      </c>
      <c r="O35" s="12">
        <v>3.5403690137240473</v>
      </c>
      <c r="P35" s="14">
        <v>38</v>
      </c>
      <c r="Q35" s="13">
        <v>0.66842913812250659</v>
      </c>
      <c r="R35" s="14">
        <v>30</v>
      </c>
      <c r="T35" s="53"/>
      <c r="U35" s="54"/>
    </row>
    <row r="36" spans="13:23" ht="15" customHeight="1" x14ac:dyDescent="0.25">
      <c r="M36" t="s">
        <v>296</v>
      </c>
      <c r="N36" s="11">
        <v>5172.9782608695668</v>
      </c>
      <c r="O36" s="12">
        <v>3.8502402324789768</v>
      </c>
      <c r="P36" s="14">
        <v>19</v>
      </c>
      <c r="Q36" s="13">
        <v>0.77957656215198534</v>
      </c>
      <c r="R36" s="14">
        <v>16</v>
      </c>
      <c r="T36" s="53"/>
      <c r="U36" s="54"/>
    </row>
    <row r="37" spans="13:23" ht="15" customHeight="1" x14ac:dyDescent="0.25">
      <c r="M37" t="s">
        <v>297</v>
      </c>
      <c r="N37" s="11">
        <v>91180.445652173919</v>
      </c>
      <c r="O37" s="12">
        <v>3.3841995453115512</v>
      </c>
      <c r="P37" s="14">
        <v>46</v>
      </c>
      <c r="Q37" s="13">
        <v>0.63938540645812103</v>
      </c>
      <c r="R37" s="14">
        <v>35</v>
      </c>
      <c r="T37" s="53"/>
      <c r="U37" s="54"/>
      <c r="W37" s="12"/>
    </row>
    <row r="38" spans="13:23" ht="15" customHeight="1" x14ac:dyDescent="0.25">
      <c r="M38" t="s">
        <v>298</v>
      </c>
      <c r="N38" s="11">
        <v>61588.445652173861</v>
      </c>
      <c r="O38" s="12">
        <v>3.4122058238267097</v>
      </c>
      <c r="P38" s="14">
        <v>45</v>
      </c>
      <c r="Q38" s="13">
        <v>0.58208364887753339</v>
      </c>
      <c r="R38" s="14">
        <v>39</v>
      </c>
      <c r="T38" s="49"/>
      <c r="U38" s="49"/>
    </row>
    <row r="39" spans="13:23" ht="15" customHeight="1" x14ac:dyDescent="0.25">
      <c r="M39" t="s">
        <v>299</v>
      </c>
      <c r="N39" s="11">
        <v>15250.72826086957</v>
      </c>
      <c r="O39" s="12">
        <v>3.6884554835941534</v>
      </c>
      <c r="P39" s="14">
        <v>26</v>
      </c>
      <c r="Q39" s="13">
        <v>0.36361032652040087</v>
      </c>
      <c r="R39" s="14">
        <v>50</v>
      </c>
    </row>
    <row r="40" spans="13:23" ht="15" customHeight="1" x14ac:dyDescent="0.25">
      <c r="M40" t="s">
        <v>300</v>
      </c>
      <c r="N40" s="11">
        <v>6106.5760869565238</v>
      </c>
      <c r="O40" s="12">
        <v>4.7231716164861455</v>
      </c>
      <c r="P40" s="14">
        <v>2</v>
      </c>
      <c r="Q40" s="13">
        <v>0.74970906275309002</v>
      </c>
      <c r="R40" s="14">
        <v>20</v>
      </c>
    </row>
    <row r="41" spans="13:23" ht="15" customHeight="1" x14ac:dyDescent="0.25">
      <c r="M41" t="s">
        <v>301</v>
      </c>
      <c r="N41" s="11">
        <v>63468.804347826132</v>
      </c>
      <c r="O41" s="12">
        <v>3.5005099201422096</v>
      </c>
      <c r="P41" s="14">
        <v>41</v>
      </c>
      <c r="Q41" s="13">
        <v>0.71129022131721642</v>
      </c>
      <c r="R41" s="14">
        <v>22</v>
      </c>
    </row>
    <row r="42" spans="13:23" ht="15" customHeight="1" x14ac:dyDescent="0.25">
      <c r="M42" t="s">
        <v>302</v>
      </c>
      <c r="N42" s="11">
        <v>6268.7065217391309</v>
      </c>
      <c r="O42" s="12">
        <v>3.4431534485479123</v>
      </c>
      <c r="P42" s="14">
        <v>43</v>
      </c>
      <c r="Q42" s="13">
        <v>0.75944399458316914</v>
      </c>
      <c r="R42" s="14">
        <v>19</v>
      </c>
    </row>
    <row r="43" spans="13:23" ht="15" customHeight="1" x14ac:dyDescent="0.25">
      <c r="M43" t="s">
        <v>303</v>
      </c>
      <c r="N43" s="11">
        <v>14918.402173913038</v>
      </c>
      <c r="O43" s="12">
        <v>3.5435185898944495</v>
      </c>
      <c r="P43" s="14">
        <v>37</v>
      </c>
      <c r="Q43" s="13">
        <v>0.53974215533339709</v>
      </c>
      <c r="R43" s="14">
        <v>43</v>
      </c>
    </row>
    <row r="44" spans="13:23" ht="15" customHeight="1" x14ac:dyDescent="0.25">
      <c r="M44" t="s">
        <v>304</v>
      </c>
      <c r="N44" s="11">
        <v>4723.108695652174</v>
      </c>
      <c r="O44" s="12">
        <v>3.5677603181397655</v>
      </c>
      <c r="P44" s="14">
        <v>35</v>
      </c>
      <c r="Q44" s="13">
        <v>0.8353498064557705</v>
      </c>
      <c r="R44" s="14">
        <v>14</v>
      </c>
    </row>
    <row r="45" spans="13:23" ht="15" customHeight="1" x14ac:dyDescent="0.25">
      <c r="M45" t="s">
        <v>305</v>
      </c>
      <c r="N45" s="11">
        <v>23313.304347826088</v>
      </c>
      <c r="O45" s="12">
        <v>3.6229993323461502</v>
      </c>
      <c r="P45" s="14">
        <v>30</v>
      </c>
      <c r="Q45" s="13">
        <v>0.54875251302670991</v>
      </c>
      <c r="R45" s="14">
        <v>42</v>
      </c>
    </row>
    <row r="46" spans="13:23" ht="15" customHeight="1" x14ac:dyDescent="0.25">
      <c r="M46" t="s">
        <v>306</v>
      </c>
      <c r="N46" s="11">
        <v>79347.152173913142</v>
      </c>
      <c r="O46" s="12">
        <v>3.2995330042529103</v>
      </c>
      <c r="P46" s="14">
        <v>49</v>
      </c>
      <c r="Q46" s="13">
        <v>0.37572269654892942</v>
      </c>
      <c r="R46" s="14">
        <v>48</v>
      </c>
    </row>
    <row r="47" spans="13:23" ht="15" customHeight="1" x14ac:dyDescent="0.25">
      <c r="M47" t="s">
        <v>307</v>
      </c>
      <c r="N47" s="11">
        <v>5298.0652173913022</v>
      </c>
      <c r="O47" s="12">
        <v>3.9381061380077234</v>
      </c>
      <c r="P47" s="14">
        <v>16</v>
      </c>
      <c r="Q47" s="13">
        <v>1.0787532569313658</v>
      </c>
      <c r="R47" s="14">
        <v>4</v>
      </c>
    </row>
    <row r="48" spans="13:23" ht="15" customHeight="1" x14ac:dyDescent="0.25">
      <c r="M48" t="s">
        <v>308</v>
      </c>
      <c r="N48" s="11">
        <v>24257.923913043476</v>
      </c>
      <c r="O48" s="12">
        <v>3.3229098335864258</v>
      </c>
      <c r="P48" s="14">
        <v>48</v>
      </c>
      <c r="Q48" s="13">
        <v>0.51671344952724996</v>
      </c>
      <c r="R48" s="14">
        <v>45</v>
      </c>
    </row>
    <row r="49" spans="13:18" ht="15" customHeight="1" x14ac:dyDescent="0.25">
      <c r="M49" t="s">
        <v>309</v>
      </c>
      <c r="N49" s="11">
        <v>2238.2826086956525</v>
      </c>
      <c r="O49" s="12">
        <v>3.9486413302124101</v>
      </c>
      <c r="P49" s="14">
        <v>15</v>
      </c>
      <c r="Q49" s="13">
        <v>0.74947480113829501</v>
      </c>
      <c r="R49" s="14">
        <v>21</v>
      </c>
    </row>
    <row r="50" spans="13:18" ht="15" customHeight="1" x14ac:dyDescent="0.25">
      <c r="M50" t="s">
        <v>310</v>
      </c>
      <c r="N50" s="11">
        <v>12189.869565217394</v>
      </c>
      <c r="O50" s="12">
        <v>4.070232035153925</v>
      </c>
      <c r="P50" s="14">
        <v>11</v>
      </c>
      <c r="Q50" s="13">
        <v>0.87998641958575707</v>
      </c>
      <c r="R50" s="14">
        <v>11</v>
      </c>
    </row>
    <row r="51" spans="13:18" ht="15" customHeight="1" x14ac:dyDescent="0.25">
      <c r="M51" t="s">
        <v>311</v>
      </c>
      <c r="N51" s="11">
        <v>18067.565217391315</v>
      </c>
      <c r="O51" s="12">
        <v>3.8287163581628367</v>
      </c>
      <c r="P51" s="14">
        <v>21</v>
      </c>
      <c r="Q51" s="13">
        <v>0.95168056979357585</v>
      </c>
      <c r="R51" s="14">
        <v>8</v>
      </c>
    </row>
    <row r="52" spans="13:18" ht="15" customHeight="1" x14ac:dyDescent="0.25">
      <c r="M52" t="s">
        <v>312</v>
      </c>
      <c r="N52" s="11">
        <v>8857.8043478260879</v>
      </c>
      <c r="O52" s="12">
        <v>3.6103887016853227</v>
      </c>
      <c r="P52" s="14">
        <v>31</v>
      </c>
      <c r="Q52" s="13">
        <v>0.6354275031352844</v>
      </c>
      <c r="R52" s="14">
        <v>36</v>
      </c>
    </row>
    <row r="53" spans="13:18" ht="15" customHeight="1" x14ac:dyDescent="0.25">
      <c r="M53" t="s">
        <v>313</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397</v>
      </c>
      <c r="D2" s="40"/>
    </row>
    <row r="3" spans="2:4" x14ac:dyDescent="0.25">
      <c r="C3" s="41" t="s">
        <v>347</v>
      </c>
      <c r="D3" s="42" t="s">
        <v>398</v>
      </c>
    </row>
    <row r="4" spans="2:4" x14ac:dyDescent="0.25">
      <c r="C4" s="43" t="s">
        <v>333</v>
      </c>
      <c r="D4" s="44" t="s">
        <v>399</v>
      </c>
    </row>
    <row r="5" spans="2:4" x14ac:dyDescent="0.25">
      <c r="C5" s="43" t="s">
        <v>400</v>
      </c>
      <c r="D5" s="44" t="s">
        <v>401</v>
      </c>
    </row>
    <row r="6" spans="2:4" ht="15.6" customHeight="1" x14ac:dyDescent="0.25">
      <c r="C6" s="43" t="s">
        <v>349</v>
      </c>
      <c r="D6" s="44" t="s">
        <v>402</v>
      </c>
    </row>
    <row r="7" spans="2:4" ht="15.6" customHeight="1" x14ac:dyDescent="0.25">
      <c r="C7" s="43" t="s">
        <v>348</v>
      </c>
      <c r="D7" s="44" t="s">
        <v>403</v>
      </c>
    </row>
    <row r="8" spans="2:4" x14ac:dyDescent="0.25">
      <c r="C8" s="43" t="s">
        <v>404</v>
      </c>
      <c r="D8" s="44" t="s">
        <v>405</v>
      </c>
    </row>
    <row r="9" spans="2:4" x14ac:dyDescent="0.25">
      <c r="C9" s="45" t="s">
        <v>406</v>
      </c>
      <c r="D9" s="43" t="s">
        <v>407</v>
      </c>
    </row>
    <row r="10" spans="2:4" x14ac:dyDescent="0.25">
      <c r="B10" s="46"/>
      <c r="C10" s="43" t="s">
        <v>408</v>
      </c>
      <c r="D10" s="44" t="s">
        <v>409</v>
      </c>
    </row>
    <row r="11" spans="2:4" x14ac:dyDescent="0.25">
      <c r="C11" s="43" t="s">
        <v>301</v>
      </c>
      <c r="D11" s="44" t="s">
        <v>410</v>
      </c>
    </row>
    <row r="12" spans="2:4" x14ac:dyDescent="0.25">
      <c r="C12" s="43" t="s">
        <v>411</v>
      </c>
      <c r="D12" s="44" t="s">
        <v>412</v>
      </c>
    </row>
    <row r="13" spans="2:4" x14ac:dyDescent="0.25">
      <c r="C13" s="43" t="s">
        <v>408</v>
      </c>
      <c r="D13" s="44" t="s">
        <v>409</v>
      </c>
    </row>
    <row r="14" spans="2:4" x14ac:dyDescent="0.25">
      <c r="C14" s="43" t="s">
        <v>301</v>
      </c>
      <c r="D14" s="44" t="s">
        <v>413</v>
      </c>
    </row>
    <row r="15" spans="2:4" x14ac:dyDescent="0.25">
      <c r="C15" s="47" t="s">
        <v>411</v>
      </c>
      <c r="D15" s="48" t="s">
        <v>412</v>
      </c>
    </row>
    <row r="17" spans="3:4" ht="23.25" x14ac:dyDescent="0.35">
      <c r="C17" s="39" t="s">
        <v>414</v>
      </c>
      <c r="D17" s="40"/>
    </row>
    <row r="18" spans="3:4" x14ac:dyDescent="0.25">
      <c r="C18" s="43" t="s">
        <v>333</v>
      </c>
      <c r="D18" s="44" t="s">
        <v>415</v>
      </c>
    </row>
    <row r="19" spans="3:4" x14ac:dyDescent="0.25">
      <c r="C19" s="43" t="s">
        <v>323</v>
      </c>
      <c r="D19" s="44" t="s">
        <v>416</v>
      </c>
    </row>
    <row r="20" spans="3:4" x14ac:dyDescent="0.25">
      <c r="C20" s="45" t="s">
        <v>417</v>
      </c>
      <c r="D20" s="43" t="s">
        <v>418</v>
      </c>
    </row>
    <row r="21" spans="3:4" x14ac:dyDescent="0.25">
      <c r="C21" s="43" t="s">
        <v>419</v>
      </c>
      <c r="D21" s="44" t="s">
        <v>420</v>
      </c>
    </row>
    <row r="22" spans="3:4" x14ac:dyDescent="0.25">
      <c r="C22" s="43" t="s">
        <v>421</v>
      </c>
      <c r="D22" s="44" t="s">
        <v>422</v>
      </c>
    </row>
    <row r="23" spans="3:4" x14ac:dyDescent="0.25">
      <c r="C23" s="43" t="s">
        <v>423</v>
      </c>
      <c r="D23" s="44" t="s">
        <v>424</v>
      </c>
    </row>
    <row r="24" spans="3:4" x14ac:dyDescent="0.25">
      <c r="C24" s="43" t="s">
        <v>425</v>
      </c>
      <c r="D24" s="44" t="s">
        <v>426</v>
      </c>
    </row>
    <row r="25" spans="3:4" x14ac:dyDescent="0.25">
      <c r="C25" s="43" t="s">
        <v>339</v>
      </c>
      <c r="D25" s="44" t="s">
        <v>427</v>
      </c>
    </row>
    <row r="26" spans="3:4" x14ac:dyDescent="0.25">
      <c r="C26" s="43" t="s">
        <v>421</v>
      </c>
      <c r="D26" s="44" t="s">
        <v>422</v>
      </c>
    </row>
    <row r="27" spans="3:4" x14ac:dyDescent="0.25">
      <c r="C27" s="43" t="s">
        <v>423</v>
      </c>
      <c r="D27" s="44" t="s">
        <v>424</v>
      </c>
    </row>
    <row r="28" spans="3:4" x14ac:dyDescent="0.25">
      <c r="C28" s="47" t="s">
        <v>425</v>
      </c>
      <c r="D28" s="48" t="s">
        <v>426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2022-03-02T16:43:40Z</dcterms:modified>
</cp:coreProperties>
</file>