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gold\Desktop\LTCCC\Data\Staffing data\2021 Q3 Staffing\Website files\"/>
    </mc:Choice>
  </mc:AlternateContent>
  <xr:revisionPtr revIDLastSave="0" documentId="13_ncr:1_{E38DA6B8-1177-4974-948F-00786A3F9A66}" xr6:coauthVersionLast="47" xr6:coauthVersionMax="47" xr10:uidLastSave="{00000000-0000-0000-0000-000000000000}"/>
  <bookViews>
    <workbookView xWindow="-120" yWindow="-120" windowWidth="29040" windowHeight="15720" xr2:uid="{A1A4B9DE-6C7B-464E-B372-82B7659732B5}"/>
  </bookViews>
  <sheets>
    <sheet name="Nurse" sheetId="7" r:id="rId1"/>
    <sheet name="Contract" sheetId="8" r:id="rId2"/>
    <sheet name="Non-Nurse" sheetId="10" r:id="rId3"/>
    <sheet name="Summary Data" sheetId="6" r:id="rId4"/>
    <sheet name="Notes &amp; Glossary" sheetId="9" r:id="rId5"/>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6" l="1"/>
  <c r="U20" i="6"/>
  <c r="U21" i="6"/>
  <c r="U22" i="6"/>
  <c r="U23" i="6"/>
  <c r="U24" i="6"/>
  <c r="U25" i="6"/>
  <c r="U26" i="6"/>
  <c r="U27" i="6"/>
  <c r="U28" i="6"/>
  <c r="C9" i="6"/>
  <c r="C8" i="6"/>
  <c r="C7" i="6"/>
  <c r="C6" i="6"/>
  <c r="C5" i="6"/>
  <c r="C4" i="6"/>
  <c r="C3" i="6"/>
  <c r="U15" i="6"/>
  <c r="U14" i="6"/>
  <c r="U13" i="6"/>
  <c r="U11" i="6"/>
  <c r="U10" i="6"/>
  <c r="U8" i="6"/>
  <c r="U7" i="6"/>
  <c r="U6" i="6"/>
  <c r="W15" i="6" l="1"/>
  <c r="W11" i="6"/>
  <c r="W10" i="6"/>
  <c r="W8" i="6"/>
  <c r="W7" i="6"/>
  <c r="W14" i="6"/>
  <c r="W6" i="6"/>
  <c r="W13" i="6"/>
  <c r="U12" i="6"/>
  <c r="W12" i="6" s="1"/>
  <c r="U3" i="6"/>
  <c r="V14" i="6" s="1"/>
  <c r="U4" i="6"/>
  <c r="W4" i="6" s="1"/>
  <c r="U5" i="6"/>
  <c r="W5" i="6" s="1"/>
  <c r="U9" i="6"/>
  <c r="W9" i="6" s="1"/>
  <c r="W3" i="6" l="1"/>
  <c r="V7" i="6"/>
  <c r="V5" i="6"/>
  <c r="V6" i="6"/>
  <c r="V15" i="6"/>
  <c r="V11" i="6"/>
  <c r="V4" i="6"/>
  <c r="V8" i="6"/>
  <c r="V10" i="6"/>
  <c r="V12" i="6"/>
  <c r="V9" i="6"/>
  <c r="V13" i="6"/>
  <c r="U29" i="6" l="1"/>
</calcChain>
</file>

<file path=xl/sharedStrings.xml><?xml version="1.0" encoding="utf-8"?>
<sst xmlns="http://schemas.openxmlformats.org/spreadsheetml/2006/main" count="3471" uniqueCount="703">
  <si>
    <t>425004</t>
  </si>
  <si>
    <t>425005</t>
  </si>
  <si>
    <t>425008</t>
  </si>
  <si>
    <t>425009</t>
  </si>
  <si>
    <t>425012</t>
  </si>
  <si>
    <t>425013</t>
  </si>
  <si>
    <t>425014</t>
  </si>
  <si>
    <t>425016</t>
  </si>
  <si>
    <t>425017</t>
  </si>
  <si>
    <t>425018</t>
  </si>
  <si>
    <t>425024</t>
  </si>
  <si>
    <t>425027</t>
  </si>
  <si>
    <t>425032</t>
  </si>
  <si>
    <t>425035</t>
  </si>
  <si>
    <t>425042</t>
  </si>
  <si>
    <t>425047</t>
  </si>
  <si>
    <t>425048</t>
  </si>
  <si>
    <t>425052</t>
  </si>
  <si>
    <t>425053</t>
  </si>
  <si>
    <t>425054</t>
  </si>
  <si>
    <t>425055</t>
  </si>
  <si>
    <t>425057</t>
  </si>
  <si>
    <t>425061</t>
  </si>
  <si>
    <t>425062</t>
  </si>
  <si>
    <t>425063</t>
  </si>
  <si>
    <t>425064</t>
  </si>
  <si>
    <t>425067</t>
  </si>
  <si>
    <t>425068</t>
  </si>
  <si>
    <t>425070</t>
  </si>
  <si>
    <t>425071</t>
  </si>
  <si>
    <t>425074</t>
  </si>
  <si>
    <t>425075</t>
  </si>
  <si>
    <t>425077</t>
  </si>
  <si>
    <t>425078</t>
  </si>
  <si>
    <t>425080</t>
  </si>
  <si>
    <t>425081</t>
  </si>
  <si>
    <t>425082</t>
  </si>
  <si>
    <t>425084</t>
  </si>
  <si>
    <t>425085</t>
  </si>
  <si>
    <t>425086</t>
  </si>
  <si>
    <t>425088</t>
  </si>
  <si>
    <t>425089</t>
  </si>
  <si>
    <t>425090</t>
  </si>
  <si>
    <t>425091</t>
  </si>
  <si>
    <t>425093</t>
  </si>
  <si>
    <t>425095</t>
  </si>
  <si>
    <t>425096</t>
  </si>
  <si>
    <t>425097</t>
  </si>
  <si>
    <t>425100</t>
  </si>
  <si>
    <t>425102</t>
  </si>
  <si>
    <t>425103</t>
  </si>
  <si>
    <t>425104</t>
  </si>
  <si>
    <t>425105</t>
  </si>
  <si>
    <t>425106</t>
  </si>
  <si>
    <t>425107</t>
  </si>
  <si>
    <t>425109</t>
  </si>
  <si>
    <t>425110</t>
  </si>
  <si>
    <t>425111</t>
  </si>
  <si>
    <t>425112</t>
  </si>
  <si>
    <t>425113</t>
  </si>
  <si>
    <t>425114</t>
  </si>
  <si>
    <t>425115</t>
  </si>
  <si>
    <t>425116</t>
  </si>
  <si>
    <t>425117</t>
  </si>
  <si>
    <t>425118</t>
  </si>
  <si>
    <t>425119</t>
  </si>
  <si>
    <t>425121</t>
  </si>
  <si>
    <t>425122</t>
  </si>
  <si>
    <t>425127</t>
  </si>
  <si>
    <t>425128</t>
  </si>
  <si>
    <t>425129</t>
  </si>
  <si>
    <t>425131</t>
  </si>
  <si>
    <t>425132</t>
  </si>
  <si>
    <t>425138</t>
  </si>
  <si>
    <t>425139</t>
  </si>
  <si>
    <t>425140</t>
  </si>
  <si>
    <t>425142</t>
  </si>
  <si>
    <t>425143</t>
  </si>
  <si>
    <t>425145</t>
  </si>
  <si>
    <t>425146</t>
  </si>
  <si>
    <t>425147</t>
  </si>
  <si>
    <t>425149</t>
  </si>
  <si>
    <t>425150</t>
  </si>
  <si>
    <t>425154</t>
  </si>
  <si>
    <t>425155</t>
  </si>
  <si>
    <t>425156</t>
  </si>
  <si>
    <t>425157</t>
  </si>
  <si>
    <t>425158</t>
  </si>
  <si>
    <t>425159</t>
  </si>
  <si>
    <t>425160</t>
  </si>
  <si>
    <t>425163</t>
  </si>
  <si>
    <t>425165</t>
  </si>
  <si>
    <t>425168</t>
  </si>
  <si>
    <t>425169</t>
  </si>
  <si>
    <t>425170</t>
  </si>
  <si>
    <t>425171</t>
  </si>
  <si>
    <t>425172</t>
  </si>
  <si>
    <t>425173</t>
  </si>
  <si>
    <t>425174</t>
  </si>
  <si>
    <t>425175</t>
  </si>
  <si>
    <t>425176</t>
  </si>
  <si>
    <t>425179</t>
  </si>
  <si>
    <t>425287</t>
  </si>
  <si>
    <t>425288</t>
  </si>
  <si>
    <t>425289</t>
  </si>
  <si>
    <t>425290</t>
  </si>
  <si>
    <t>425291</t>
  </si>
  <si>
    <t>425293</t>
  </si>
  <si>
    <t>425294</t>
  </si>
  <si>
    <t>425295</t>
  </si>
  <si>
    <t>425296</t>
  </si>
  <si>
    <t>425297</t>
  </si>
  <si>
    <t>425298</t>
  </si>
  <si>
    <t>425300</t>
  </si>
  <si>
    <t>425301</t>
  </si>
  <si>
    <t>425302</t>
  </si>
  <si>
    <t>425303</t>
  </si>
  <si>
    <t>425305</t>
  </si>
  <si>
    <t>425306</t>
  </si>
  <si>
    <t>425307</t>
  </si>
  <si>
    <t>425308</t>
  </si>
  <si>
    <t>425310</t>
  </si>
  <si>
    <t>425311</t>
  </si>
  <si>
    <t>425312</t>
  </si>
  <si>
    <t>425314</t>
  </si>
  <si>
    <t>425315</t>
  </si>
  <si>
    <t>425316</t>
  </si>
  <si>
    <t>425317</t>
  </si>
  <si>
    <t>425319</t>
  </si>
  <si>
    <t>425320</t>
  </si>
  <si>
    <t>425321</t>
  </si>
  <si>
    <t>425322</t>
  </si>
  <si>
    <t>425323</t>
  </si>
  <si>
    <t>425324</t>
  </si>
  <si>
    <t>425325</t>
  </si>
  <si>
    <t>425326</t>
  </si>
  <si>
    <t>425332</t>
  </si>
  <si>
    <t>425333</t>
  </si>
  <si>
    <t>425334</t>
  </si>
  <si>
    <t>425337</t>
  </si>
  <si>
    <t>425341</t>
  </si>
  <si>
    <t>425351</t>
  </si>
  <si>
    <t>425352</t>
  </si>
  <si>
    <t>425359</t>
  </si>
  <si>
    <t>425360</t>
  </si>
  <si>
    <t>425361</t>
  </si>
  <si>
    <t>425362</t>
  </si>
  <si>
    <t>425368</t>
  </si>
  <si>
    <t>425370</t>
  </si>
  <si>
    <t>425372</t>
  </si>
  <si>
    <t>425373</t>
  </si>
  <si>
    <t>425374</t>
  </si>
  <si>
    <t>425375</t>
  </si>
  <si>
    <t>425376</t>
  </si>
  <si>
    <t>425379</t>
  </si>
  <si>
    <t>425380</t>
  </si>
  <si>
    <t>425381</t>
  </si>
  <si>
    <t>425384</t>
  </si>
  <si>
    <t>425385</t>
  </si>
  <si>
    <t>425386</t>
  </si>
  <si>
    <t>425387</t>
  </si>
  <si>
    <t>425388</t>
  </si>
  <si>
    <t>425389</t>
  </si>
  <si>
    <t>425390</t>
  </si>
  <si>
    <t>425391</t>
  </si>
  <si>
    <t>425392</t>
  </si>
  <si>
    <t>425393</t>
  </si>
  <si>
    <t>425394</t>
  </si>
  <si>
    <t>425395</t>
  </si>
  <si>
    <t>425396</t>
  </si>
  <si>
    <t>425397</t>
  </si>
  <si>
    <t>425398</t>
  </si>
  <si>
    <t>425400</t>
  </si>
  <si>
    <t>425401</t>
  </si>
  <si>
    <t>425403</t>
  </si>
  <si>
    <t>425406</t>
  </si>
  <si>
    <t>425407</t>
  </si>
  <si>
    <t>425408</t>
  </si>
  <si>
    <t>425409</t>
  </si>
  <si>
    <t>425410</t>
  </si>
  <si>
    <t>425411</t>
  </si>
  <si>
    <t>425412</t>
  </si>
  <si>
    <t>425413</t>
  </si>
  <si>
    <t>425414</t>
  </si>
  <si>
    <t>425415</t>
  </si>
  <si>
    <t>425416</t>
  </si>
  <si>
    <t>425417</t>
  </si>
  <si>
    <t>SUNNY ACRES NURSING HOME</t>
  </si>
  <si>
    <t>BRUSHY CREEK POST ACUTE</t>
  </si>
  <si>
    <t>CHERAW HEALTHCARE</t>
  </si>
  <si>
    <t>HEARTLAND OF COLUMBIA REHAB AND NURSING CENTER</t>
  </si>
  <si>
    <t>FAITH HEALTHCARE CENTER</t>
  </si>
  <si>
    <t>ELLEN SAGAR NURSING CENTER</t>
  </si>
  <si>
    <t>PRUITTHEALTH- COLUMBIA</t>
  </si>
  <si>
    <t>CARLYLE SENIOR CARE OF AIKEN</t>
  </si>
  <si>
    <t>LINLEY PARK REHABILITATION AND HEALTHCARE CENTER,</t>
  </si>
  <si>
    <t>WHITE OAK MANOR - LANCASTER</t>
  </si>
  <si>
    <t>FLEETWOOD REHABILITATION AND HEALTHCARE CENTER</t>
  </si>
  <si>
    <t>WHITE OAK MANOR - SPARTANBURG</t>
  </si>
  <si>
    <t>MOUNTAINVIEW NURSING HOME</t>
  </si>
  <si>
    <t>MAGNOLIA MANOR - INMAN</t>
  </si>
  <si>
    <t>J F HAWKINS NURSING HOME</t>
  </si>
  <si>
    <t>GREENVILLE POST ACUTE</t>
  </si>
  <si>
    <t>CONDOR HEALTH ANDERSON</t>
  </si>
  <si>
    <t>BLUE RIDGE IN GEORGETOWN</t>
  </si>
  <si>
    <t>NHC HEALTHCARE -  ANDERSON</t>
  </si>
  <si>
    <t>PRUITTHEALTH- WALTERBORO</t>
  </si>
  <si>
    <t>NHC HEALTHCARE - LAURENS</t>
  </si>
  <si>
    <t>JOLLEY ACRES HEALTHCARE CENTER</t>
  </si>
  <si>
    <t>ABBEVILLE NURSING HOME, INC.</t>
  </si>
  <si>
    <t>MUSC HEALTH CHESTER NURSING CENTER</t>
  </si>
  <si>
    <t>BLUE RIDGE IN BROOKVIEW HOUSE, LLC</t>
  </si>
  <si>
    <t>NHC HEALTHCARE - GREENWOOD</t>
  </si>
  <si>
    <t>OAKHAVEN NURSING CENTER</t>
  </si>
  <si>
    <t>BAYVIEW MANOR</t>
  </si>
  <si>
    <t>WHITE OAK MANOR - COLUMBIA</t>
  </si>
  <si>
    <t>MYRTLE BEACH MANOR</t>
  </si>
  <si>
    <t>NHC HEALTHCARE - CLINTON</t>
  </si>
  <si>
    <t>C M TUCKER JR NURSING CARE</t>
  </si>
  <si>
    <t>PRISMA HEALTH-LILA DOYLE</t>
  </si>
  <si>
    <t>WHITE OAK MANOR - NEWBERRY</t>
  </si>
  <si>
    <t>HEALTHCARE CENTER OF WESLEY COMMONS</t>
  </si>
  <si>
    <t>KERSHAWHEALTH KARESH LONG TERM CARE</t>
  </si>
  <si>
    <t>SALUDA NURSING CENTER</t>
  </si>
  <si>
    <t>RIVERSIDE HEALTH AND REHAB</t>
  </si>
  <si>
    <t>MANNA REHABILITATION AND HEALTHCARE CENTER</t>
  </si>
  <si>
    <t>PRUITTHEALTH- ORANGEBURG</t>
  </si>
  <si>
    <t>LORIS REHAB AND NURSING CENTER, LLC</t>
  </si>
  <si>
    <t>WHITE OAK MANOR - ROCK HILL</t>
  </si>
  <si>
    <t>WHITE OAK MANOR - YORK</t>
  </si>
  <si>
    <t>MAGNOLIA MANOR - GREENVILLE</t>
  </si>
  <si>
    <t>MAGNOLIA MANOR - SPARTANBURG</t>
  </si>
  <si>
    <t>PEACHTREE CENTRE</t>
  </si>
  <si>
    <t>VALLEY FALLS TERRACE</t>
  </si>
  <si>
    <t>PRUITTHEALTH- BARNWELL</t>
  </si>
  <si>
    <t>THE HERITAGE AT LOWMAN REHAB AND HEALTHCARE</t>
  </si>
  <si>
    <t>POINSETT REHABILITATION AND HEALTHCARE CENTER</t>
  </si>
  <si>
    <t>JOHN EDWARD HARTER NURSING CENTER</t>
  </si>
  <si>
    <t>PRUITTHEALTH- BAMBERG</t>
  </si>
  <si>
    <t>MILLENNIUM POST ACUTE REHABILITATION</t>
  </si>
  <si>
    <t>HEARTLAND HEALTH CARE CENTER - GREENVILLE EAST</t>
  </si>
  <si>
    <t>SUMTER EAST HEALTH &amp; REHABILITATION CENTER</t>
  </si>
  <si>
    <t>NHC HEALTHCARE - SUMTER</t>
  </si>
  <si>
    <t>MOUNT PLEASANT MANOR</t>
  </si>
  <si>
    <t>MORRELL NURSING CENTER</t>
  </si>
  <si>
    <t>SIMPSONVILLE REHABILITATION AND HEALTHCARE CENTER,</t>
  </si>
  <si>
    <t>PRUITTHEALTH- DILLON</t>
  </si>
  <si>
    <t>WINDSOR MANOR</t>
  </si>
  <si>
    <t>HONORAGE NURSING CENTER</t>
  </si>
  <si>
    <t>EDISTO POST ACUTE</t>
  </si>
  <si>
    <t>CARLYLE SENIOR CARE OF KINGSTREE</t>
  </si>
  <si>
    <t>DUNDEE MANOR, LLC</t>
  </si>
  <si>
    <t>COMMANDER NURSING CENTER</t>
  </si>
  <si>
    <t>CONWAY MANOR</t>
  </si>
  <si>
    <t>INMAN HEALTHCARE</t>
  </si>
  <si>
    <t>PRUITTHEALTH- ROCK HILL</t>
  </si>
  <si>
    <t>WHITE OAK MANOR - CHARLESTON</t>
  </si>
  <si>
    <t>BRIAN CENTER NURSING CARE - ST ANDREWS</t>
  </si>
  <si>
    <t>THE METHODIST OAKS</t>
  </si>
  <si>
    <t>RIDGELAND NURSING CENTER INC</t>
  </si>
  <si>
    <t>GREER REHABILITATION AND HEALTHCARE CENTER</t>
  </si>
  <si>
    <t>SENECA HEALTH &amp; REHABILITATION CENTER</t>
  </si>
  <si>
    <t>PRUITTHEALTH- MONCKS CORNER</t>
  </si>
  <si>
    <t>HEARTLAND HEALTH CARE CENTER - UNION</t>
  </si>
  <si>
    <t>ST GEORGE HEALTHCARE CENTER</t>
  </si>
  <si>
    <t>PRUITTHEALTH- AIKEN</t>
  </si>
  <si>
    <t>SANDPIPER REHAB &amp; NURSING</t>
  </si>
  <si>
    <t>LIFE CARE CENTER OF HILTON HEAD</t>
  </si>
  <si>
    <t>LAKE CITY SCRANTON HEALTHCARE CENTER</t>
  </si>
  <si>
    <t>FRASER HEALTH CENTER</t>
  </si>
  <si>
    <t>HERITAGE HOME OF FLORENCE INC</t>
  </si>
  <si>
    <t>LANCASTER CONVALESCENT CENTER</t>
  </si>
  <si>
    <t>OAKBROOK HEALTH AND REHABILITATION CENTER</t>
  </si>
  <si>
    <t>SOUTHLAND HEALTH CARE CENTER</t>
  </si>
  <si>
    <t>RIDGEWAY MANOR HEALTHCARE CENTER</t>
  </si>
  <si>
    <t>ROCK HILL POST ACUTE CARE CENTER</t>
  </si>
  <si>
    <t>ROLLING GREEN VILLAGE</t>
  </si>
  <si>
    <t>CARLYLE SENIOR CARE OF FLORENCE</t>
  </si>
  <si>
    <t>MAGNOLIA MANOR - ROCK HILL</t>
  </si>
  <si>
    <t>CARLYLE SENIOR CARE OF FOUNTAIN INN</t>
  </si>
  <si>
    <t>SPRINGDALE HEALTHCARE CENTER</t>
  </si>
  <si>
    <t>CALHOUN CONVALESCENT CENTER</t>
  </si>
  <si>
    <t>MCCORMICK REHABILITATION AND HEALTHCARE CENTER</t>
  </si>
  <si>
    <t>MAGNOLIA MANOR - GREENWOOD</t>
  </si>
  <si>
    <t>PRUITTHEALTH- CONWAY AT CONWAY MEDICAL CENTER</t>
  </si>
  <si>
    <t>MCCOY MEMORIAL NURSING CENTER</t>
  </si>
  <si>
    <t>MAGNOLIA PLACE - SPARTANBURG</t>
  </si>
  <si>
    <t>MEDFORD NURSING CENTER</t>
  </si>
  <si>
    <t>WOODRUFF MANOR</t>
  </si>
  <si>
    <t>MAGNOLIA MANOR - COLUMBIA</t>
  </si>
  <si>
    <t>PRUITTHEALTH- RIDGEWAY</t>
  </si>
  <si>
    <t>HEARTLAND HEALTH AND REHABILITATION CARE CENTER-HA</t>
  </si>
  <si>
    <t>WHITE OAK ESTATES</t>
  </si>
  <si>
    <t>WESTMINSTER HEALTH &amp; REHAB CENTER</t>
  </si>
  <si>
    <t>THE RIDGE REHABILITATION AND HEALTHCARE CENTER, LL</t>
  </si>
  <si>
    <t>HEARTLAND HEALTH CARE CENTER - GREENVILLE WEST</t>
  </si>
  <si>
    <t>PRINCE GEORGE HEALTHCARE CENTER</t>
  </si>
  <si>
    <t>PRUITTHEALTH- NORTH AUGUSTA</t>
  </si>
  <si>
    <t>WILLISTON HEALTHCARE AND REHAB LLC</t>
  </si>
  <si>
    <t>CAPSTONE REHABILITATION AND HEALTHCARE</t>
  </si>
  <si>
    <t>LAKE MARION NURSING FACILITY</t>
  </si>
  <si>
    <t>RICHARD M CAMPBELL VETERANS NURSING HOME</t>
  </si>
  <si>
    <t>CHESTERFIELD CONVALESCENT CENTER</t>
  </si>
  <si>
    <t>LAKE EMORY POST ACUTE CARE</t>
  </si>
  <si>
    <t>PATEWOOD REHABILITATION &amp; HEALTHCARE CENTER</t>
  </si>
  <si>
    <t>HERITAGE HEALTHCARE OF PICKENS</t>
  </si>
  <si>
    <t>RIVER FALLS REHABILITATION AND HEALTHCARE CENTER</t>
  </si>
  <si>
    <t>THE PLACE AT PEPPER HILL</t>
  </si>
  <si>
    <t>BLUE RIDGE OF SUMTER</t>
  </si>
  <si>
    <t>ANCHOR REHAB AND HEALTHCARE CENTER OF AIKEN, LLC</t>
  </si>
  <si>
    <t>MUSC HEALTH MULLINS NURSING HOME</t>
  </si>
  <si>
    <t>SOUTHERN OAKS REHABILITATION AND HEALTHCARE CENTER</t>
  </si>
  <si>
    <t>PRUITTHEALTH- ESTILL</t>
  </si>
  <si>
    <t>GOLDEN AGE INMAN</t>
  </si>
  <si>
    <t>IVA REHABILITATION AND HEALTHCARE CENTER</t>
  </si>
  <si>
    <t>LAUREL BAYE HEALTHCARE BLACKVILLE</t>
  </si>
  <si>
    <t>NHC HEALTHCARE - NORTH AUGUSTA</t>
  </si>
  <si>
    <t>L.M.C.- EXTENDED CARE</t>
  </si>
  <si>
    <t>NHC HEALTHCARE - GREENVILLE</t>
  </si>
  <si>
    <t>ANGEL OAK NURSING AND REHABILITATION CENTER, LLC</t>
  </si>
  <si>
    <t>NHC HEALTHCARE - GARDEN CITY</t>
  </si>
  <si>
    <t>THE PRESTON HEALTH CENTER</t>
  </si>
  <si>
    <t>HALLMARK HEALTHCARE CENTER</t>
  </si>
  <si>
    <t>LIFE CARE CENTER OF CHARLESTON</t>
  </si>
  <si>
    <t>NHC HEALTHCARE - LEXINGTON</t>
  </si>
  <si>
    <t>MARTHA FRANKS BAPTIST RETIREMENT CENTER</t>
  </si>
  <si>
    <t>LIFE CARE CENTER OF COLUMBIA</t>
  </si>
  <si>
    <t>LAKE MOULTRIE NURSING HOME</t>
  </si>
  <si>
    <t>BROAD CREEK CARE CENTER</t>
  </si>
  <si>
    <t>NHC HEALTHCARE - PARKLANE</t>
  </si>
  <si>
    <t>NHC HEALTHCARE - MAULDIN</t>
  </si>
  <si>
    <t>C M TUCKER JR NURSING CARE CENTER  RODDEY PAVILIO</t>
  </si>
  <si>
    <t>MAGNOLIA PLACE - GREENVILLE</t>
  </si>
  <si>
    <t>HEARTLAND OF WEST ASHLEY REHAB AND NURSING CENTER</t>
  </si>
  <si>
    <t>JOHNS ISLAND POST ACUTE</t>
  </si>
  <si>
    <t>SEDGEWOOD MANOR HEALTH CARE CENTER</t>
  </si>
  <si>
    <t>BETHEA BAPTIST HEALTHCARE CENTER</t>
  </si>
  <si>
    <t>THE GABLES OF PELHAM SKILLED NURSING &amp; REHAB</t>
  </si>
  <si>
    <t>FRANKE HEALTH CARE CENTER</t>
  </si>
  <si>
    <t>WILLOW BROOKE COURT AT PARK POINTE VILLAGE</t>
  </si>
  <si>
    <t>ROSECREST REHABILITATION AND HEALTHCARE CENTER</t>
  </si>
  <si>
    <t>OPUS POST ACUTE REHABILITATION</t>
  </si>
  <si>
    <t>LAKES AT LITCHFIELD</t>
  </si>
  <si>
    <t>NHC HEALTHCARE - CHARLESTON</t>
  </si>
  <si>
    <t>SPARTANBURG HOSPITAL FOR RESTORATIVE CARE SNF</t>
  </si>
  <si>
    <t>WILDEWOOD DOWNS</t>
  </si>
  <si>
    <t>VETERANS VICTORY HOUSE</t>
  </si>
  <si>
    <t>RICE NURSING HOME</t>
  </si>
  <si>
    <t>GREENWOOD TRANSITIONAL REHABILITATION UNIT</t>
  </si>
  <si>
    <t>PRESBYTERIAN COMMUNITIES OF SOUTH CAROLINA-SUMMERV</t>
  </si>
  <si>
    <t>SUMMIT HILLS SKILLED NURSING FACILITY</t>
  </si>
  <si>
    <t>COMPASS POST ACUTE REHABILITATION</t>
  </si>
  <si>
    <t>LINVILLE COURT AT THE CASCADES VERDAE</t>
  </si>
  <si>
    <t>PRESBYTERIAN COMMUNITIES OF SOUTH CAROLINA- CLINTO</t>
  </si>
  <si>
    <t>THE ARBORETUM AT THE WOODLANDS</t>
  </si>
  <si>
    <t>THE RETREAT AT BRIGHTWATER</t>
  </si>
  <si>
    <t>PRESBYTERIAN HOME OF SOUTH CAROLINA-COLUMBIA</t>
  </si>
  <si>
    <t>NHC HEALTHCARE - BLUFFTON</t>
  </si>
  <si>
    <t>BROOKDALE ANDERSON</t>
  </si>
  <si>
    <t>PRUITTHEALTH- BLYTHEWOOD</t>
  </si>
  <si>
    <t>STILL HOPES EPISCOPAL RETIREMENT COMMUNITY</t>
  </si>
  <si>
    <t>PRESBYTERIAN HOME OF SC - FOOTHILLS</t>
  </si>
  <si>
    <t>PRESBYTERIAN COMMUNITIES OF SOUTH CAROLINA-FLORENC</t>
  </si>
  <si>
    <t>THE LODGE AT WELLMORE- TEGA CAY</t>
  </si>
  <si>
    <t>WHITE OAK AT NORTH GROVE INC</t>
  </si>
  <si>
    <t>EASLEY PLACE-A CONTINUUM OF CARE COMMUNITY</t>
  </si>
  <si>
    <t>SKYLYN NURSING AND REHABILITATION CENTER</t>
  </si>
  <si>
    <t>BISHOP GADSDEN EPISCOPAL HEALTH CARE CENTER</t>
  </si>
  <si>
    <t>WELLMORE OF LEXINGTON, LLC</t>
  </si>
  <si>
    <t>SPRENGER HEALTH CARE OF PORT ROYAL</t>
  </si>
  <si>
    <t>RETREAT AT WELLMORE OF DANIEL ISLAND</t>
  </si>
  <si>
    <t>SPRENGER HEALTHCARE OF BLUFFTON</t>
  </si>
  <si>
    <t>SENIOR CARE OF MARION</t>
  </si>
  <si>
    <t>SHEM CREEK NURSING AND REHAB</t>
  </si>
  <si>
    <t>FLORENCE</t>
  </si>
  <si>
    <t>YORK</t>
  </si>
  <si>
    <t>MARION</t>
  </si>
  <si>
    <t>GREENVILLE</t>
  </si>
  <si>
    <t>PIEDMONT</t>
  </si>
  <si>
    <t>ABBEVILLE</t>
  </si>
  <si>
    <t>CAMDEN</t>
  </si>
  <si>
    <t>CONWAY</t>
  </si>
  <si>
    <t>CLINTON</t>
  </si>
  <si>
    <t>CHARLESTON</t>
  </si>
  <si>
    <t>GREENWOOD</t>
  </si>
  <si>
    <t>LANCASTER</t>
  </si>
  <si>
    <t>CHESTER</t>
  </si>
  <si>
    <t>GEORGETOWN</t>
  </si>
  <si>
    <t>WILLISTON</t>
  </si>
  <si>
    <t>MARIETTA</t>
  </si>
  <si>
    <t>SUMMERVILLE</t>
  </si>
  <si>
    <t>COLUMBIA</t>
  </si>
  <si>
    <t>ANDERSON</t>
  </si>
  <si>
    <t>BLUFFTON</t>
  </si>
  <si>
    <t>MOUNT PLEASANT</t>
  </si>
  <si>
    <t>LAURENS</t>
  </si>
  <si>
    <t>MANNING</t>
  </si>
  <si>
    <t>GARDEN CITY</t>
  </si>
  <si>
    <t>INMAN</t>
  </si>
  <si>
    <t>SENECA</t>
  </si>
  <si>
    <t>LEXINGTON</t>
  </si>
  <si>
    <t>UNION</t>
  </si>
  <si>
    <t>NEWBERRY</t>
  </si>
  <si>
    <t>HOPKINS</t>
  </si>
  <si>
    <t>RIDGELAND</t>
  </si>
  <si>
    <t>DILLON</t>
  </si>
  <si>
    <t>SALUDA</t>
  </si>
  <si>
    <t>FAIRFAX</t>
  </si>
  <si>
    <t>SCRANTON</t>
  </si>
  <si>
    <t>GREER</t>
  </si>
  <si>
    <t>CHERAW</t>
  </si>
  <si>
    <t>AIKEN</t>
  </si>
  <si>
    <t>EASLEY</t>
  </si>
  <si>
    <t>SPARTANBURG</t>
  </si>
  <si>
    <t>WALTERBORO</t>
  </si>
  <si>
    <t>ORANGEBURG</t>
  </si>
  <si>
    <t>GAFFNEY</t>
  </si>
  <si>
    <t>DARLINGTON</t>
  </si>
  <si>
    <t>BEAUFORT</t>
  </si>
  <si>
    <t>MYRTLE BEACH</t>
  </si>
  <si>
    <t>PICKENS</t>
  </si>
  <si>
    <t>LORIS</t>
  </si>
  <si>
    <t>ROCK HILL</t>
  </si>
  <si>
    <t>FORK</t>
  </si>
  <si>
    <t>BARNWELL</t>
  </si>
  <si>
    <t>WHITE ROCK</t>
  </si>
  <si>
    <t>BAMBERG</t>
  </si>
  <si>
    <t>WEST COLUMBIA</t>
  </si>
  <si>
    <t>SUMTER</t>
  </si>
  <si>
    <t>MT PLEASANT</t>
  </si>
  <si>
    <t>HARTSVILLE</t>
  </si>
  <si>
    <t>SIMPSONVILLE</t>
  </si>
  <si>
    <t>KINGSTREE</t>
  </si>
  <si>
    <t>BENNETTSVILLE</t>
  </si>
  <si>
    <t>MONCKS CORNER</t>
  </si>
  <si>
    <t>SAINT GEORGE</t>
  </si>
  <si>
    <t>HILTON HEAD ISLAND</t>
  </si>
  <si>
    <t>RIDGEWAY</t>
  </si>
  <si>
    <t>FOUNTAIN INN</t>
  </si>
  <si>
    <t>SAINT MATTHEWS</t>
  </si>
  <si>
    <t>MC CORMICK</t>
  </si>
  <si>
    <t>BISHOPVILLE</t>
  </si>
  <si>
    <t>WOODRUFF</t>
  </si>
  <si>
    <t>HANAHAN</t>
  </si>
  <si>
    <t>EDGEFIELD</t>
  </si>
  <si>
    <t>NORTH AUGUSTA</t>
  </si>
  <si>
    <t>SUMMERTON</t>
  </si>
  <si>
    <t>SIX MILE</t>
  </si>
  <si>
    <t>MULLINS</t>
  </si>
  <si>
    <t>ESTILL</t>
  </si>
  <si>
    <t>IVA</t>
  </si>
  <si>
    <t>BLACKVILLE</t>
  </si>
  <si>
    <t>N CHARLESTON</t>
  </si>
  <si>
    <t>SAINT STEPHEN</t>
  </si>
  <si>
    <t>JOHNS ISLAND</t>
  </si>
  <si>
    <t>PAWLEYS ISLAND</t>
  </si>
  <si>
    <t>OKATIE</t>
  </si>
  <si>
    <t>FORT MILL</t>
  </si>
  <si>
    <t>PORT ROYAL</t>
  </si>
  <si>
    <t>Sumter</t>
  </si>
  <si>
    <t>Calhoun</t>
  </si>
  <si>
    <t>Pickens</t>
  </si>
  <si>
    <t>Marion</t>
  </si>
  <si>
    <t>Lee</t>
  </si>
  <si>
    <t>Cherokee</t>
  </si>
  <si>
    <t>Union</t>
  </si>
  <si>
    <t>Fairfield</t>
  </si>
  <si>
    <t>Oconee</t>
  </si>
  <si>
    <t>Laurens</t>
  </si>
  <si>
    <t>Jasper</t>
  </si>
  <si>
    <t>Richland</t>
  </si>
  <si>
    <t>Greenwood</t>
  </si>
  <si>
    <t>Anderson</t>
  </si>
  <si>
    <t>York</t>
  </si>
  <si>
    <t>Dorchester</t>
  </si>
  <si>
    <t>Lancaster</t>
  </si>
  <si>
    <t>Beaufort</t>
  </si>
  <si>
    <t>Chester</t>
  </si>
  <si>
    <t>Greenville</t>
  </si>
  <si>
    <t>Chesterfield</t>
  </si>
  <si>
    <t>Florence</t>
  </si>
  <si>
    <t>Aiken</t>
  </si>
  <si>
    <t>Spartanburg</t>
  </si>
  <si>
    <t>Newberry</t>
  </si>
  <si>
    <t>Georgetown</t>
  </si>
  <si>
    <t>Colleton</t>
  </si>
  <si>
    <t>Orangeburg</t>
  </si>
  <si>
    <t>Abbeville</t>
  </si>
  <si>
    <t>Darlington</t>
  </si>
  <si>
    <t>Horry</t>
  </si>
  <si>
    <t>Kershaw</t>
  </si>
  <si>
    <t>Saluda</t>
  </si>
  <si>
    <t>Charleston</t>
  </si>
  <si>
    <t>Dillon</t>
  </si>
  <si>
    <t>Barnwell</t>
  </si>
  <si>
    <t>Allendale</t>
  </si>
  <si>
    <t>Bamberg</t>
  </si>
  <si>
    <t>Lexington</t>
  </si>
  <si>
    <t>Clarendon</t>
  </si>
  <si>
    <t>Williamsburg</t>
  </si>
  <si>
    <t>Marlboro</t>
  </si>
  <si>
    <t>Berkeley</t>
  </si>
  <si>
    <t>Mccormick</t>
  </si>
  <si>
    <t>Edgefield</t>
  </si>
  <si>
    <t>Hampton</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</si>
  <si>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</si>
  <si>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</si>
  <si>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</si>
  <si>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</si>
  <si>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</si>
  <si>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</si>
  <si>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</si>
  <si>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</si>
  <si>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</si>
  <si>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</si>
  <si>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</si>
  <si>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</si>
  <si>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</si>
  <si>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</si>
  <si>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</si>
  <si>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</si>
  <si>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</si>
  <si>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</si>
  <si>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</si>
  <si>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</si>
  <si>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</si>
  <si>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</si>
  <si>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</si>
  <si>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</si>
  <si>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</si>
  <si>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</si>
  <si>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</si>
  <si>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</si>
  <si>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</si>
  <si>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</si>
  <si>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</si>
  <si>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</si>
  <si>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</si>
  <si>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</si>
  <si>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</si>
  <si>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</si>
  <si>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</si>
  <si>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</si>
  <si>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</si>
  <si>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</si>
  <si>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</si>
  <si>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</si>
  <si>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</si>
  <si>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</si>
  <si>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</si>
  <si>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</si>
  <si>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</si>
  <si>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</si>
  <si>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</si>
  <si>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</si>
  <si>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</si>
  <si>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</si>
  <si>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Provider Number</t>
  </si>
  <si>
    <t>County</t>
  </si>
  <si>
    <t>City</t>
  </si>
  <si>
    <t>MDS Census</t>
  </si>
  <si>
    <t>RN DON</t>
  </si>
  <si>
    <t>RN Admin</t>
  </si>
  <si>
    <t>LPN Admin</t>
  </si>
  <si>
    <t>Total Nurse Staff HPRD</t>
  </si>
  <si>
    <t>Total Nurse Staff</t>
  </si>
  <si>
    <t>Total RN Staff HPRD</t>
  </si>
  <si>
    <t>Total Direct Care Staff HPRD</t>
  </si>
  <si>
    <t>CMS Region Number</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</si>
  <si>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</si>
  <si>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</si>
  <si>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</si>
  <si>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</si>
  <si>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</si>
  <si>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</si>
  <si>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</si>
  <si>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</si>
  <si>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</si>
  <si>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</si>
  <si>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</si>
  <si>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</si>
  <si>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</si>
  <si>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</si>
  <si>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</si>
  <si>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Total Facilities</t>
  </si>
  <si>
    <t>Total Residents</t>
  </si>
  <si>
    <t>Total LPN</t>
  </si>
  <si>
    <t>LPN (excl.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</si>
  <si>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</si>
  <si>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</si>
  <si>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</si>
  <si>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</si>
  <si>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</si>
  <si>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</si>
  <si>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</si>
  <si>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</si>
  <si>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</si>
  <si>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</si>
  <si>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</si>
  <si>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</si>
  <si>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</si>
  <si>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</si>
  <si>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Contract %</t>
  </si>
  <si>
    <t>Total Nurse Staff Hours</t>
  </si>
  <si>
    <t>Total RN Hours (w/ Admin, DON)</t>
  </si>
  <si>
    <t>Total Direct Care Staff Hours</t>
  </si>
  <si>
    <t>RN Hours (excl. Admin, DON)</t>
  </si>
  <si>
    <t>RN Admin Hours</t>
  </si>
  <si>
    <t>RN DON Hours</t>
  </si>
  <si>
    <t>LPN Admin Hours</t>
  </si>
  <si>
    <t>CNA Hours</t>
  </si>
  <si>
    <t>NA TR Hours</t>
  </si>
  <si>
    <t>Med Aide/Tech Hours</t>
  </si>
  <si>
    <t>Total LPN Hours (w/ Admin)</t>
  </si>
  <si>
    <t>LPN Hours (excl. Admin)</t>
  </si>
  <si>
    <t>RN Admin Hours Contract</t>
  </si>
  <si>
    <t>RN Hours Contract (excl. Admin, DON)</t>
  </si>
  <si>
    <t>RN DON Hours Contract</t>
  </si>
  <si>
    <t>LPN Admin Hours Contract</t>
  </si>
  <si>
    <t>CNA Hours Contract</t>
  </si>
  <si>
    <t>NA TR Hours Contract</t>
  </si>
  <si>
    <t>Med Aide/Tech Hours Contract</t>
  </si>
  <si>
    <t>Total Hours</t>
  </si>
  <si>
    <t>Provider</t>
  </si>
  <si>
    <t>Total RN Care Staff HPRD (excl. Admin/DON)</t>
  </si>
  <si>
    <t>Total CNA, NA TR, Med Aide/Tech Hours</t>
  </si>
  <si>
    <t>Total Contract Hours</t>
  </si>
  <si>
    <t>LPN Hours Contract (excl. Admin)</t>
  </si>
  <si>
    <t>Percent Contract Hours</t>
  </si>
  <si>
    <t>Total Contract RN Hours (w/ Admin, DON)</t>
  </si>
  <si>
    <t>Percent Contract RN Hours (w/ Admin, DON)</t>
  </si>
  <si>
    <t>Percent RN Hours Contract (excl. Admin, DON)</t>
  </si>
  <si>
    <t>Percent RN Admin Hours Contract</t>
  </si>
  <si>
    <t>Percent RN DON Hours Contract</t>
  </si>
  <si>
    <t>Percent LPN Hours Contract (excl. Admin)</t>
  </si>
  <si>
    <t>Percent LPN Admin Hours Contract</t>
  </si>
  <si>
    <t>Percent CNA Hours Contract</t>
  </si>
  <si>
    <t>Percent NA TR Hours Contract</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</si>
  <si>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</si>
  <si>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</si>
  <si>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</si>
  <si>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</si>
  <si>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</si>
  <si>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</si>
  <si>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</si>
  <si>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</si>
  <si>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</si>
  <si>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</si>
  <si>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</si>
  <si>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</si>
  <si>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</si>
  <si>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</si>
  <si>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</si>
  <si>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</si>
  <si>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</si>
  <si>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</si>
  <si>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</si>
  <si>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</si>
  <si>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</si>
  <si>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</si>
  <si>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</si>
  <si>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</si>
  <si>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</si>
  <si>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</si>
  <si>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</si>
  <si>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</si>
  <si>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</si>
  <si>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</si>
  <si>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</si>
  <si>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</si>
  <si>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</si>
  <si>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</si>
  <si>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</si>
  <si>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</si>
  <si>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</si>
  <si>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</si>
  <si>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</si>
  <si>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</si>
  <si>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</si>
  <si>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</si>
  <si>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</si>
  <si>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</si>
  <si>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</si>
  <si>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</si>
  <si>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</si>
  <si>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</si>
  <si>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</si>
  <si>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</si>
  <si>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</si>
  <si>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</si>
  <si>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</si>
  <si>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</si>
  <si>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</si>
  <si>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</si>
  <si>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</si>
  <si>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</si>
  <si>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</si>
  <si>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</si>
  <si>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</si>
  <si>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N/A</t>
  </si>
  <si>
    <t>State - Q3 2021</t>
  </si>
  <si>
    <t>US</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</si>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</sst>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2" fontId="0" fillId="0" borderId="0" xfId="0" applyNumberForma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1" applyFont="1" applyBorder="1" applyAlignment="1">
      <alignment vertical="top" wrapText="1"/>
    </xf>
    <xf numFmtId="2" fontId="6" fillId="0" borderId="0" xfId="1"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1" applyFont="1" applyBorder="1" applyAlignment="1">
      <alignment vertical="top" wrapText="1"/>
    </xf>
    <xf numFmtId="2" fontId="6" fillId="0" borderId="2" xfId="1" applyNumberFormat="1" applyFont="1" applyBorder="1" applyAlignment="1">
      <alignment vertical="top"/>
    </xf>
    <xf numFmtId="0" fontId="7" fillId="0" borderId="3" xfId="1" applyFont="1" applyBorder="1" applyAlignment="1">
      <alignment vertical="top" wrapText="1"/>
    </xf>
    <xf numFmtId="2" fontId="6" fillId="0" borderId="4" xfId="1" applyNumberFormat="1" applyFont="1" applyBorder="1" applyAlignment="1">
      <alignment vertical="top"/>
    </xf>
    <xf numFmtId="2" fontId="8" fillId="0" borderId="0" xfId="1" applyNumberFormat="1" applyFont="1" applyAlignment="1">
      <alignment vertical="top"/>
    </xf>
    <xf numFmtId="0" fontId="4" fillId="0" borderId="0" xfId="0" applyFont="1" applyAlignment="1">
      <alignment vertical="top" wrapText="1"/>
    </xf>
    <xf numFmtId="0" fontId="7" fillId="0" borderId="5" xfId="1" applyFont="1" applyBorder="1" applyAlignment="1">
      <alignment vertical="top" wrapText="1"/>
    </xf>
    <xf numFmtId="3" fontId="9" fillId="0" borderId="0" xfId="0" applyNumberFormat="1" applyFont="1"/>
    <xf numFmtId="0" fontId="7" fillId="0" borderId="6" xfId="1" applyFont="1" applyBorder="1" applyAlignment="1">
      <alignment vertical="top" wrapText="1"/>
    </xf>
    <xf numFmtId="0" fontId="2" fillId="0" borderId="1" xfId="0" applyFont="1" applyBorder="1"/>
    <xf numFmtId="3" fontId="6" fillId="0" borderId="2" xfId="1"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4" fontId="0" fillId="0" borderId="0" xfId="0" applyNumberFormat="1"/>
    <xf numFmtId="1" fontId="0" fillId="0" borderId="0" xfId="0" applyNumberFormat="1"/>
    <xf numFmtId="3" fontId="9" fillId="0" borderId="0" xfId="0" applyNumberFormat="1" applyFont="1" applyBorder="1"/>
    <xf numFmtId="3" fontId="4" fillId="0" borderId="0" xfId="0" applyNumberFormat="1" applyFont="1" applyBorder="1"/>
    <xf numFmtId="10" fontId="0" fillId="0" borderId="0" xfId="2" applyNumberFormat="1" applyFont="1" applyAlignment="1">
      <alignment wrapText="1"/>
    </xf>
    <xf numFmtId="10" fontId="0" fillId="0" borderId="0" xfId="2" applyNumberFormat="1" applyFont="1"/>
    <xf numFmtId="0" fontId="0" fillId="0" borderId="0" xfId="0" applyNumberFormat="1"/>
    <xf numFmtId="2" fontId="0" fillId="0" borderId="0" xfId="0" applyNumberFormat="1" applyAlignment="1">
      <alignment wrapText="1"/>
    </xf>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1" applyFont="1" applyAlignment="1">
      <alignment horizontal="left" vertical="top" wrapText="1"/>
    </xf>
    <xf numFmtId="0" fontId="4" fillId="0" borderId="13" xfId="0" applyFont="1" applyBorder="1"/>
    <xf numFmtId="0" fontId="4" fillId="0" borderId="14" xfId="0" applyFont="1" applyBorder="1"/>
    <xf numFmtId="0" fontId="4" fillId="0" borderId="0" xfId="0" applyFont="1" applyFill="1" applyBorder="1"/>
    <xf numFmtId="0" fontId="4" fillId="0" borderId="0" xfId="0" applyFont="1" applyFill="1" applyBorder="1" applyAlignment="1">
      <alignment wrapText="1"/>
    </xf>
    <xf numFmtId="3" fontId="3" fillId="0" borderId="0" xfId="0" applyNumberFormat="1" applyFont="1" applyFill="1" applyBorder="1"/>
    <xf numFmtId="4" fontId="4" fillId="0" borderId="0" xfId="0" applyNumberFormat="1" applyFont="1" applyFill="1" applyBorder="1"/>
    <xf numFmtId="3" fontId="4" fillId="0" borderId="0" xfId="0" applyNumberFormat="1" applyFont="1" applyFill="1" applyBorder="1"/>
    <xf numFmtId="2" fontId="6" fillId="0" borderId="0" xfId="1" applyNumberFormat="1" applyFont="1" applyFill="1" applyBorder="1" applyAlignment="1">
      <alignment vertical="top"/>
    </xf>
  </cellXfs>
  <cellStyles count="3">
    <cellStyle name="Normal" xfId="0" builtinId="0"/>
    <cellStyle name="Normal 2 2" xfId="1" xr:uid="{59799FEF-402E-4691-9359-970103B6140D}"/>
    <cellStyle name="Percent" xfId="2" builtinId="5"/>
  </cellStyles>
  <dxfs count="126">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4"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0" formatCode="General"/>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1"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1277471</xdr:rowOff>
    </xdr:to>
    <xdr:sp macro="" textlink="">
      <xdr:nvSpPr>
        <xdr:cNvPr id="2" name="TextBox 1">
          <a:extLst>
            <a:ext uri="{FF2B5EF4-FFF2-40B4-BE49-F238E27FC236}">
              <a16:creationId xmlns:a16="http://schemas.microsoft.com/office/drawing/2014/main" id="{DFE945A3-1D48-4C57-96E4-732915658F04}"/>
            </a:ext>
          </a:extLst>
        </xdr:cNvPr>
        <xdr:cNvSpPr txBox="1"/>
      </xdr:nvSpPr>
      <xdr:spPr>
        <a:xfrm>
          <a:off x="5233147" y="78440"/>
          <a:ext cx="5726206" cy="119903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a:t>
          </a:r>
          <a:r>
            <a:rPr lang="en-US" sz="1100" b="0" baseline="0">
              <a:solidFill>
                <a:schemeClr val="dk1"/>
              </a:solidFill>
              <a:effectLst/>
              <a:latin typeface="+mn-lt"/>
              <a:ea typeface="+mn-ea"/>
              <a:cs typeface="+mn-cs"/>
            </a:rPr>
            <a:t> the nursing home's daily staff hours divided </a:t>
          </a:r>
          <a:r>
            <a:rPr lang="en-US" sz="1100" b="0" baseline="0"/>
            <a:t>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7C20B406-42B5-40FC-8578-1AC91285A118}"/>
            </a:ext>
          </a:extLst>
        </xdr:cNvPr>
        <xdr:cNvSpPr txBox="1">
          <a:spLocks noChangeAspect="1"/>
        </xdr:cNvSpPr>
      </xdr:nvSpPr>
      <xdr:spPr>
        <a:xfrm>
          <a:off x="12453937" y="214313"/>
          <a:ext cx="23499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6" name="TextBox 5">
          <a:extLst>
            <a:ext uri="{FF2B5EF4-FFF2-40B4-BE49-F238E27FC236}">
              <a16:creationId xmlns:a16="http://schemas.microsoft.com/office/drawing/2014/main" id="{05F81A24-BAAE-44CA-A3E9-B06C65892DC8}"/>
            </a:ext>
          </a:extLst>
        </xdr:cNvPr>
        <xdr:cNvSpPr txBox="1"/>
      </xdr:nvSpPr>
      <xdr:spPr>
        <a:xfrm>
          <a:off x="37783294" y="559593"/>
          <a:ext cx="6401934"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75079</xdr:colOff>
      <xdr:row>0</xdr:row>
      <xdr:rowOff>160245</xdr:rowOff>
    </xdr:from>
    <xdr:to>
      <xdr:col>1</xdr:col>
      <xdr:colOff>1903879</xdr:colOff>
      <xdr:row>0</xdr:row>
      <xdr:rowOff>1604997</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73A18C0F-8355-47D7-80EA-1A264A29A602}"/>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46579" y="160245"/>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336175</xdr:colOff>
      <xdr:row>0</xdr:row>
      <xdr:rowOff>292756</xdr:rowOff>
    </xdr:from>
    <xdr:to>
      <xdr:col>36</xdr:col>
      <xdr:colOff>666240</xdr:colOff>
      <xdr:row>0</xdr:row>
      <xdr:rowOff>593914</xdr:rowOff>
    </xdr:to>
    <xdr:sp macro="" textlink="">
      <xdr:nvSpPr>
        <xdr:cNvPr id="2" name="TextBox 1">
          <a:extLst>
            <a:ext uri="{FF2B5EF4-FFF2-40B4-BE49-F238E27FC236}">
              <a16:creationId xmlns:a16="http://schemas.microsoft.com/office/drawing/2014/main" id="{55A5017C-F7A1-474B-B0CB-9A597CB20FED}"/>
            </a:ext>
          </a:extLst>
        </xdr:cNvPr>
        <xdr:cNvSpPr txBox="1">
          <a:spLocks noChangeAspect="1"/>
        </xdr:cNvSpPr>
      </xdr:nvSpPr>
      <xdr:spPr>
        <a:xfrm>
          <a:off x="9950822" y="292756"/>
          <a:ext cx="3165153" cy="30115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for more contract data.</a:t>
          </a:r>
          <a:endParaRPr lang="en-US" sz="1100"/>
        </a:p>
      </xdr:txBody>
    </xdr:sp>
    <xdr:clientData/>
  </xdr:twoCellAnchor>
  <xdr:twoCellAnchor>
    <xdr:from>
      <xdr:col>37</xdr:col>
      <xdr:colOff>862853</xdr:colOff>
      <xdr:row>0</xdr:row>
      <xdr:rowOff>829235</xdr:rowOff>
    </xdr:from>
    <xdr:to>
      <xdr:col>43</xdr:col>
      <xdr:colOff>944670</xdr:colOff>
      <xdr:row>1</xdr:row>
      <xdr:rowOff>0</xdr:rowOff>
    </xdr:to>
    <xdr:sp macro="" textlink="">
      <xdr:nvSpPr>
        <xdr:cNvPr id="5" name="TextBox 4">
          <a:extLst>
            <a:ext uri="{FF2B5EF4-FFF2-40B4-BE49-F238E27FC236}">
              <a16:creationId xmlns:a16="http://schemas.microsoft.com/office/drawing/2014/main" id="{7E92A313-1D5E-4961-814D-6015A512A8F3}"/>
            </a:ext>
          </a:extLst>
        </xdr:cNvPr>
        <xdr:cNvSpPr txBox="1"/>
      </xdr:nvSpPr>
      <xdr:spPr>
        <a:xfrm>
          <a:off x="13845428" y="829235"/>
          <a:ext cx="636831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xdr:from>
      <xdr:col>1</xdr:col>
      <xdr:colOff>2711824</xdr:colOff>
      <xdr:row>0</xdr:row>
      <xdr:rowOff>168088</xdr:rowOff>
    </xdr:from>
    <xdr:to>
      <xdr:col>3</xdr:col>
      <xdr:colOff>1288677</xdr:colOff>
      <xdr:row>0</xdr:row>
      <xdr:rowOff>862852</xdr:rowOff>
    </xdr:to>
    <xdr:sp macro="" textlink="">
      <xdr:nvSpPr>
        <xdr:cNvPr id="7" name="TextBox 6">
          <a:extLst>
            <a:ext uri="{FF2B5EF4-FFF2-40B4-BE49-F238E27FC236}">
              <a16:creationId xmlns:a16="http://schemas.microsoft.com/office/drawing/2014/main" id="{B1B05BA3-5F4F-4B11-8903-4315292AED15}"/>
            </a:ext>
          </a:extLst>
        </xdr:cNvPr>
        <xdr:cNvSpPr txBox="1"/>
      </xdr:nvSpPr>
      <xdr:spPr>
        <a:xfrm>
          <a:off x="3283324" y="168088"/>
          <a:ext cx="4067735" cy="69476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171450</xdr:rowOff>
    </xdr:from>
    <xdr:to>
      <xdr:col>1</xdr:col>
      <xdr:colOff>1843928</xdr:colOff>
      <xdr:row>0</xdr:row>
      <xdr:rowOff>1613647</xdr:rowOff>
    </xdr:to>
    <mc:AlternateContent xmlns:mc="http://schemas.openxmlformats.org/markup-compatibility/2006" xmlns:sle15="http://schemas.microsoft.com/office/drawing/2012/slicer">
      <mc:Choice Requires="sle15">
        <xdr:graphicFrame macro="">
          <xdr:nvGraphicFramePr>
            <xdr:cNvPr id="4" name="County 1">
              <a:extLst>
                <a:ext uri="{FF2B5EF4-FFF2-40B4-BE49-F238E27FC236}">
                  <a16:creationId xmlns:a16="http://schemas.microsoft.com/office/drawing/2014/main" id="{17708844-BECE-4074-A8AA-A45CB8C0965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86628" y="171450"/>
              <a:ext cx="1828800" cy="14421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27E0DBF7-A077-47E6-9AC9-F5BC825DD469}"/>
            </a:ext>
          </a:extLst>
        </xdr:cNvPr>
        <xdr:cNvSpPr txBox="1">
          <a:spLocks noChangeAspect="1"/>
        </xdr:cNvSpPr>
      </xdr:nvSpPr>
      <xdr:spPr>
        <a:xfrm>
          <a:off x="14280167" y="211186"/>
          <a:ext cx="3266517"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EDDBFDE1-355E-4584-AD73-1AB8161C1561}"/>
            </a:ext>
          </a:extLst>
        </xdr:cNvPr>
        <xdr:cNvSpPr txBox="1">
          <a:spLocks noChangeAspect="1"/>
        </xdr:cNvSpPr>
      </xdr:nvSpPr>
      <xdr:spPr>
        <a:xfrm>
          <a:off x="22902863" y="773906"/>
          <a:ext cx="6425746"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99126</xdr:rowOff>
    </xdr:from>
    <xdr:to>
      <xdr:col>3</xdr:col>
      <xdr:colOff>952500</xdr:colOff>
      <xdr:row>0</xdr:row>
      <xdr:rowOff>1277472</xdr:rowOff>
    </xdr:to>
    <xdr:sp macro="" textlink="">
      <xdr:nvSpPr>
        <xdr:cNvPr id="5" name="TextBox 4">
          <a:extLst>
            <a:ext uri="{FF2B5EF4-FFF2-40B4-BE49-F238E27FC236}">
              <a16:creationId xmlns:a16="http://schemas.microsoft.com/office/drawing/2014/main" id="{67D7A814-9CA0-4E22-BB69-E84E9F78E9B8}"/>
            </a:ext>
          </a:extLst>
        </xdr:cNvPr>
        <xdr:cNvSpPr txBox="1">
          <a:spLocks noChangeAspect="1"/>
        </xdr:cNvSpPr>
      </xdr:nvSpPr>
      <xdr:spPr>
        <a:xfrm>
          <a:off x="5220213" y="99126"/>
          <a:ext cx="1794669" cy="1178346"/>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 </a:t>
          </a:r>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817BAF-0D1A-4778-94CB-CEAEA406D18D}"/>
            </a:ext>
          </a:extLst>
        </xdr:cNvPr>
        <xdr:cNvSpPr txBox="1"/>
      </xdr:nvSpPr>
      <xdr:spPr>
        <a:xfrm>
          <a:off x="7776880" y="100855"/>
          <a:ext cx="6039973"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the nursing home's daily staff hours divided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216274</xdr:rowOff>
    </xdr:from>
    <xdr:to>
      <xdr:col>1</xdr:col>
      <xdr:colOff>1843928</xdr:colOff>
      <xdr:row>0</xdr:row>
      <xdr:rowOff>1661026</xdr:rowOff>
    </xdr:to>
    <mc:AlternateContent xmlns:mc="http://schemas.openxmlformats.org/markup-compatibility/2006" xmlns:sle15="http://schemas.microsoft.com/office/drawing/2012/slicer">
      <mc:Choice Requires="sle15">
        <xdr:graphicFrame macro="">
          <xdr:nvGraphicFramePr>
            <xdr:cNvPr id="8" name="County 2">
              <a:extLst>
                <a:ext uri="{FF2B5EF4-FFF2-40B4-BE49-F238E27FC236}">
                  <a16:creationId xmlns:a16="http://schemas.microsoft.com/office/drawing/2014/main" id="{B4E1BF41-3207-4ADF-A00C-A6A5468B04A4}"/>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86628" y="216274"/>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23813</xdr:colOff>
      <xdr:row>14</xdr:row>
      <xdr:rowOff>178593</xdr:rowOff>
    </xdr:from>
    <xdr:to>
      <xdr:col>10</xdr:col>
      <xdr:colOff>305934</xdr:colOff>
      <xdr:row>60</xdr:row>
      <xdr:rowOff>145369</xdr:rowOff>
    </xdr:to>
    <xdr:sp macro="" textlink="">
      <xdr:nvSpPr>
        <xdr:cNvPr id="2" name="TextBox 1">
          <a:extLst>
            <a:ext uri="{FF2B5EF4-FFF2-40B4-BE49-F238E27FC236}">
              <a16:creationId xmlns:a16="http://schemas.microsoft.com/office/drawing/2014/main" id="{FB6010FE-CF8A-405C-B45A-B1D4ABFD4C51}"/>
            </a:ext>
          </a:extLst>
        </xdr:cNvPr>
        <xdr:cNvSpPr txBox="1"/>
      </xdr:nvSpPr>
      <xdr:spPr>
        <a:xfrm>
          <a:off x="223838" y="3750468"/>
          <a:ext cx="6397171" cy="8786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42</xdr:row>
      <xdr:rowOff>160678</xdr:rowOff>
    </xdr:to>
    <xdr:sp macro="" textlink="">
      <xdr:nvSpPr>
        <xdr:cNvPr id="2" name="TextBox 1">
          <a:extLst>
            <a:ext uri="{FF2B5EF4-FFF2-40B4-BE49-F238E27FC236}">
              <a16:creationId xmlns:a16="http://schemas.microsoft.com/office/drawing/2014/main" id="{FCA0AF53-0CB2-4DBE-811D-5F0B9CB12581}"/>
            </a:ext>
          </a:extLst>
        </xdr:cNvPr>
        <xdr:cNvSpPr txBox="1"/>
      </xdr:nvSpPr>
      <xdr:spPr>
        <a:xfrm>
          <a:off x="163286" y="95250"/>
          <a:ext cx="6504214" cy="863792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690897B-F577-4D95-9B0B-8E8B889DAF5C}" sourceName="County">
  <extLst>
    <x:ext xmlns:x15="http://schemas.microsoft.com/office/spreadsheetml/2010/11/main" uri="{2F2917AC-EB37-4324-AD4E-5DD8C200BD13}">
      <x15:tableSlicerCache tableId="8"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0316FE5-B117-43E5-B051-F2AB8B7719CE}" sourceName="County">
  <extLst>
    <x:ext xmlns:x15="http://schemas.microsoft.com/office/spreadsheetml/2010/11/main" uri="{2F2917AC-EB37-4324-AD4E-5DD8C200BD13}">
      <x15:tableSlicerCache tableId="9"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AB88A2DA-596E-45FB-AD35-44DC5F4F1917}"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55340B29-17E9-4B9B-A1A2-EAE5E97A2170}" cache="Slicer_County" caption="Filter by 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84386EC3-945B-4A17-8581-737036F4F2B2}"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86D2A531-947F-4547-B666-CA520BBCE41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5FF4EC-9B3A-40E9-B5FD-85C86C960AD6}" name="Nurse" displayName="Nurse" ref="A1:AG188" totalsRowShown="0" headerRowDxfId="125">
  <autoFilter ref="A1:AG188" xr:uid="{F6C3CB19-CE12-4B14-8BE9-BE2DA56924F3}"/>
  <tableColumns count="33">
    <tableColumn id="1" xr3:uid="{ABAB593D-FD5B-4419-BBAB-CDC37CE62275}" name="State"/>
    <tableColumn id="2" xr3:uid="{DA8E9A76-9E14-4421-A6E8-72FB71874B77}" name="Provider"/>
    <tableColumn id="3" xr3:uid="{E0670A18-519F-4752-B4D8-B80732CE0847}" name="City"/>
    <tableColumn id="4" xr3:uid="{F6684E0C-4732-40BB-A2E7-7B9F555D1DFD}" name="County"/>
    <tableColumn id="6" xr3:uid="{5A4961F2-56B7-4443-AC8D-934642A0DC8B}" name="MDS Census" dataDxfId="124"/>
    <tableColumn id="32" xr3:uid="{66272861-FA08-4F8B-B9DC-AF244774BF67}" name="Total Nurse Staff HPRD" dataDxfId="123"/>
    <tableColumn id="33" xr3:uid="{D526BB60-FCF9-4D45-AFF8-902DD350258B}" name="Total Direct Care Staff HPRD" dataDxfId="122"/>
    <tableColumn id="37" xr3:uid="{49D55EAB-7C36-4BB6-B4DF-3DE0B180339E}" name="Total RN Staff HPRD" dataDxfId="121"/>
    <tableColumn id="36" xr3:uid="{FB380080-9A90-4908-A7CD-B0A074D0E774}" name="Total RN Care Staff HPRD (excl. Admin/DON)" dataDxfId="120"/>
    <tableColumn id="35" xr3:uid="{E7B0245D-2779-4151-9D48-443001E945AF}" name="Total Nurse Staff Hours" dataDxfId="119"/>
    <tableColumn id="34" xr3:uid="{91E09CF7-ED5D-48FF-B42A-A6995E78FF22}" name="Total Direct Care Staff Hours" dataDxfId="118"/>
    <tableColumn id="38" xr3:uid="{E618867F-F71F-4D0C-A9AB-509FF462CD6A}" name="Total RN Hours (w/ Admin, DON)" dataDxfId="117"/>
    <tableColumn id="7" xr3:uid="{9C984810-5FF2-46DC-8107-0BEBDBAAF414}" name="RN Hours (excl. Admin, DON)" dataDxfId="116"/>
    <tableColumn id="10" xr3:uid="{9795729A-775B-4BC8-A6E7-974DF71DC74A}" name="RN Admin Hours" dataDxfId="115"/>
    <tableColumn id="13" xr3:uid="{7E8DA4B1-DAEC-4432-B6FF-711C0904E23D}" name="RN DON Hours" dataDxfId="114"/>
    <tableColumn id="11" xr3:uid="{71ADF6CB-AC28-4E20-9E1F-F90B131B9686}" name="Total LPN Hours (w/ Admin)" dataDxfId="113"/>
    <tableColumn id="16" xr3:uid="{8B96F6BD-BD28-4B99-AE8F-6941DDF94360}" name="LPN Hours (excl. Admin)" dataDxfId="112"/>
    <tableColumn id="19" xr3:uid="{54009ADA-DBC7-4F2A-8A3B-0A1B020EAA2E}" name="LPN Admin Hours" dataDxfId="111"/>
    <tableColumn id="8" xr3:uid="{A8C7447C-9FBB-4D92-A8DA-985CF9A4AEB7}" name="Total CNA, NA TR, Med Aide/Tech Hours" dataDxfId="110"/>
    <tableColumn id="22" xr3:uid="{1E5C08E0-1E52-41F9-B813-77A9CC9E9EFB}" name="CNA Hours" dataDxfId="109"/>
    <tableColumn id="25" xr3:uid="{540B2205-7F03-4ECE-8816-47B471F7E4D0}" name="NA TR Hours" dataDxfId="108"/>
    <tableColumn id="28" xr3:uid="{6A5DE319-9D11-4A99-BF11-8A9FF6A44A23}" name="Med Aide/Tech Hours" dataDxfId="107"/>
    <tableColumn id="39" xr3:uid="{C3740951-8F0B-435E-83B9-EF1AE533765A}" name="Total Contract Hours" dataDxfId="106"/>
    <tableColumn id="9" xr3:uid="{3CD9C4BC-96BB-4A6F-8602-17D5BBE6614F}" name="RN Hours Contract (excl. Admin, DON)" dataDxfId="105"/>
    <tableColumn id="12" xr3:uid="{5C5ECD7F-E3FF-44F3-B01F-D177E837990B}" name="RN Admin Hours Contract" dataDxfId="104"/>
    <tableColumn id="15" xr3:uid="{28C766FD-54F3-4AFC-8EBC-B9DC71ADD946}" name="RN DON Hours Contract" dataDxfId="103"/>
    <tableColumn id="18" xr3:uid="{3B93067E-F01D-44CD-94FC-A4D9DA8304C6}" name="LPN Hours Contract (excl. Admin)" dataDxfId="102"/>
    <tableColumn id="21" xr3:uid="{00302D4D-05CE-410F-9C04-CCAB4C1F3712}" name="LPN Admin Hours Contract" dataDxfId="101"/>
    <tableColumn id="24" xr3:uid="{BC87E103-389E-4A87-B788-4C1276CFEF94}" name="CNA Hours Contract" dataDxfId="100"/>
    <tableColumn id="27" xr3:uid="{666EA0DC-051F-4DB5-A3F6-37CCDD29175B}" name="NA TR Hours Contract" dataDxfId="99"/>
    <tableColumn id="30" xr3:uid="{53EC9CC0-5A45-472B-ABF7-538921248B00}" name="Med Aide/Tech Hours Contract" dataDxfId="98"/>
    <tableColumn id="5" xr3:uid="{74923E22-8814-4FC6-897F-B0E4561F5E95}" name="Provider Number"/>
    <tableColumn id="14" xr3:uid="{DDF0366C-9E7D-4372-96E2-1CC4C1CC2436}" name="CMS Region Number"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74CAC0-93C7-477B-84AE-E0225124820E}" name="Contract" displayName="Contract" ref="A1:AK188" totalsRowShown="0" headerRowDxfId="96">
  <autoFilter ref="A1:AK188" xr:uid="{F6C3CB19-CE12-4B14-8BE9-BE2DA56924F3}"/>
  <sortState xmlns:xlrd2="http://schemas.microsoft.com/office/spreadsheetml/2017/richdata2" ref="A2:AK188">
    <sortCondition ref="A1:A188"/>
  </sortState>
  <tableColumns count="37">
    <tableColumn id="1" xr3:uid="{3099AC13-4CF4-4F50-BF77-7E7B801F4549}" name="State"/>
    <tableColumn id="2" xr3:uid="{FCBE0EDA-645B-4C59-A1E4-160E77EF59C9}" name="Provider"/>
    <tableColumn id="3" xr3:uid="{9AA6D93B-FA78-4E14-975A-535F96D2E8DF}" name="City"/>
    <tableColumn id="4" xr3:uid="{FBD7A3C3-26CB-49BB-A0F6-52A6682883A0}" name="County"/>
    <tableColumn id="6" xr3:uid="{E8A1A9E6-7E7B-478A-9E91-6CFC4FE5418F}" name="MDS Census" dataDxfId="95"/>
    <tableColumn id="35" xr3:uid="{50533234-BE3E-43B1-8B60-54F346C439BF}" name="Total Nurse Staff Hours" dataDxfId="94"/>
    <tableColumn id="39" xr3:uid="{5D1C01B5-8707-4C8E-996E-AFA84EAED5D1}" name="Total Contract Hours" dataDxfId="93"/>
    <tableColumn id="8" xr3:uid="{AEE5F0E3-73F2-4D6A-9BA2-DCED3E222F78}" name="Percent Contract Hours" dataDxfId="92" dataCellStyle="Percent"/>
    <tableColumn id="38" xr3:uid="{F467BE27-9DC9-4D9F-A7A0-1CC873B50845}" name="Total RN Hours (w/ Admin, DON)" dataDxfId="91"/>
    <tableColumn id="14" xr3:uid="{E9A34D48-053E-4785-B707-7CC4FAEFE0F6}" name="Total Contract RN Hours (w/ Admin, DON)" dataDxfId="90"/>
    <tableColumn id="11" xr3:uid="{B9C99171-231B-47E2-A2A0-1F3F8D6C3DE8}" name="Percent Contract RN Hours (w/ Admin, DON)" dataDxfId="89" dataCellStyle="Percent"/>
    <tableColumn id="7" xr3:uid="{DDA69880-6339-431D-B4B7-E5AE333C7FB1}" name="RN Hours (excl. Admin, DON)" dataDxfId="88"/>
    <tableColumn id="9" xr3:uid="{06977362-E4AE-41A5-9AAB-2DADCF15884C}" name="RN Hours Contract (excl. Admin, DON)" dataDxfId="87"/>
    <tableColumn id="33" xr3:uid="{4A9B5286-CAA7-4518-8B83-462FF51B4224}" name="Percent RN Hours Contract (excl. Admin, DON)" dataDxfId="86" dataCellStyle="Percent"/>
    <tableColumn id="10" xr3:uid="{82609618-B70F-4EF8-B67D-F26460BE073B}" name="RN Admin Hours" dataDxfId="85"/>
    <tableColumn id="12" xr3:uid="{C16A789D-C6A4-4EE3-9404-FABE2AC285E9}" name="RN Admin Hours Contract" dataDxfId="84"/>
    <tableColumn id="32" xr3:uid="{8C6CBAB1-4AEB-4A22-A1DF-B772224433E2}" name="Percent RN Admin Hours Contract" dataDxfId="83" dataCellStyle="Percent"/>
    <tableColumn id="13" xr3:uid="{3CC4890B-29D5-405E-B12F-ED29AA275D75}" name="RN DON Hours" dataDxfId="82"/>
    <tableColumn id="15" xr3:uid="{ADA3164A-3BE5-4D30-A8A5-130B9BA6F15D}" name="RN DON Hours Contract" dataDxfId="81"/>
    <tableColumn id="29" xr3:uid="{B407741D-1DF4-45B1-AD85-71A6757D3B16}" name="Percent RN DON Hours Contract" dataDxfId="80" dataCellStyle="Percent"/>
    <tableColumn id="16" xr3:uid="{DDDDD5A2-7EED-4F69-9A27-891F4137656D}" name="LPN Hours (excl. Admin)" dataDxfId="79"/>
    <tableColumn id="18" xr3:uid="{75DE175A-D827-44BD-8876-62D88FE47947}" name="LPN Hours Contract (excl. Admin)" dataDxfId="78"/>
    <tableColumn id="26" xr3:uid="{2217C8F1-CE73-4D84-9E5E-6BCA418A40AC}" name="Percent LPN Hours Contract (excl. Admin)" dataDxfId="77" dataCellStyle="Percent"/>
    <tableColumn id="19" xr3:uid="{C639186E-EFFC-47B1-9A04-BF13538E4467}" name="LPN Admin Hours" dataDxfId="76"/>
    <tableColumn id="21" xr3:uid="{E2FFCC4A-45ED-4365-9EC0-99EDE467A1EB}" name="LPN Admin Hours Contract" dataDxfId="75"/>
    <tableColumn id="23" xr3:uid="{4259FA0C-4FC5-489B-AC74-DA49990A00A5}" name="Percent LPN Admin Hours Contract" dataDxfId="74" dataCellStyle="Percent"/>
    <tableColumn id="22" xr3:uid="{34D6C111-6B44-48C9-B68E-E7AE3E8B6FA0}" name="CNA Hours" dataDxfId="73"/>
    <tableColumn id="24" xr3:uid="{43294E2D-82E6-421B-ABB5-165E262D7AF7}" name="CNA Hours Contract" dataDxfId="72"/>
    <tableColumn id="20" xr3:uid="{D9A8D736-4730-4F00-A3DF-FDB1C396CDAF}" name="Percent CNA Hours Contract" dataDxfId="71" dataCellStyle="Percent"/>
    <tableColumn id="25" xr3:uid="{E034D994-B1A2-4C9C-BE1B-DAA4D5492B69}" name="NA TR Hours" dataDxfId="70"/>
    <tableColumn id="27" xr3:uid="{22C7895F-619D-426D-A9BC-ECC4AFA8724A}" name="NA TR Hours Contract" dataDxfId="69"/>
    <tableColumn id="17" xr3:uid="{5CFFA5D4-590F-4A24-9812-846632059B8F}" name="Percent NA TR Hours Contract" dataDxfId="68" dataCellStyle="Percent"/>
    <tableColumn id="28" xr3:uid="{26340B62-57E4-4038-B254-C599EABBBEC8}" name="Med Aide/Tech Hours" dataDxfId="67"/>
    <tableColumn id="30" xr3:uid="{3DB296A4-87E4-4B46-864C-D4855A8F0401}" name="Med Aide/Tech Hours Contract" dataDxfId="66"/>
    <tableColumn id="34" xr3:uid="{A567A3F9-969E-4DE3-8A4A-EC0548B2A58F}" name="Percent Med Aide/Tech Hours Contract" dataDxfId="65" dataCellStyle="Percent"/>
    <tableColumn id="5" xr3:uid="{58783FEB-1F51-4E21-BED4-8EB994EB78D3}" name="Provider Number"/>
    <tableColumn id="36" xr3:uid="{0981507B-F19D-491C-AB86-78CCFCB332CA}" name="CMS Region Number" dataDxfId="64"/>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B00724-C2D5-44E8-8DCC-4AB86B4BD42C}" name="NonNurse" displayName="NonNurse" ref="A1:AI188" totalsRowShown="0" headerRowDxfId="63">
  <autoFilter ref="A1:AI188" xr:uid="{0BC5ADF1-15D4-4F74-902E-CBC634AC45F1}"/>
  <sortState xmlns:xlrd2="http://schemas.microsoft.com/office/spreadsheetml/2017/richdata2" ref="A2:AI188">
    <sortCondition ref="A1:A188"/>
  </sortState>
  <tableColumns count="35">
    <tableColumn id="1" xr3:uid="{746F0C10-7290-4FF1-BC14-CF6AF8A5F2CB}" name="State"/>
    <tableColumn id="3" xr3:uid="{F15BC00C-BC48-4813-B69F-C4AA65DD6B2B}" name="Provider"/>
    <tableColumn id="4" xr3:uid="{74B73170-B727-43EE-85DC-66CB63DA906F}" name="City"/>
    <tableColumn id="5" xr3:uid="{68A40A24-BC18-4890-8492-9C56AC6CA963}" name="County"/>
    <tableColumn id="6" xr3:uid="{A8C1C2AE-4EF2-4B03-98AB-FA239D7B1F53}" name="MDS Census" dataDxfId="62"/>
    <tableColumn id="7" xr3:uid="{6A0E2DCC-C50F-4D8F-B0AB-5962BE365EF0}" name="Admin Hours" dataDxfId="61"/>
    <tableColumn id="30" xr3:uid="{60B0C3F7-5874-491B-9124-3A5677A99DB0}" name="Medical Director Hours" dataDxfId="60"/>
    <tableColumn id="8" xr3:uid="{7CBABF30-8897-40CD-9327-E47D10E5B195}" name="Pharmacist Hours" dataDxfId="59"/>
    <tableColumn id="10" xr3:uid="{08B319C7-FFEC-48D6-8926-4870D636C1D6}" name="Dietician Hours" dataDxfId="58"/>
    <tableColumn id="28" xr3:uid="{358F62EA-72B6-4EFA-BDBF-8476A114EB9C}" name="Physician Assistant Hours" dataDxfId="57"/>
    <tableColumn id="29" xr3:uid="{98137460-45FB-47C2-862E-CC3BD98DC229}" name="Nurse Practictioner Hours" dataDxfId="56"/>
    <tableColumn id="20" xr3:uid="{9AE39622-D442-41F2-BB09-775FCF98BA02}" name="Speech/Language Pathologist Hours" dataDxfId="55"/>
    <tableColumn id="17" xr3:uid="{C02EFD25-4D91-4DF8-B171-32057799B77B}" name="Qualified Social Work Staff Hours" dataDxfId="54"/>
    <tableColumn id="15" xr3:uid="{24764CA9-0B3D-4615-A103-C5C884C5B8E0}" name="Other Social Work Staff Hours" dataDxfId="53"/>
    <tableColumn id="34" xr3:uid="{6C67C646-E924-46F2-8EFE-8038F6A1F6A7}" name="HPRD: Total Social Work " dataDxfId="52"/>
    <tableColumn id="18" xr3:uid="{F7B08F7C-DBDB-4382-A5A0-4A091A983BD0}" name="Qualified Activities Professional Hours" dataDxfId="51"/>
    <tableColumn id="16" xr3:uid="{8D97232C-593A-456E-8EF5-F0C87A782681}" name="Other Activities Professional Hours" dataDxfId="50"/>
    <tableColumn id="33" xr3:uid="{49C5A5D2-8045-4019-97ED-F5A6ECB317E2}" name="HPRD: Combined Activities" dataDxfId="49"/>
    <tableColumn id="12" xr3:uid="{4F225DA5-6252-46C2-9E62-4D8A0EC7600D}" name="Occupational Therapist Hours" dataDxfId="48"/>
    <tableColumn id="13" xr3:uid="{E0096331-D677-4901-A299-7AFB172C1D35}" name="OT Assistant Hours" dataDxfId="47"/>
    <tableColumn id="22" xr3:uid="{5CBD9D9F-12E2-476A-B650-765AC5D7A708}" name="OT Aide Hours" dataDxfId="46"/>
    <tableColumn id="35" xr3:uid="{B1974E73-0766-4E42-8F50-68E333AB5147}" name="HPRD: OT (incl. Assistant &amp; Aide)" dataDxfId="45"/>
    <tableColumn id="23" xr3:uid="{92D6DA82-4A39-4FF0-9B2D-6C59D13D4588}" name="Physical Therapist (PT) Hours" dataDxfId="44"/>
    <tableColumn id="24" xr3:uid="{82AD846A-C1C0-41C4-BF7D-25240175783C}" name="PT Assistant Hours" dataDxfId="43"/>
    <tableColumn id="25" xr3:uid="{357463A7-4748-4CA2-92CD-77CEDAFC737F}" name="PT Aide Hours" dataDxfId="42"/>
    <tableColumn id="36" xr3:uid="{FEC8E97C-A1F1-44ED-8235-1FE99A7B20F4}" name="HPRD: PT (incl. Assistant &amp; Aide)" dataDxfId="41"/>
    <tableColumn id="14" xr3:uid="{5C7AEA02-E85C-4537-A480-A33AA27F64A9}" name="Mental Health Service Worker Hours" dataDxfId="40"/>
    <tableColumn id="21" xr3:uid="{EAB130F4-F9CC-4796-AB2C-30BA9C9E01E5}" name="Therapeutic Recreation Specialist" dataDxfId="39"/>
    <tableColumn id="9" xr3:uid="{73077007-0751-4EB7-B368-1B06E88C15DF}" name="Clinical Nurse Specialist Hours" dataDxfId="38"/>
    <tableColumn id="11" xr3:uid="{1DE77FC7-A1AC-4679-9835-5F44B686832F}" name="Feeding Assistant Hours" dataDxfId="37"/>
    <tableColumn id="26" xr3:uid="{4788FCC0-D5D1-4D65-96A7-D15FE00312E9}" name="Respiratory Therapist Hours" dataDxfId="36"/>
    <tableColumn id="27" xr3:uid="{793D6F67-C5EF-4E12-93BC-5D015C052104}" name="Respiratory Therapy Technician Hours" dataDxfId="35"/>
    <tableColumn id="31" xr3:uid="{393FEDBD-DAB9-482C-9752-19B1C344360A}" name="Other Physician Hours" dataDxfId="34"/>
    <tableColumn id="2" xr3:uid="{5FF8734A-65A3-4A12-B1FE-14FE8B85CAD6}" name="Provider Number" dataDxfId="33"/>
    <tableColumn id="32" xr3:uid="{6A583A4B-EE1A-419E-AFD6-FB81DC367144}" name="CMS Region" dataDxfId="32"/>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24AE48-B7D7-4CF2-A2C6-292B212A88DA}" name="Summary" displayName="Summary" ref="B2:D9" totalsRowShown="0" headerRowDxfId="31" dataDxfId="30" tableBorderDxfId="29">
  <autoFilter ref="B2:D9" xr:uid="{1ED771D8-DBF2-4B5C-9F7D-A59FBB047463}"/>
  <tableColumns count="3">
    <tableColumn id="1" xr3:uid="{BEE65606-42EC-4533-8BC4-0D2AAD5D9ED3}" name="State - Q3 2021" dataDxfId="28"/>
    <tableColumn id="3" xr3:uid="{71157121-1164-4F88-ABD2-CBD850580EBE}" name="State" dataDxfId="27" dataCellStyle="Normal 2 2"/>
    <tableColumn id="2" xr3:uid="{48FB7CBE-DB51-43B4-AD75-168CF89B7321}" name="US" dataDxfId="26"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4ADF57-F564-48E7-8375-DF5DD58231DB}" name="CMSRegion" displayName="CMSRegion" ref="F2:K12" totalsRowShown="0" headerRowDxfId="25" dataDxfId="24">
  <autoFilter ref="F2:K12" xr:uid="{8DA5A7B1-12B2-4B6A-ACD1-897DD9C7A713}"/>
  <tableColumns count="6">
    <tableColumn id="1" xr3:uid="{BD3BF801-A5BD-4CB0-8EC9-4C21629CD26C}" name="CMS Region Number" dataDxfId="23"/>
    <tableColumn id="2" xr3:uid="{73D72707-2AA2-4446-9D65-01C7C6B140DC}" name="Total Census" dataDxfId="22"/>
    <tableColumn id="7" xr3:uid="{CCF9C743-1504-4D7B-AD4E-483AF55735FC}" name="Total Nurse Staff HPRD" dataDxfId="21"/>
    <tableColumn id="3" xr3:uid="{F17BFE24-7208-4F5F-B7BC-279B7EF09C59}" name="Rank: Total Nurse Staff HPRD" dataDxfId="20"/>
    <tableColumn id="5" xr3:uid="{D4424C81-7971-4806-AEEA-05351BA501AA}" name="RN Staff HPRD" dataDxfId="19"/>
    <tableColumn id="6" xr3:uid="{79BED424-59AA-491F-B6E2-52CFB95D7257}" name="Rank: RN Staff HPRD" dataDxfId="18"/>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E6BDE-78DE-4F9E-BD06-E28C7F00A573}" name="State" displayName="State" ref="M2:R53" totalsRowShown="0" headerRowDxfId="17" dataDxfId="16">
  <autoFilter ref="M2:R53" xr:uid="{3A6DC66B-51AF-4021-A205-FEA1BCFE532F}"/>
  <tableColumns count="6">
    <tableColumn id="1" xr3:uid="{FE0144D0-54C9-4A4B-B736-73152791E03F}" name="State" dataDxfId="15"/>
    <tableColumn id="2" xr3:uid="{580D95B7-9797-46FF-A3BE-C12A7C5E9978}" name="Total Census" dataDxfId="14"/>
    <tableColumn id="4" xr3:uid="{A077B7D3-3889-4BB3-B067-85147DA80B08}" name="Total Nurse Staff HPRD" dataDxfId="13"/>
    <tableColumn id="3" xr3:uid="{9012E4B1-5055-45F2-831A-19069D7EE5CA}" name="Rank: Total Nurse Staff HPRD" dataDxfId="12"/>
    <tableColumn id="5" xr3:uid="{7E5296A0-E32D-4CA8-9D06-58E1632CB648}" name="RN Staff HPRD" dataDxfId="11"/>
    <tableColumn id="6" xr3:uid="{054EF975-8A04-431E-ACC5-D7BC0FC543CC}" name="Rank: RN Staff HPRD" dataDxfId="10"/>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C91A02-3297-4BE2-A62C-2E85F394FCC0}" name="Category" displayName="Category" ref="T2:W15" totalsRowShown="0" headerRowDxfId="9" dataDxfId="8">
  <tableColumns count="4">
    <tableColumn id="1" xr3:uid="{6A55453E-8305-4658-934D-968C33897C8D}" name="Staffing Category" dataDxfId="7"/>
    <tableColumn id="2" xr3:uid="{80796A6E-A20D-4851-8698-64E87CD22DFD}" name="State Total" dataDxfId="6"/>
    <tableColumn id="3" xr3:uid="{1AF800B7-EB57-4437-B379-629881B5B796}" name="Percentage of Total" dataDxfId="5">
      <calculatedColumnFormula>Category[[#This Row],[State Total]]/U1</calculatedColumnFormula>
    </tableColumn>
    <tableColumn id="4" xr3:uid="{152CBEE7-B844-46D8-AA51-29477A45D584}" name="HPRD" dataDxfId="4">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DE3F7-1CA0-42D4-852B-EEF2488DB027}" name="ContractSummary" displayName="ContractSummary" ref="T18:U29" totalsRowShown="0" headerRowDxfId="3" dataDxfId="2">
  <tableColumns count="2">
    <tableColumn id="1" xr3:uid="{0B23A447-33EC-42D9-B0A0-B78286680E80}" name="Contract Hours" dataDxfId="1"/>
    <tableColumn id="2" xr3:uid="{ED6396CB-DF28-415F-9527-37ED31F7E67F}" name="State Total" dataDxfId="0">
      <calculatedColumnFormula>SUM(#REF!)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F6A5-CBB7-4715-A07B-251BB4843A83}">
  <sheetPr codeName="Sheet1">
    <outlinePr summaryRight="0"/>
  </sheetPr>
  <dimension ref="A1:AH200"/>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2" customWidth="1"/>
    <col min="34" max="34" width="15.7109375" style="32"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1" customFormat="1" ht="189.95" customHeight="1" x14ac:dyDescent="0.25">
      <c r="A1" s="1" t="s">
        <v>556</v>
      </c>
      <c r="B1" s="1" t="s">
        <v>623</v>
      </c>
      <c r="C1" s="1" t="s">
        <v>559</v>
      </c>
      <c r="D1" s="1" t="s">
        <v>558</v>
      </c>
      <c r="E1" s="1" t="s">
        <v>560</v>
      </c>
      <c r="F1" s="1" t="s">
        <v>564</v>
      </c>
      <c r="G1" s="1" t="s">
        <v>567</v>
      </c>
      <c r="H1" s="1" t="s">
        <v>566</v>
      </c>
      <c r="I1" s="1" t="s">
        <v>624</v>
      </c>
      <c r="J1" s="1" t="s">
        <v>603</v>
      </c>
      <c r="K1" s="1" t="s">
        <v>605</v>
      </c>
      <c r="L1" s="1" t="s">
        <v>604</v>
      </c>
      <c r="M1" s="1" t="s">
        <v>606</v>
      </c>
      <c r="N1" s="1" t="s">
        <v>607</v>
      </c>
      <c r="O1" s="1" t="s">
        <v>608</v>
      </c>
      <c r="P1" s="1" t="s">
        <v>613</v>
      </c>
      <c r="Q1" s="1" t="s">
        <v>614</v>
      </c>
      <c r="R1" s="1" t="s">
        <v>609</v>
      </c>
      <c r="S1" s="1" t="s">
        <v>625</v>
      </c>
      <c r="T1" s="1" t="s">
        <v>610</v>
      </c>
      <c r="U1" s="1" t="s">
        <v>611</v>
      </c>
      <c r="V1" s="1" t="s">
        <v>612</v>
      </c>
      <c r="W1" s="1" t="s">
        <v>626</v>
      </c>
      <c r="X1" s="1" t="s">
        <v>616</v>
      </c>
      <c r="Y1" s="1" t="s">
        <v>615</v>
      </c>
      <c r="Z1" s="1" t="s">
        <v>617</v>
      </c>
      <c r="AA1" s="1" t="s">
        <v>627</v>
      </c>
      <c r="AB1" s="1" t="s">
        <v>618</v>
      </c>
      <c r="AC1" s="1" t="s">
        <v>619</v>
      </c>
      <c r="AD1" s="1" t="s">
        <v>620</v>
      </c>
      <c r="AE1" s="1" t="s">
        <v>621</v>
      </c>
      <c r="AF1" s="1" t="s">
        <v>557</v>
      </c>
      <c r="AG1" s="38" t="s">
        <v>568</v>
      </c>
    </row>
    <row r="2" spans="1:34" x14ac:dyDescent="0.25">
      <c r="A2" t="s">
        <v>545</v>
      </c>
      <c r="B2" t="s">
        <v>209</v>
      </c>
      <c r="C2" t="s">
        <v>379</v>
      </c>
      <c r="D2" t="s">
        <v>487</v>
      </c>
      <c r="E2" s="31">
        <v>61.391304347826086</v>
      </c>
      <c r="F2" s="31">
        <v>3.7680524079320117</v>
      </c>
      <c r="G2" s="31">
        <v>3.5402195467422093</v>
      </c>
      <c r="H2" s="31">
        <v>0.64093307365439101</v>
      </c>
      <c r="I2" s="31">
        <v>0.41310021246458928</v>
      </c>
      <c r="J2" s="31">
        <v>231.32565217391306</v>
      </c>
      <c r="K2" s="31">
        <v>217.3386956521739</v>
      </c>
      <c r="L2" s="31">
        <v>39.34771739130435</v>
      </c>
      <c r="M2" s="31">
        <v>25.360760869565219</v>
      </c>
      <c r="N2" s="31">
        <v>11.062065217391305</v>
      </c>
      <c r="O2" s="31">
        <v>2.9248913043478266</v>
      </c>
      <c r="P2" s="31">
        <v>70.043913043478256</v>
      </c>
      <c r="Q2" s="31">
        <v>70.043913043478256</v>
      </c>
      <c r="R2" s="31">
        <v>0</v>
      </c>
      <c r="S2" s="31">
        <v>121.93402173913044</v>
      </c>
      <c r="T2" s="31">
        <v>121.93402173913044</v>
      </c>
      <c r="U2" s="31">
        <v>0</v>
      </c>
      <c r="V2" s="31">
        <v>0</v>
      </c>
      <c r="W2" s="31">
        <v>21.341521739130435</v>
      </c>
      <c r="X2" s="31">
        <v>0</v>
      </c>
      <c r="Y2" s="31">
        <v>0.64673913043478259</v>
      </c>
      <c r="Z2" s="31">
        <v>0</v>
      </c>
      <c r="AA2" s="31">
        <v>2.1038043478260873</v>
      </c>
      <c r="AB2" s="31">
        <v>0</v>
      </c>
      <c r="AC2" s="31">
        <v>18.590978260869566</v>
      </c>
      <c r="AD2" s="31">
        <v>0</v>
      </c>
      <c r="AE2" s="31">
        <v>0</v>
      </c>
      <c r="AF2" t="s">
        <v>21</v>
      </c>
      <c r="AG2" s="32">
        <v>4</v>
      </c>
      <c r="AH2"/>
    </row>
    <row r="3" spans="1:34" x14ac:dyDescent="0.25">
      <c r="A3" t="s">
        <v>545</v>
      </c>
      <c r="B3" t="s">
        <v>309</v>
      </c>
      <c r="C3" t="s">
        <v>411</v>
      </c>
      <c r="D3" t="s">
        <v>481</v>
      </c>
      <c r="E3" s="31">
        <v>109.33695652173913</v>
      </c>
      <c r="F3" s="31">
        <v>3.025380256486728</v>
      </c>
      <c r="G3" s="31">
        <v>2.7739964211154189</v>
      </c>
      <c r="H3" s="31">
        <v>0.39216820757530568</v>
      </c>
      <c r="I3" s="31">
        <v>0.19436027438115119</v>
      </c>
      <c r="J3" s="31">
        <v>330.78586956521735</v>
      </c>
      <c r="K3" s="31">
        <v>303.30032608695649</v>
      </c>
      <c r="L3" s="31">
        <v>42.878478260869564</v>
      </c>
      <c r="M3" s="31">
        <v>21.250760869565216</v>
      </c>
      <c r="N3" s="31">
        <v>17.888586956521738</v>
      </c>
      <c r="O3" s="31">
        <v>3.7391304347826089</v>
      </c>
      <c r="P3" s="31">
        <v>96.96380434782607</v>
      </c>
      <c r="Q3" s="31">
        <v>91.105978260869549</v>
      </c>
      <c r="R3" s="31">
        <v>5.8578260869565222</v>
      </c>
      <c r="S3" s="31">
        <v>190.94358695652176</v>
      </c>
      <c r="T3" s="31">
        <v>190.94358695652176</v>
      </c>
      <c r="U3" s="31">
        <v>0</v>
      </c>
      <c r="V3" s="31">
        <v>0</v>
      </c>
      <c r="W3" s="31">
        <v>124.6663043478261</v>
      </c>
      <c r="X3" s="31">
        <v>6.5496739130434776</v>
      </c>
      <c r="Y3" s="31">
        <v>0</v>
      </c>
      <c r="Z3" s="31">
        <v>0</v>
      </c>
      <c r="AA3" s="31">
        <v>39.883152173913047</v>
      </c>
      <c r="AB3" s="31">
        <v>1.9991304347826087</v>
      </c>
      <c r="AC3" s="31">
        <v>76.23434782608696</v>
      </c>
      <c r="AD3" s="31">
        <v>0</v>
      </c>
      <c r="AE3" s="31">
        <v>0</v>
      </c>
      <c r="AF3" t="s">
        <v>122</v>
      </c>
      <c r="AG3" s="32">
        <v>4</v>
      </c>
      <c r="AH3"/>
    </row>
    <row r="4" spans="1:34" x14ac:dyDescent="0.25">
      <c r="A4" t="s">
        <v>545</v>
      </c>
      <c r="B4" t="s">
        <v>319</v>
      </c>
      <c r="C4" t="s">
        <v>419</v>
      </c>
      <c r="D4" t="s">
        <v>489</v>
      </c>
      <c r="E4" s="31">
        <v>59.413043478260867</v>
      </c>
      <c r="F4" s="31">
        <v>3.49093487010611</v>
      </c>
      <c r="G4" s="31">
        <v>3.1634449323088183</v>
      </c>
      <c r="H4" s="31">
        <v>0.33058726673984634</v>
      </c>
      <c r="I4" s="31">
        <v>3.2277716794731071E-2</v>
      </c>
      <c r="J4" s="31">
        <v>207.40706521739128</v>
      </c>
      <c r="K4" s="31">
        <v>187.94989130434783</v>
      </c>
      <c r="L4" s="31">
        <v>19.641195652173913</v>
      </c>
      <c r="M4" s="31">
        <v>1.9177173913043482</v>
      </c>
      <c r="N4" s="31">
        <v>11.821304347826086</v>
      </c>
      <c r="O4" s="31">
        <v>5.9021739130434785</v>
      </c>
      <c r="P4" s="31">
        <v>68.891413043478281</v>
      </c>
      <c r="Q4" s="31">
        <v>67.157717391304374</v>
      </c>
      <c r="R4" s="31">
        <v>1.7336956521739131</v>
      </c>
      <c r="S4" s="31">
        <v>118.87445652173909</v>
      </c>
      <c r="T4" s="31">
        <v>98.893478260869529</v>
      </c>
      <c r="U4" s="31">
        <v>19.98097826086957</v>
      </c>
      <c r="V4" s="31">
        <v>0</v>
      </c>
      <c r="W4" s="31">
        <v>0</v>
      </c>
      <c r="X4" s="31">
        <v>0</v>
      </c>
      <c r="Y4" s="31">
        <v>0</v>
      </c>
      <c r="Z4" s="31">
        <v>0</v>
      </c>
      <c r="AA4" s="31">
        <v>0</v>
      </c>
      <c r="AB4" s="31">
        <v>0</v>
      </c>
      <c r="AC4" s="31">
        <v>0</v>
      </c>
      <c r="AD4" s="31">
        <v>0</v>
      </c>
      <c r="AE4" s="31">
        <v>0</v>
      </c>
      <c r="AF4" t="s">
        <v>132</v>
      </c>
      <c r="AG4" s="32">
        <v>4</v>
      </c>
      <c r="AH4"/>
    </row>
    <row r="5" spans="1:34" x14ac:dyDescent="0.25">
      <c r="A5" t="s">
        <v>545</v>
      </c>
      <c r="B5" t="s">
        <v>214</v>
      </c>
      <c r="C5" t="s">
        <v>418</v>
      </c>
      <c r="D5" t="s">
        <v>476</v>
      </c>
      <c r="E5" s="31">
        <v>135.38043478260869</v>
      </c>
      <c r="F5" s="31">
        <v>3.4562601364913688</v>
      </c>
      <c r="G5" s="31">
        <v>3.2502786029706945</v>
      </c>
      <c r="H5" s="31">
        <v>0.29577197912484954</v>
      </c>
      <c r="I5" s="31">
        <v>0.14007145724608594</v>
      </c>
      <c r="J5" s="31">
        <v>467.90999999999997</v>
      </c>
      <c r="K5" s="31">
        <v>440.02413043478259</v>
      </c>
      <c r="L5" s="31">
        <v>40.041739130434792</v>
      </c>
      <c r="M5" s="31">
        <v>18.962934782608698</v>
      </c>
      <c r="N5" s="31">
        <v>15.633152173913043</v>
      </c>
      <c r="O5" s="31">
        <v>5.4456521739130439</v>
      </c>
      <c r="P5" s="31">
        <v>142.68565217391304</v>
      </c>
      <c r="Q5" s="31">
        <v>135.87858695652173</v>
      </c>
      <c r="R5" s="31">
        <v>6.8070652173913047</v>
      </c>
      <c r="S5" s="31">
        <v>285.18260869565216</v>
      </c>
      <c r="T5" s="31">
        <v>285.07119565217391</v>
      </c>
      <c r="U5" s="31">
        <v>0.11141304347826086</v>
      </c>
      <c r="V5" s="31">
        <v>0</v>
      </c>
      <c r="W5" s="31">
        <v>203.12739130434781</v>
      </c>
      <c r="X5" s="31">
        <v>2.4738043478260869</v>
      </c>
      <c r="Y5" s="31">
        <v>0</v>
      </c>
      <c r="Z5" s="31">
        <v>0</v>
      </c>
      <c r="AA5" s="31">
        <v>56.680217391304346</v>
      </c>
      <c r="AB5" s="31">
        <v>0</v>
      </c>
      <c r="AC5" s="31">
        <v>143.97336956521738</v>
      </c>
      <c r="AD5" s="31">
        <v>0</v>
      </c>
      <c r="AE5" s="31">
        <v>0</v>
      </c>
      <c r="AF5" t="s">
        <v>26</v>
      </c>
      <c r="AG5" s="32">
        <v>4</v>
      </c>
      <c r="AH5"/>
    </row>
    <row r="6" spans="1:34" x14ac:dyDescent="0.25">
      <c r="A6" t="s">
        <v>545</v>
      </c>
      <c r="B6" t="s">
        <v>336</v>
      </c>
      <c r="C6" t="s">
        <v>417</v>
      </c>
      <c r="D6" t="s">
        <v>488</v>
      </c>
      <c r="E6" s="31">
        <v>58.543478260869563</v>
      </c>
      <c r="F6" s="31">
        <v>5.5975399183067216</v>
      </c>
      <c r="G6" s="31">
        <v>5.182968808020795</v>
      </c>
      <c r="H6" s="31">
        <v>0.52127367248421841</v>
      </c>
      <c r="I6" s="31">
        <v>0.26287597474935021</v>
      </c>
      <c r="J6" s="31">
        <v>327.69945652173914</v>
      </c>
      <c r="K6" s="31">
        <v>303.42902173913046</v>
      </c>
      <c r="L6" s="31">
        <v>30.517173913043479</v>
      </c>
      <c r="M6" s="31">
        <v>15.389673913043479</v>
      </c>
      <c r="N6" s="31">
        <v>9.7361956521739117</v>
      </c>
      <c r="O6" s="31">
        <v>5.3913043478260869</v>
      </c>
      <c r="P6" s="31">
        <v>97.565326086956517</v>
      </c>
      <c r="Q6" s="31">
        <v>88.422391304347826</v>
      </c>
      <c r="R6" s="31">
        <v>9.1429347826086911</v>
      </c>
      <c r="S6" s="31">
        <v>199.61695652173916</v>
      </c>
      <c r="T6" s="31">
        <v>199.61695652173916</v>
      </c>
      <c r="U6" s="31">
        <v>0</v>
      </c>
      <c r="V6" s="31">
        <v>0</v>
      </c>
      <c r="W6" s="31">
        <v>84.633695652173927</v>
      </c>
      <c r="X6" s="31">
        <v>0</v>
      </c>
      <c r="Y6" s="31">
        <v>0</v>
      </c>
      <c r="Z6" s="31">
        <v>0</v>
      </c>
      <c r="AA6" s="31">
        <v>2.8505434782608696</v>
      </c>
      <c r="AB6" s="31">
        <v>0</v>
      </c>
      <c r="AC6" s="31">
        <v>81.783152173913052</v>
      </c>
      <c r="AD6" s="31">
        <v>0</v>
      </c>
      <c r="AE6" s="31">
        <v>0</v>
      </c>
      <c r="AF6" t="s">
        <v>149</v>
      </c>
      <c r="AG6" s="32">
        <v>4</v>
      </c>
      <c r="AH6"/>
    </row>
    <row r="7" spans="1:34" x14ac:dyDescent="0.25">
      <c r="A7" t="s">
        <v>545</v>
      </c>
      <c r="B7" t="s">
        <v>367</v>
      </c>
      <c r="C7" t="s">
        <v>383</v>
      </c>
      <c r="D7" t="s">
        <v>492</v>
      </c>
      <c r="E7" s="31">
        <v>36.728260869565219</v>
      </c>
      <c r="F7" s="31">
        <v>4.5078810298904992</v>
      </c>
      <c r="G7" s="31">
        <v>3.8856821544835745</v>
      </c>
      <c r="H7" s="31">
        <v>1.4610683634211299</v>
      </c>
      <c r="I7" s="31">
        <v>1.1418851731281441</v>
      </c>
      <c r="J7" s="31">
        <v>165.56663043478258</v>
      </c>
      <c r="K7" s="31">
        <v>142.71434782608694</v>
      </c>
      <c r="L7" s="31">
        <v>53.66249999999998</v>
      </c>
      <c r="M7" s="31">
        <v>41.939456521739118</v>
      </c>
      <c r="N7" s="31">
        <v>7.6146739130434744</v>
      </c>
      <c r="O7" s="31">
        <v>4.1083695652173864</v>
      </c>
      <c r="P7" s="31">
        <v>28.377717391304344</v>
      </c>
      <c r="Q7" s="31">
        <v>17.248478260869565</v>
      </c>
      <c r="R7" s="31">
        <v>11.12923913043478</v>
      </c>
      <c r="S7" s="31">
        <v>83.526413043478257</v>
      </c>
      <c r="T7" s="31">
        <v>83.526413043478257</v>
      </c>
      <c r="U7" s="31">
        <v>0</v>
      </c>
      <c r="V7" s="31">
        <v>0</v>
      </c>
      <c r="W7" s="31">
        <v>0</v>
      </c>
      <c r="X7" s="31">
        <v>0</v>
      </c>
      <c r="Y7" s="31">
        <v>0</v>
      </c>
      <c r="Z7" s="31">
        <v>0</v>
      </c>
      <c r="AA7" s="31">
        <v>0</v>
      </c>
      <c r="AB7" s="31">
        <v>0</v>
      </c>
      <c r="AC7" s="31">
        <v>0</v>
      </c>
      <c r="AD7" s="31">
        <v>0</v>
      </c>
      <c r="AE7" s="31">
        <v>0</v>
      </c>
      <c r="AF7" t="s">
        <v>180</v>
      </c>
      <c r="AG7" s="32">
        <v>4</v>
      </c>
      <c r="AH7"/>
    </row>
    <row r="8" spans="1:34" x14ac:dyDescent="0.25">
      <c r="A8" t="s">
        <v>545</v>
      </c>
      <c r="B8" t="s">
        <v>211</v>
      </c>
      <c r="C8" t="s">
        <v>416</v>
      </c>
      <c r="D8" t="s">
        <v>464</v>
      </c>
      <c r="E8" s="31">
        <v>80.021739130434781</v>
      </c>
      <c r="F8" s="31">
        <v>3.183480032599836</v>
      </c>
      <c r="G8" s="31">
        <v>3.0036375984786732</v>
      </c>
      <c r="H8" s="31">
        <v>0.27611926107036128</v>
      </c>
      <c r="I8" s="31">
        <v>0.20928959521869051</v>
      </c>
      <c r="J8" s="31">
        <v>254.7476086956521</v>
      </c>
      <c r="K8" s="31">
        <v>240.35630434782601</v>
      </c>
      <c r="L8" s="31">
        <v>22.095543478260865</v>
      </c>
      <c r="M8" s="31">
        <v>16.747717391304342</v>
      </c>
      <c r="N8" s="31">
        <v>0</v>
      </c>
      <c r="O8" s="31">
        <v>5.3478260869565215</v>
      </c>
      <c r="P8" s="31">
        <v>76.218152173913026</v>
      </c>
      <c r="Q8" s="31">
        <v>67.174673913043463</v>
      </c>
      <c r="R8" s="31">
        <v>9.0434782608695645</v>
      </c>
      <c r="S8" s="31">
        <v>156.43391304347821</v>
      </c>
      <c r="T8" s="31">
        <v>156.43391304347821</v>
      </c>
      <c r="U8" s="31">
        <v>0</v>
      </c>
      <c r="V8" s="31">
        <v>0</v>
      </c>
      <c r="W8" s="31">
        <v>0</v>
      </c>
      <c r="X8" s="31">
        <v>0</v>
      </c>
      <c r="Y8" s="31">
        <v>0</v>
      </c>
      <c r="Z8" s="31">
        <v>0</v>
      </c>
      <c r="AA8" s="31">
        <v>0</v>
      </c>
      <c r="AB8" s="31">
        <v>0</v>
      </c>
      <c r="AC8" s="31">
        <v>0</v>
      </c>
      <c r="AD8" s="31">
        <v>0</v>
      </c>
      <c r="AE8" s="31">
        <v>0</v>
      </c>
      <c r="AF8" t="s">
        <v>23</v>
      </c>
      <c r="AG8" s="32">
        <v>4</v>
      </c>
      <c r="AH8"/>
    </row>
    <row r="9" spans="1:34" x14ac:dyDescent="0.25">
      <c r="A9" t="s">
        <v>545</v>
      </c>
      <c r="B9" t="s">
        <v>204</v>
      </c>
      <c r="C9" t="s">
        <v>387</v>
      </c>
      <c r="D9" t="s">
        <v>484</v>
      </c>
      <c r="E9" s="31">
        <v>69.652173913043484</v>
      </c>
      <c r="F9" s="31">
        <v>2.249759675405743</v>
      </c>
      <c r="G9" s="31">
        <v>2.1050390137328336</v>
      </c>
      <c r="H9" s="31">
        <v>0.3453152309612984</v>
      </c>
      <c r="I9" s="31">
        <v>0.25667602996254679</v>
      </c>
      <c r="J9" s="31">
        <v>156.70065217391306</v>
      </c>
      <c r="K9" s="31">
        <v>146.62054347826086</v>
      </c>
      <c r="L9" s="31">
        <v>24.051956521739132</v>
      </c>
      <c r="M9" s="31">
        <v>17.878043478260871</v>
      </c>
      <c r="N9" s="31">
        <v>0</v>
      </c>
      <c r="O9" s="31">
        <v>6.1739130434782608</v>
      </c>
      <c r="P9" s="31">
        <v>42.966304347826082</v>
      </c>
      <c r="Q9" s="31">
        <v>39.060108695652168</v>
      </c>
      <c r="R9" s="31">
        <v>3.906195652173913</v>
      </c>
      <c r="S9" s="31">
        <v>89.682391304347831</v>
      </c>
      <c r="T9" s="31">
        <v>89.682391304347831</v>
      </c>
      <c r="U9" s="31">
        <v>0</v>
      </c>
      <c r="V9" s="31">
        <v>0</v>
      </c>
      <c r="W9" s="31">
        <v>0</v>
      </c>
      <c r="X9" s="31">
        <v>0</v>
      </c>
      <c r="Y9" s="31">
        <v>0</v>
      </c>
      <c r="Z9" s="31">
        <v>0</v>
      </c>
      <c r="AA9" s="31">
        <v>0</v>
      </c>
      <c r="AB9" s="31">
        <v>0</v>
      </c>
      <c r="AC9" s="31">
        <v>0</v>
      </c>
      <c r="AD9" s="31">
        <v>0</v>
      </c>
      <c r="AE9" s="31">
        <v>0</v>
      </c>
      <c r="AF9" t="s">
        <v>16</v>
      </c>
      <c r="AG9" s="32">
        <v>4</v>
      </c>
      <c r="AH9"/>
    </row>
    <row r="10" spans="1:34" x14ac:dyDescent="0.25">
      <c r="A10" t="s">
        <v>545</v>
      </c>
      <c r="B10" t="s">
        <v>308</v>
      </c>
      <c r="C10" t="s">
        <v>428</v>
      </c>
      <c r="D10" t="s">
        <v>459</v>
      </c>
      <c r="E10" s="31">
        <v>47.967391304347828</v>
      </c>
      <c r="F10" s="31">
        <v>3.3365850895082705</v>
      </c>
      <c r="G10" s="31">
        <v>2.852107409925221</v>
      </c>
      <c r="H10" s="31">
        <v>0.34048039882166325</v>
      </c>
      <c r="I10" s="31">
        <v>9.5295717199184227E-2</v>
      </c>
      <c r="J10" s="31">
        <v>160.04728260869564</v>
      </c>
      <c r="K10" s="31">
        <v>136.80815217391304</v>
      </c>
      <c r="L10" s="31">
        <v>16.33195652173913</v>
      </c>
      <c r="M10" s="31">
        <v>4.5710869565217394</v>
      </c>
      <c r="N10" s="31">
        <v>7.0652173913043477</v>
      </c>
      <c r="O10" s="31">
        <v>4.6956521739130439</v>
      </c>
      <c r="P10" s="31">
        <v>54.672499999999985</v>
      </c>
      <c r="Q10" s="31">
        <v>43.194239130434767</v>
      </c>
      <c r="R10" s="31">
        <v>11.478260869565217</v>
      </c>
      <c r="S10" s="31">
        <v>89.042826086956538</v>
      </c>
      <c r="T10" s="31">
        <v>89.042826086956538</v>
      </c>
      <c r="U10" s="31">
        <v>0</v>
      </c>
      <c r="V10" s="31">
        <v>0</v>
      </c>
      <c r="W10" s="31">
        <v>3.2554347826086958</v>
      </c>
      <c r="X10" s="31">
        <v>0.13043478260869565</v>
      </c>
      <c r="Y10" s="31">
        <v>0</v>
      </c>
      <c r="Z10" s="31">
        <v>0</v>
      </c>
      <c r="AA10" s="31">
        <v>3.125</v>
      </c>
      <c r="AB10" s="31">
        <v>0</v>
      </c>
      <c r="AC10" s="31">
        <v>0</v>
      </c>
      <c r="AD10" s="31">
        <v>0</v>
      </c>
      <c r="AE10" s="31">
        <v>0</v>
      </c>
      <c r="AF10" t="s">
        <v>121</v>
      </c>
      <c r="AG10" s="32">
        <v>4</v>
      </c>
      <c r="AH10"/>
    </row>
    <row r="11" spans="1:34" x14ac:dyDescent="0.25">
      <c r="A11" t="s">
        <v>545</v>
      </c>
      <c r="B11" t="s">
        <v>257</v>
      </c>
      <c r="C11" t="s">
        <v>391</v>
      </c>
      <c r="D11" t="s">
        <v>470</v>
      </c>
      <c r="E11" s="31">
        <v>89.402173913043484</v>
      </c>
      <c r="F11" s="31">
        <v>3.951060182370822</v>
      </c>
      <c r="G11" s="31">
        <v>3.655497872340427</v>
      </c>
      <c r="H11" s="31">
        <v>0.38995379939209718</v>
      </c>
      <c r="I11" s="31">
        <v>0.17341884498480239</v>
      </c>
      <c r="J11" s="31">
        <v>353.23336956521752</v>
      </c>
      <c r="K11" s="31">
        <v>326.80945652173926</v>
      </c>
      <c r="L11" s="31">
        <v>34.862717391304344</v>
      </c>
      <c r="M11" s="31">
        <v>15.504021739130431</v>
      </c>
      <c r="N11" s="31">
        <v>13.706521739130435</v>
      </c>
      <c r="O11" s="31">
        <v>5.6521739130434785</v>
      </c>
      <c r="P11" s="31">
        <v>108.94076086956522</v>
      </c>
      <c r="Q11" s="31">
        <v>101.87554347826088</v>
      </c>
      <c r="R11" s="31">
        <v>7.0652173913043477</v>
      </c>
      <c r="S11" s="31">
        <v>209.4298913043479</v>
      </c>
      <c r="T11" s="31">
        <v>202.42717391304356</v>
      </c>
      <c r="U11" s="31">
        <v>7.0027173913043477</v>
      </c>
      <c r="V11" s="31">
        <v>0</v>
      </c>
      <c r="W11" s="31">
        <v>42.787717391304341</v>
      </c>
      <c r="X11" s="31">
        <v>3.7105434782608691</v>
      </c>
      <c r="Y11" s="31">
        <v>0</v>
      </c>
      <c r="Z11" s="31">
        <v>0</v>
      </c>
      <c r="AA11" s="31">
        <v>19.902717391304343</v>
      </c>
      <c r="AB11" s="31">
        <v>0</v>
      </c>
      <c r="AC11" s="31">
        <v>19.174456521739131</v>
      </c>
      <c r="AD11" s="31">
        <v>0</v>
      </c>
      <c r="AE11" s="31">
        <v>0</v>
      </c>
      <c r="AF11" t="s">
        <v>70</v>
      </c>
      <c r="AG11" s="32">
        <v>4</v>
      </c>
      <c r="AH11"/>
    </row>
    <row r="12" spans="1:34" x14ac:dyDescent="0.25">
      <c r="A12" t="s">
        <v>545</v>
      </c>
      <c r="B12" t="s">
        <v>328</v>
      </c>
      <c r="C12" t="s">
        <v>436</v>
      </c>
      <c r="D12" t="s">
        <v>476</v>
      </c>
      <c r="E12" s="31">
        <v>23.336956521739129</v>
      </c>
      <c r="F12" s="31">
        <v>5.2798369818351194</v>
      </c>
      <c r="G12" s="31">
        <v>4.8550582207731727</v>
      </c>
      <c r="H12" s="31">
        <v>1.8435305076851425</v>
      </c>
      <c r="I12" s="31">
        <v>1.4187517466231954</v>
      </c>
      <c r="J12" s="31">
        <v>123.21532608695654</v>
      </c>
      <c r="K12" s="31">
        <v>113.30228260869566</v>
      </c>
      <c r="L12" s="31">
        <v>43.022391304347835</v>
      </c>
      <c r="M12" s="31">
        <v>33.10934782608696</v>
      </c>
      <c r="N12" s="31">
        <v>4.6956521739130439</v>
      </c>
      <c r="O12" s="31">
        <v>5.2173913043478262</v>
      </c>
      <c r="P12" s="31">
        <v>8.8158695652173904</v>
      </c>
      <c r="Q12" s="31">
        <v>8.8158695652173904</v>
      </c>
      <c r="R12" s="31">
        <v>0</v>
      </c>
      <c r="S12" s="31">
        <v>71.377065217391305</v>
      </c>
      <c r="T12" s="31">
        <v>71.377065217391305</v>
      </c>
      <c r="U12" s="31">
        <v>0</v>
      </c>
      <c r="V12" s="31">
        <v>0</v>
      </c>
      <c r="W12" s="31">
        <v>21.433804347826083</v>
      </c>
      <c r="X12" s="31">
        <v>0</v>
      </c>
      <c r="Y12" s="31">
        <v>0</v>
      </c>
      <c r="Z12" s="31">
        <v>0</v>
      </c>
      <c r="AA12" s="31">
        <v>8.8158695652173904</v>
      </c>
      <c r="AB12" s="31">
        <v>0</v>
      </c>
      <c r="AC12" s="31">
        <v>12.617934782608694</v>
      </c>
      <c r="AD12" s="31">
        <v>0</v>
      </c>
      <c r="AE12" s="31">
        <v>0</v>
      </c>
      <c r="AF12" t="s">
        <v>141</v>
      </c>
      <c r="AG12" s="32">
        <v>4</v>
      </c>
      <c r="AH12"/>
    </row>
    <row r="13" spans="1:34" x14ac:dyDescent="0.25">
      <c r="A13" t="s">
        <v>545</v>
      </c>
      <c r="B13" t="s">
        <v>358</v>
      </c>
      <c r="C13" t="s">
        <v>392</v>
      </c>
      <c r="D13" t="s">
        <v>472</v>
      </c>
      <c r="E13" s="31">
        <v>26.880434782608695</v>
      </c>
      <c r="F13" s="31">
        <v>5.4224625960372022</v>
      </c>
      <c r="G13" s="31">
        <v>4.7160331581075621</v>
      </c>
      <c r="H13" s="31">
        <v>0.9353012535382127</v>
      </c>
      <c r="I13" s="31">
        <v>0.36150424585523655</v>
      </c>
      <c r="J13" s="31">
        <v>145.75815217391306</v>
      </c>
      <c r="K13" s="31">
        <v>126.76902173913044</v>
      </c>
      <c r="L13" s="31">
        <v>25.141304347826086</v>
      </c>
      <c r="M13" s="31">
        <v>9.7173913043478262</v>
      </c>
      <c r="N13" s="31">
        <v>10.554347826086957</v>
      </c>
      <c r="O13" s="31">
        <v>4.8695652173913047</v>
      </c>
      <c r="P13" s="31">
        <v>38.105978260869563</v>
      </c>
      <c r="Q13" s="31">
        <v>34.540760869565219</v>
      </c>
      <c r="R13" s="31">
        <v>3.5652173913043477</v>
      </c>
      <c r="S13" s="31">
        <v>82.510869565217391</v>
      </c>
      <c r="T13" s="31">
        <v>82.510869565217391</v>
      </c>
      <c r="U13" s="31">
        <v>0</v>
      </c>
      <c r="V13" s="31">
        <v>0</v>
      </c>
      <c r="W13" s="31">
        <v>22.413043478260871</v>
      </c>
      <c r="X13" s="31">
        <v>0.56793478260869568</v>
      </c>
      <c r="Y13" s="31">
        <v>0</v>
      </c>
      <c r="Z13" s="31">
        <v>0</v>
      </c>
      <c r="AA13" s="31">
        <v>1.9945652173913044</v>
      </c>
      <c r="AB13" s="31">
        <v>0</v>
      </c>
      <c r="AC13" s="31">
        <v>19.850543478260871</v>
      </c>
      <c r="AD13" s="31">
        <v>0</v>
      </c>
      <c r="AE13" s="31">
        <v>0</v>
      </c>
      <c r="AF13" t="s">
        <v>171</v>
      </c>
      <c r="AG13" s="32">
        <v>4</v>
      </c>
      <c r="AH13"/>
    </row>
    <row r="14" spans="1:34" x14ac:dyDescent="0.25">
      <c r="A14" t="s">
        <v>545</v>
      </c>
      <c r="B14" t="s">
        <v>188</v>
      </c>
      <c r="C14" t="s">
        <v>409</v>
      </c>
      <c r="D14" t="s">
        <v>478</v>
      </c>
      <c r="E14" s="31">
        <v>135.84782608695653</v>
      </c>
      <c r="F14" s="31">
        <v>3.8195351256200998</v>
      </c>
      <c r="G14" s="31">
        <v>3.3182821251400227</v>
      </c>
      <c r="H14" s="31">
        <v>0.63243478956633048</v>
      </c>
      <c r="I14" s="31">
        <v>0.28933989438310126</v>
      </c>
      <c r="J14" s="31">
        <v>518.87554347826097</v>
      </c>
      <c r="K14" s="31">
        <v>450.78141304347832</v>
      </c>
      <c r="L14" s="31">
        <v>85.914891304347819</v>
      </c>
      <c r="M14" s="31">
        <v>39.306195652173912</v>
      </c>
      <c r="N14" s="31">
        <v>41.043478260869563</v>
      </c>
      <c r="O14" s="31">
        <v>5.5652173913043477</v>
      </c>
      <c r="P14" s="31">
        <v>154.52684782608696</v>
      </c>
      <c r="Q14" s="31">
        <v>133.04141304347829</v>
      </c>
      <c r="R14" s="31">
        <v>21.485434782608689</v>
      </c>
      <c r="S14" s="31">
        <v>278.43380434782614</v>
      </c>
      <c r="T14" s="31">
        <v>278.43380434782614</v>
      </c>
      <c r="U14" s="31">
        <v>0</v>
      </c>
      <c r="V14" s="31">
        <v>0</v>
      </c>
      <c r="W14" s="31">
        <v>0</v>
      </c>
      <c r="X14" s="31">
        <v>0</v>
      </c>
      <c r="Y14" s="31">
        <v>0</v>
      </c>
      <c r="Z14" s="31">
        <v>0</v>
      </c>
      <c r="AA14" s="31">
        <v>0</v>
      </c>
      <c r="AB14" s="31">
        <v>0</v>
      </c>
      <c r="AC14" s="31">
        <v>0</v>
      </c>
      <c r="AD14" s="31">
        <v>0</v>
      </c>
      <c r="AE14" s="31">
        <v>0</v>
      </c>
      <c r="AF14" t="s">
        <v>0</v>
      </c>
      <c r="AG14" s="32">
        <v>4</v>
      </c>
      <c r="AH14"/>
    </row>
    <row r="15" spans="1:34" x14ac:dyDescent="0.25">
      <c r="A15" t="s">
        <v>545</v>
      </c>
      <c r="B15" t="s">
        <v>218</v>
      </c>
      <c r="C15" t="s">
        <v>391</v>
      </c>
      <c r="D15" t="s">
        <v>470</v>
      </c>
      <c r="E15" s="31">
        <v>53.010869565217391</v>
      </c>
      <c r="F15" s="31">
        <v>6.629106007791675</v>
      </c>
      <c r="G15" s="31">
        <v>5.5186385072790642</v>
      </c>
      <c r="H15" s="31">
        <v>2.5102009432027885</v>
      </c>
      <c r="I15" s="31">
        <v>1.3997334426901784</v>
      </c>
      <c r="J15" s="31">
        <v>351.41467391304349</v>
      </c>
      <c r="K15" s="31">
        <v>292.54782608695649</v>
      </c>
      <c r="L15" s="31">
        <v>133.06793478260869</v>
      </c>
      <c r="M15" s="31">
        <v>74.201086956521735</v>
      </c>
      <c r="N15" s="31">
        <v>47.953804347826086</v>
      </c>
      <c r="O15" s="31">
        <v>10.913043478260869</v>
      </c>
      <c r="P15" s="31">
        <v>46.663043478260867</v>
      </c>
      <c r="Q15" s="31">
        <v>46.663043478260867</v>
      </c>
      <c r="R15" s="31">
        <v>0</v>
      </c>
      <c r="S15" s="31">
        <v>171.68369565217392</v>
      </c>
      <c r="T15" s="31">
        <v>170.50163043478261</v>
      </c>
      <c r="U15" s="31">
        <v>1.1820652173913044</v>
      </c>
      <c r="V15" s="31">
        <v>0</v>
      </c>
      <c r="W15" s="31">
        <v>15.304347826086957</v>
      </c>
      <c r="X15" s="31">
        <v>0</v>
      </c>
      <c r="Y15" s="31">
        <v>0</v>
      </c>
      <c r="Z15" s="31">
        <v>0</v>
      </c>
      <c r="AA15" s="31">
        <v>14.0625</v>
      </c>
      <c r="AB15" s="31">
        <v>0</v>
      </c>
      <c r="AC15" s="31">
        <v>1.2418478260869565</v>
      </c>
      <c r="AD15" s="31">
        <v>0</v>
      </c>
      <c r="AE15" s="31">
        <v>0</v>
      </c>
      <c r="AF15" t="s">
        <v>30</v>
      </c>
      <c r="AG15" s="32">
        <v>4</v>
      </c>
      <c r="AH15"/>
    </row>
    <row r="16" spans="1:34" x14ac:dyDescent="0.25">
      <c r="A16" t="s">
        <v>545</v>
      </c>
      <c r="B16" t="s">
        <v>331</v>
      </c>
      <c r="C16" t="s">
        <v>391</v>
      </c>
      <c r="D16" t="s">
        <v>470</v>
      </c>
      <c r="E16" s="31">
        <v>120.26086956521739</v>
      </c>
      <c r="F16" s="31">
        <v>5.5592010122921183</v>
      </c>
      <c r="G16" s="31">
        <v>4.9115600144613154</v>
      </c>
      <c r="H16" s="31">
        <v>1.4254338394793926</v>
      </c>
      <c r="I16" s="31">
        <v>0.77779284164859008</v>
      </c>
      <c r="J16" s="31">
        <v>668.55434782608688</v>
      </c>
      <c r="K16" s="31">
        <v>590.66847826086951</v>
      </c>
      <c r="L16" s="31">
        <v>171.42391304347825</v>
      </c>
      <c r="M16" s="31">
        <v>93.538043478260875</v>
      </c>
      <c r="N16" s="31">
        <v>67.491847826086953</v>
      </c>
      <c r="O16" s="31">
        <v>10.394021739130435</v>
      </c>
      <c r="P16" s="31">
        <v>109.91847826086956</v>
      </c>
      <c r="Q16" s="31">
        <v>109.91847826086956</v>
      </c>
      <c r="R16" s="31">
        <v>0</v>
      </c>
      <c r="S16" s="31">
        <v>387.21195652173913</v>
      </c>
      <c r="T16" s="31">
        <v>386.51630434782606</v>
      </c>
      <c r="U16" s="31">
        <v>0.69565217391304346</v>
      </c>
      <c r="V16" s="31">
        <v>0</v>
      </c>
      <c r="W16" s="31">
        <v>20.320652173913043</v>
      </c>
      <c r="X16" s="31">
        <v>3.0380434782608696</v>
      </c>
      <c r="Y16" s="31">
        <v>0</v>
      </c>
      <c r="Z16" s="31">
        <v>0</v>
      </c>
      <c r="AA16" s="31">
        <v>13.902173913043478</v>
      </c>
      <c r="AB16" s="31">
        <v>0</v>
      </c>
      <c r="AC16" s="31">
        <v>3.3804347826086958</v>
      </c>
      <c r="AD16" s="31">
        <v>0</v>
      </c>
      <c r="AE16" s="31">
        <v>0</v>
      </c>
      <c r="AF16" t="s">
        <v>144</v>
      </c>
      <c r="AG16" s="32">
        <v>4</v>
      </c>
      <c r="AH16"/>
    </row>
    <row r="17" spans="1:34" x14ac:dyDescent="0.25">
      <c r="A17" t="s">
        <v>545</v>
      </c>
      <c r="B17" t="s">
        <v>281</v>
      </c>
      <c r="C17" t="s">
        <v>439</v>
      </c>
      <c r="D17" t="s">
        <v>460</v>
      </c>
      <c r="E17" s="31">
        <v>111.28260869565217</v>
      </c>
      <c r="F17" s="31">
        <v>2.9091902715374096</v>
      </c>
      <c r="G17" s="31">
        <v>2.68735983590545</v>
      </c>
      <c r="H17" s="31">
        <v>0.14364524321156477</v>
      </c>
      <c r="I17" s="31">
        <v>6.2576675131861714E-2</v>
      </c>
      <c r="J17" s="31">
        <v>323.74228260869563</v>
      </c>
      <c r="K17" s="31">
        <v>299.05641304347824</v>
      </c>
      <c r="L17" s="31">
        <v>15.985217391304349</v>
      </c>
      <c r="M17" s="31">
        <v>6.9636956521739153</v>
      </c>
      <c r="N17" s="31">
        <v>7.6302173913043481</v>
      </c>
      <c r="O17" s="31">
        <v>1.3913043478260869</v>
      </c>
      <c r="P17" s="31">
        <v>104.8898913043478</v>
      </c>
      <c r="Q17" s="31">
        <v>89.225543478260846</v>
      </c>
      <c r="R17" s="31">
        <v>15.664347826086953</v>
      </c>
      <c r="S17" s="31">
        <v>202.8671739130435</v>
      </c>
      <c r="T17" s="31">
        <v>202.8671739130435</v>
      </c>
      <c r="U17" s="31">
        <v>0</v>
      </c>
      <c r="V17" s="31">
        <v>0</v>
      </c>
      <c r="W17" s="31">
        <v>65.956521739130437</v>
      </c>
      <c r="X17" s="31">
        <v>1.1060869565217391</v>
      </c>
      <c r="Y17" s="31">
        <v>0</v>
      </c>
      <c r="Z17" s="31">
        <v>0.43478260869565216</v>
      </c>
      <c r="AA17" s="31">
        <v>25.057500000000005</v>
      </c>
      <c r="AB17" s="31">
        <v>0</v>
      </c>
      <c r="AC17" s="31">
        <v>39.358152173913048</v>
      </c>
      <c r="AD17" s="31">
        <v>0</v>
      </c>
      <c r="AE17" s="31">
        <v>0</v>
      </c>
      <c r="AF17" t="s">
        <v>94</v>
      </c>
      <c r="AG17" s="32">
        <v>4</v>
      </c>
      <c r="AH17"/>
    </row>
    <row r="18" spans="1:34" x14ac:dyDescent="0.25">
      <c r="A18" t="s">
        <v>545</v>
      </c>
      <c r="B18" t="s">
        <v>299</v>
      </c>
      <c r="C18" t="s">
        <v>412</v>
      </c>
      <c r="D18" t="s">
        <v>461</v>
      </c>
      <c r="E18" s="31">
        <v>54.608695652173914</v>
      </c>
      <c r="F18" s="31">
        <v>2.3843670382165603</v>
      </c>
      <c r="G18" s="31">
        <v>2.1515346337579619</v>
      </c>
      <c r="H18" s="31">
        <v>0.45422770700636944</v>
      </c>
      <c r="I18" s="31">
        <v>0.2806608280254777</v>
      </c>
      <c r="J18" s="31">
        <v>130.20717391304348</v>
      </c>
      <c r="K18" s="31">
        <v>117.49250000000001</v>
      </c>
      <c r="L18" s="31">
        <v>24.804782608695653</v>
      </c>
      <c r="M18" s="31">
        <v>15.326521739130435</v>
      </c>
      <c r="N18" s="31">
        <v>6.6086956521739131</v>
      </c>
      <c r="O18" s="31">
        <v>2.8695652173913042</v>
      </c>
      <c r="P18" s="31">
        <v>30.92576086956522</v>
      </c>
      <c r="Q18" s="31">
        <v>27.689347826086959</v>
      </c>
      <c r="R18" s="31">
        <v>3.2364130434782608</v>
      </c>
      <c r="S18" s="31">
        <v>74.476630434782606</v>
      </c>
      <c r="T18" s="31">
        <v>74.476630434782606</v>
      </c>
      <c r="U18" s="31">
        <v>0</v>
      </c>
      <c r="V18" s="31">
        <v>0</v>
      </c>
      <c r="W18" s="31">
        <v>27.902282608695657</v>
      </c>
      <c r="X18" s="31">
        <v>2.3482608695652174</v>
      </c>
      <c r="Y18" s="31">
        <v>0</v>
      </c>
      <c r="Z18" s="31">
        <v>0</v>
      </c>
      <c r="AA18" s="31">
        <v>7.029021739130437</v>
      </c>
      <c r="AB18" s="31">
        <v>0</v>
      </c>
      <c r="AC18" s="31">
        <v>18.525000000000002</v>
      </c>
      <c r="AD18" s="31">
        <v>0</v>
      </c>
      <c r="AE18" s="31">
        <v>0</v>
      </c>
      <c r="AF18" t="s">
        <v>112</v>
      </c>
      <c r="AG18" s="32">
        <v>4</v>
      </c>
      <c r="AH18"/>
    </row>
    <row r="19" spans="1:34" x14ac:dyDescent="0.25">
      <c r="A19" t="s">
        <v>545</v>
      </c>
      <c r="B19" t="s">
        <v>194</v>
      </c>
      <c r="C19" t="s">
        <v>411</v>
      </c>
      <c r="D19" t="s">
        <v>481</v>
      </c>
      <c r="E19" s="31">
        <v>71.260869565217391</v>
      </c>
      <c r="F19" s="31">
        <v>3.3846857840146432</v>
      </c>
      <c r="G19" s="31">
        <v>3.1707214765100673</v>
      </c>
      <c r="H19" s="31">
        <v>0.6613788895668089</v>
      </c>
      <c r="I19" s="31">
        <v>0.44741458206223306</v>
      </c>
      <c r="J19" s="31">
        <v>241.19565217391306</v>
      </c>
      <c r="K19" s="31">
        <v>225.9483695652174</v>
      </c>
      <c r="L19" s="31">
        <v>47.130434782608688</v>
      </c>
      <c r="M19" s="31">
        <v>31.883152173913043</v>
      </c>
      <c r="N19" s="31">
        <v>9.9429347826086953</v>
      </c>
      <c r="O19" s="31">
        <v>5.3043478260869561</v>
      </c>
      <c r="P19" s="31">
        <v>49.157608695652172</v>
      </c>
      <c r="Q19" s="31">
        <v>49.157608695652172</v>
      </c>
      <c r="R19" s="31">
        <v>0</v>
      </c>
      <c r="S19" s="31">
        <v>144.90760869565219</v>
      </c>
      <c r="T19" s="31">
        <v>144.90760869565219</v>
      </c>
      <c r="U19" s="31">
        <v>0</v>
      </c>
      <c r="V19" s="31">
        <v>0</v>
      </c>
      <c r="W19" s="31">
        <v>0</v>
      </c>
      <c r="X19" s="31">
        <v>0</v>
      </c>
      <c r="Y19" s="31">
        <v>0</v>
      </c>
      <c r="Z19" s="31">
        <v>0</v>
      </c>
      <c r="AA19" s="31">
        <v>0</v>
      </c>
      <c r="AB19" s="31">
        <v>0</v>
      </c>
      <c r="AC19" s="31">
        <v>0</v>
      </c>
      <c r="AD19" s="31">
        <v>0</v>
      </c>
      <c r="AE19" s="31">
        <v>0</v>
      </c>
      <c r="AF19" t="s">
        <v>6</v>
      </c>
      <c r="AG19" s="32">
        <v>4</v>
      </c>
      <c r="AH19"/>
    </row>
    <row r="20" spans="1:34" x14ac:dyDescent="0.25">
      <c r="A20" t="s">
        <v>545</v>
      </c>
      <c r="B20" t="s">
        <v>277</v>
      </c>
      <c r="C20" t="s">
        <v>374</v>
      </c>
      <c r="D20" t="s">
        <v>480</v>
      </c>
      <c r="E20" s="31">
        <v>73.369565217391298</v>
      </c>
      <c r="F20" s="31">
        <v>3.826296296296297</v>
      </c>
      <c r="G20" s="31">
        <v>3.3805185185185191</v>
      </c>
      <c r="H20" s="31">
        <v>0.64229629629629637</v>
      </c>
      <c r="I20" s="31">
        <v>0.30881481481481488</v>
      </c>
      <c r="J20" s="31">
        <v>280.73369565217394</v>
      </c>
      <c r="K20" s="31">
        <v>248.0271739130435</v>
      </c>
      <c r="L20" s="31">
        <v>47.125</v>
      </c>
      <c r="M20" s="31">
        <v>22.657608695652176</v>
      </c>
      <c r="N20" s="31">
        <v>18.728260869565219</v>
      </c>
      <c r="O20" s="31">
        <v>5.7391304347826084</v>
      </c>
      <c r="P20" s="31">
        <v>73.032608695652172</v>
      </c>
      <c r="Q20" s="31">
        <v>64.793478260869563</v>
      </c>
      <c r="R20" s="31">
        <v>8.2391304347826093</v>
      </c>
      <c r="S20" s="31">
        <v>160.57608695652175</v>
      </c>
      <c r="T20" s="31">
        <v>160.57608695652175</v>
      </c>
      <c r="U20" s="31">
        <v>0</v>
      </c>
      <c r="V20" s="31">
        <v>0</v>
      </c>
      <c r="W20" s="31">
        <v>0</v>
      </c>
      <c r="X20" s="31">
        <v>0</v>
      </c>
      <c r="Y20" s="31">
        <v>0</v>
      </c>
      <c r="Z20" s="31">
        <v>0</v>
      </c>
      <c r="AA20" s="31">
        <v>0</v>
      </c>
      <c r="AB20" s="31">
        <v>0</v>
      </c>
      <c r="AC20" s="31">
        <v>0</v>
      </c>
      <c r="AD20" s="31">
        <v>0</v>
      </c>
      <c r="AE20" s="31">
        <v>0</v>
      </c>
      <c r="AF20" t="s">
        <v>90</v>
      </c>
      <c r="AG20" s="32">
        <v>4</v>
      </c>
      <c r="AH20"/>
    </row>
    <row r="21" spans="1:34" x14ac:dyDescent="0.25">
      <c r="A21" t="s">
        <v>545</v>
      </c>
      <c r="B21" t="s">
        <v>279</v>
      </c>
      <c r="C21" t="s">
        <v>438</v>
      </c>
      <c r="D21" t="s">
        <v>478</v>
      </c>
      <c r="E21" s="31">
        <v>49.152173913043477</v>
      </c>
      <c r="F21" s="31">
        <v>3.2058270676691727</v>
      </c>
      <c r="G21" s="31">
        <v>2.9761167624944718</v>
      </c>
      <c r="H21" s="31">
        <v>0.87002432551968167</v>
      </c>
      <c r="I21" s="31">
        <v>0.64031402034498019</v>
      </c>
      <c r="J21" s="31">
        <v>157.57336956521738</v>
      </c>
      <c r="K21" s="31">
        <v>146.28260869565219</v>
      </c>
      <c r="L21" s="31">
        <v>42.763586956521742</v>
      </c>
      <c r="M21" s="31">
        <v>31.472826086956523</v>
      </c>
      <c r="N21" s="31">
        <v>5.5516304347826084</v>
      </c>
      <c r="O21" s="31">
        <v>5.7391304347826084</v>
      </c>
      <c r="P21" s="31">
        <v>29.016304347826086</v>
      </c>
      <c r="Q21" s="31">
        <v>29.016304347826086</v>
      </c>
      <c r="R21" s="31">
        <v>0</v>
      </c>
      <c r="S21" s="31">
        <v>85.793478260869563</v>
      </c>
      <c r="T21" s="31">
        <v>85.793478260869563</v>
      </c>
      <c r="U21" s="31">
        <v>0</v>
      </c>
      <c r="V21" s="31">
        <v>0</v>
      </c>
      <c r="W21" s="31">
        <v>0</v>
      </c>
      <c r="X21" s="31">
        <v>0</v>
      </c>
      <c r="Y21" s="31">
        <v>0</v>
      </c>
      <c r="Z21" s="31">
        <v>0</v>
      </c>
      <c r="AA21" s="31">
        <v>0</v>
      </c>
      <c r="AB21" s="31">
        <v>0</v>
      </c>
      <c r="AC21" s="31">
        <v>0</v>
      </c>
      <c r="AD21" s="31">
        <v>0</v>
      </c>
      <c r="AE21" s="31">
        <v>0</v>
      </c>
      <c r="AF21" t="s">
        <v>92</v>
      </c>
      <c r="AG21" s="32">
        <v>4</v>
      </c>
      <c r="AH21"/>
    </row>
    <row r="22" spans="1:34" x14ac:dyDescent="0.25">
      <c r="A22" t="s">
        <v>545</v>
      </c>
      <c r="B22" t="s">
        <v>250</v>
      </c>
      <c r="C22" t="s">
        <v>432</v>
      </c>
      <c r="D22" t="s">
        <v>499</v>
      </c>
      <c r="E22" s="31">
        <v>81.565217391304344</v>
      </c>
      <c r="F22" s="31">
        <v>3.534881396588486</v>
      </c>
      <c r="G22" s="31">
        <v>3.3055370469083156</v>
      </c>
      <c r="H22" s="31">
        <v>0.50413113006396593</v>
      </c>
      <c r="I22" s="31">
        <v>0.35954157782515994</v>
      </c>
      <c r="J22" s="31">
        <v>288.32336956521738</v>
      </c>
      <c r="K22" s="31">
        <v>269.61684782608694</v>
      </c>
      <c r="L22" s="31">
        <v>41.119565217391305</v>
      </c>
      <c r="M22" s="31">
        <v>29.326086956521738</v>
      </c>
      <c r="N22" s="31">
        <v>6.1413043478260869</v>
      </c>
      <c r="O22" s="31">
        <v>5.6521739130434785</v>
      </c>
      <c r="P22" s="31">
        <v>71.369565217391312</v>
      </c>
      <c r="Q22" s="31">
        <v>64.456521739130437</v>
      </c>
      <c r="R22" s="31">
        <v>6.9130434782608692</v>
      </c>
      <c r="S22" s="31">
        <v>175.83423913043478</v>
      </c>
      <c r="T22" s="31">
        <v>175.83423913043478</v>
      </c>
      <c r="U22" s="31">
        <v>0</v>
      </c>
      <c r="V22" s="31">
        <v>0</v>
      </c>
      <c r="W22" s="31">
        <v>0</v>
      </c>
      <c r="X22" s="31">
        <v>0</v>
      </c>
      <c r="Y22" s="31">
        <v>0</v>
      </c>
      <c r="Z22" s="31">
        <v>0</v>
      </c>
      <c r="AA22" s="31">
        <v>0</v>
      </c>
      <c r="AB22" s="31">
        <v>0</v>
      </c>
      <c r="AC22" s="31">
        <v>0</v>
      </c>
      <c r="AD22" s="31">
        <v>0</v>
      </c>
      <c r="AE22" s="31">
        <v>0</v>
      </c>
      <c r="AF22" t="s">
        <v>63</v>
      </c>
      <c r="AG22" s="32">
        <v>4</v>
      </c>
      <c r="AH22"/>
    </row>
    <row r="23" spans="1:34" x14ac:dyDescent="0.25">
      <c r="A23" t="s">
        <v>545</v>
      </c>
      <c r="B23" t="s">
        <v>189</v>
      </c>
      <c r="C23" t="s">
        <v>410</v>
      </c>
      <c r="D23" t="s">
        <v>479</v>
      </c>
      <c r="E23" s="31">
        <v>81.380434782608702</v>
      </c>
      <c r="F23" s="31">
        <v>3.3237117670629086</v>
      </c>
      <c r="G23" s="31">
        <v>3.2516535327901699</v>
      </c>
      <c r="H23" s="31">
        <v>0.51501268866034466</v>
      </c>
      <c r="I23" s="31">
        <v>0.44295445438760522</v>
      </c>
      <c r="J23" s="31">
        <v>270.48510869565217</v>
      </c>
      <c r="K23" s="31">
        <v>264.62097826086961</v>
      </c>
      <c r="L23" s="31">
        <v>41.911956521739135</v>
      </c>
      <c r="M23" s="31">
        <v>36.047826086956526</v>
      </c>
      <c r="N23" s="31">
        <v>0</v>
      </c>
      <c r="O23" s="31">
        <v>5.8641304347826084</v>
      </c>
      <c r="P23" s="31">
        <v>76.486413043478265</v>
      </c>
      <c r="Q23" s="31">
        <v>76.486413043478265</v>
      </c>
      <c r="R23" s="31">
        <v>0</v>
      </c>
      <c r="S23" s="31">
        <v>152.08673913043478</v>
      </c>
      <c r="T23" s="31">
        <v>152.08673913043478</v>
      </c>
      <c r="U23" s="31">
        <v>0</v>
      </c>
      <c r="V23" s="31">
        <v>0</v>
      </c>
      <c r="W23" s="31">
        <v>6.8954347826086959</v>
      </c>
      <c r="X23" s="31">
        <v>5.7489130434782609</v>
      </c>
      <c r="Y23" s="31">
        <v>0</v>
      </c>
      <c r="Z23" s="31">
        <v>0</v>
      </c>
      <c r="AA23" s="31">
        <v>0</v>
      </c>
      <c r="AB23" s="31">
        <v>0</v>
      </c>
      <c r="AC23" s="31">
        <v>1.1465217391304348</v>
      </c>
      <c r="AD23" s="31">
        <v>0</v>
      </c>
      <c r="AE23" s="31">
        <v>0</v>
      </c>
      <c r="AF23" t="s">
        <v>1</v>
      </c>
      <c r="AG23" s="32">
        <v>4</v>
      </c>
      <c r="AH23"/>
    </row>
    <row r="24" spans="1:34" x14ac:dyDescent="0.25">
      <c r="A24" t="s">
        <v>545</v>
      </c>
      <c r="B24" t="s">
        <v>302</v>
      </c>
      <c r="C24" t="s">
        <v>410</v>
      </c>
      <c r="D24" t="s">
        <v>479</v>
      </c>
      <c r="E24" s="31">
        <v>95.217391304347828</v>
      </c>
      <c r="F24" s="31">
        <v>2.879090182648401</v>
      </c>
      <c r="G24" s="31">
        <v>2.6432294520547939</v>
      </c>
      <c r="H24" s="31">
        <v>0.38732420091324193</v>
      </c>
      <c r="I24" s="31">
        <v>0.32396803652968031</v>
      </c>
      <c r="J24" s="31">
        <v>274.13945652173908</v>
      </c>
      <c r="K24" s="31">
        <v>251.68141304347819</v>
      </c>
      <c r="L24" s="31">
        <v>36.879999999999995</v>
      </c>
      <c r="M24" s="31">
        <v>30.84739130434782</v>
      </c>
      <c r="N24" s="31">
        <v>2.5217391304347827</v>
      </c>
      <c r="O24" s="31">
        <v>3.5108695652173911</v>
      </c>
      <c r="P24" s="31">
        <v>67.910000000000011</v>
      </c>
      <c r="Q24" s="31">
        <v>51.484565217391314</v>
      </c>
      <c r="R24" s="31">
        <v>16.425434782608697</v>
      </c>
      <c r="S24" s="31">
        <v>169.34945652173906</v>
      </c>
      <c r="T24" s="31">
        <v>137.45445652173908</v>
      </c>
      <c r="U24" s="31">
        <v>31.894999999999985</v>
      </c>
      <c r="V24" s="31">
        <v>0</v>
      </c>
      <c r="W24" s="31">
        <v>4.3346739130434786</v>
      </c>
      <c r="X24" s="31">
        <v>0</v>
      </c>
      <c r="Y24" s="31">
        <v>0</v>
      </c>
      <c r="Z24" s="31">
        <v>0</v>
      </c>
      <c r="AA24" s="31">
        <v>4.2477173913043478</v>
      </c>
      <c r="AB24" s="31">
        <v>0</v>
      </c>
      <c r="AC24" s="31">
        <v>8.6956521739130432E-2</v>
      </c>
      <c r="AD24" s="31">
        <v>0</v>
      </c>
      <c r="AE24" s="31">
        <v>0</v>
      </c>
      <c r="AF24" t="s">
        <v>115</v>
      </c>
      <c r="AG24" s="32">
        <v>4</v>
      </c>
      <c r="AH24"/>
    </row>
    <row r="25" spans="1:34" x14ac:dyDescent="0.25">
      <c r="A25" t="s">
        <v>545</v>
      </c>
      <c r="B25" t="s">
        <v>252</v>
      </c>
      <c r="C25" t="s">
        <v>374</v>
      </c>
      <c r="D25" t="s">
        <v>480</v>
      </c>
      <c r="E25" s="31">
        <v>118.3695652173913</v>
      </c>
      <c r="F25" s="31">
        <v>3.4955399449035824</v>
      </c>
      <c r="G25" s="31">
        <v>3.3212754820936654</v>
      </c>
      <c r="H25" s="31">
        <v>0.2199155188246098</v>
      </c>
      <c r="I25" s="31">
        <v>9.1980716253443548E-2</v>
      </c>
      <c r="J25" s="31">
        <v>413.76554347826101</v>
      </c>
      <c r="K25" s="31">
        <v>393.13793478260885</v>
      </c>
      <c r="L25" s="31">
        <v>26.031304347826094</v>
      </c>
      <c r="M25" s="31">
        <v>10.887717391304349</v>
      </c>
      <c r="N25" s="31">
        <v>15.143586956521743</v>
      </c>
      <c r="O25" s="31">
        <v>0</v>
      </c>
      <c r="P25" s="31">
        <v>119.00217391304352</v>
      </c>
      <c r="Q25" s="31">
        <v>113.51815217391308</v>
      </c>
      <c r="R25" s="31">
        <v>5.4840217391304362</v>
      </c>
      <c r="S25" s="31">
        <v>268.73206521739144</v>
      </c>
      <c r="T25" s="31">
        <v>266.2392391304349</v>
      </c>
      <c r="U25" s="31">
        <v>2.492826086956522</v>
      </c>
      <c r="V25" s="31">
        <v>0</v>
      </c>
      <c r="W25" s="31">
        <v>65.266195652173906</v>
      </c>
      <c r="X25" s="31">
        <v>0</v>
      </c>
      <c r="Y25" s="31">
        <v>7.1766304347826084</v>
      </c>
      <c r="Z25" s="31">
        <v>0</v>
      </c>
      <c r="AA25" s="31">
        <v>23.950217391304342</v>
      </c>
      <c r="AB25" s="31">
        <v>0</v>
      </c>
      <c r="AC25" s="31">
        <v>34.139347826086961</v>
      </c>
      <c r="AD25" s="31">
        <v>0</v>
      </c>
      <c r="AE25" s="31">
        <v>0</v>
      </c>
      <c r="AF25" t="s">
        <v>65</v>
      </c>
      <c r="AG25" s="32">
        <v>4</v>
      </c>
      <c r="AH25"/>
    </row>
    <row r="26" spans="1:34" x14ac:dyDescent="0.25">
      <c r="A26" t="s">
        <v>545</v>
      </c>
      <c r="B26" t="s">
        <v>351</v>
      </c>
      <c r="C26" t="s">
        <v>381</v>
      </c>
      <c r="D26" t="s">
        <v>489</v>
      </c>
      <c r="E26" s="31">
        <v>73.586956521739125</v>
      </c>
      <c r="F26" s="31">
        <v>3.6327016248153621</v>
      </c>
      <c r="G26" s="31">
        <v>3.3810029542097495</v>
      </c>
      <c r="H26" s="31">
        <v>0.73749187592319099</v>
      </c>
      <c r="I26" s="31">
        <v>0.51533530280649964</v>
      </c>
      <c r="J26" s="31">
        <v>267.31945652173914</v>
      </c>
      <c r="K26" s="31">
        <v>248.79771739130436</v>
      </c>
      <c r="L26" s="31">
        <v>54.269782608695678</v>
      </c>
      <c r="M26" s="31">
        <v>37.921956521739155</v>
      </c>
      <c r="N26" s="31">
        <v>10.608695652173912</v>
      </c>
      <c r="O26" s="31">
        <v>5.7391304347826084</v>
      </c>
      <c r="P26" s="31">
        <v>73.472065217391318</v>
      </c>
      <c r="Q26" s="31">
        <v>71.298152173913053</v>
      </c>
      <c r="R26" s="31">
        <v>2.1739130434782608</v>
      </c>
      <c r="S26" s="31">
        <v>139.57760869565215</v>
      </c>
      <c r="T26" s="31">
        <v>139.57760869565215</v>
      </c>
      <c r="U26" s="31">
        <v>0</v>
      </c>
      <c r="V26" s="31">
        <v>0</v>
      </c>
      <c r="W26" s="31">
        <v>0</v>
      </c>
      <c r="X26" s="31">
        <v>0</v>
      </c>
      <c r="Y26" s="31">
        <v>0</v>
      </c>
      <c r="Z26" s="31">
        <v>0</v>
      </c>
      <c r="AA26" s="31">
        <v>0</v>
      </c>
      <c r="AB26" s="31">
        <v>0</v>
      </c>
      <c r="AC26" s="31">
        <v>0</v>
      </c>
      <c r="AD26" s="31">
        <v>0</v>
      </c>
      <c r="AE26" s="31">
        <v>0</v>
      </c>
      <c r="AF26" t="s">
        <v>164</v>
      </c>
      <c r="AG26" s="32">
        <v>4</v>
      </c>
      <c r="AH26"/>
    </row>
    <row r="27" spans="1:34" x14ac:dyDescent="0.25">
      <c r="A27" t="s">
        <v>545</v>
      </c>
      <c r="B27" t="s">
        <v>203</v>
      </c>
      <c r="C27" t="s">
        <v>392</v>
      </c>
      <c r="D27" t="s">
        <v>472</v>
      </c>
      <c r="E27" s="31">
        <v>116.34782608695652</v>
      </c>
      <c r="F27" s="31">
        <v>3.2929082585949181</v>
      </c>
      <c r="G27" s="31">
        <v>3.0229960762331842</v>
      </c>
      <c r="H27" s="31">
        <v>0.4190190582959642</v>
      </c>
      <c r="I27" s="31">
        <v>0.18828568759342307</v>
      </c>
      <c r="J27" s="31">
        <v>383.12271739130438</v>
      </c>
      <c r="K27" s="31">
        <v>351.71902173913048</v>
      </c>
      <c r="L27" s="31">
        <v>48.751956521739139</v>
      </c>
      <c r="M27" s="31">
        <v>21.906630434782613</v>
      </c>
      <c r="N27" s="31">
        <v>26.845326086956526</v>
      </c>
      <c r="O27" s="31">
        <v>0</v>
      </c>
      <c r="P27" s="31">
        <v>123.8052173913044</v>
      </c>
      <c r="Q27" s="31">
        <v>119.24684782608701</v>
      </c>
      <c r="R27" s="31">
        <v>4.5583695652173919</v>
      </c>
      <c r="S27" s="31">
        <v>210.56554347826085</v>
      </c>
      <c r="T27" s="31">
        <v>210.49021739130433</v>
      </c>
      <c r="U27" s="31">
        <v>7.5326086956521737E-2</v>
      </c>
      <c r="V27" s="31">
        <v>0</v>
      </c>
      <c r="W27" s="31">
        <v>23.853478260869572</v>
      </c>
      <c r="X27" s="31">
        <v>0.16304347826086957</v>
      </c>
      <c r="Y27" s="31">
        <v>0</v>
      </c>
      <c r="Z27" s="31">
        <v>0</v>
      </c>
      <c r="AA27" s="31">
        <v>0.7844565217391305</v>
      </c>
      <c r="AB27" s="31">
        <v>0</v>
      </c>
      <c r="AC27" s="31">
        <v>22.905978260869571</v>
      </c>
      <c r="AD27" s="31">
        <v>0</v>
      </c>
      <c r="AE27" s="31">
        <v>0</v>
      </c>
      <c r="AF27" t="s">
        <v>15</v>
      </c>
      <c r="AG27" s="32">
        <v>4</v>
      </c>
      <c r="AH27"/>
    </row>
    <row r="28" spans="1:34" x14ac:dyDescent="0.25">
      <c r="A28" t="s">
        <v>545</v>
      </c>
      <c r="B28" t="s">
        <v>253</v>
      </c>
      <c r="C28" t="s">
        <v>381</v>
      </c>
      <c r="D28" t="s">
        <v>489</v>
      </c>
      <c r="E28" s="31">
        <v>131.4891304347826</v>
      </c>
      <c r="F28" s="31">
        <v>3.5236835579069195</v>
      </c>
      <c r="G28" s="31">
        <v>3.3293171860791935</v>
      </c>
      <c r="H28" s="31">
        <v>0.54011325121931064</v>
      </c>
      <c r="I28" s="31">
        <v>0.3858601306108953</v>
      </c>
      <c r="J28" s="31">
        <v>463.32608695652175</v>
      </c>
      <c r="K28" s="31">
        <v>437.76902173913044</v>
      </c>
      <c r="L28" s="31">
        <v>71.019021739130437</v>
      </c>
      <c r="M28" s="31">
        <v>50.736413043478258</v>
      </c>
      <c r="N28" s="31">
        <v>18.630434782608695</v>
      </c>
      <c r="O28" s="31">
        <v>1.6521739130434783</v>
      </c>
      <c r="P28" s="31">
        <v>102.78260869565217</v>
      </c>
      <c r="Q28" s="31">
        <v>97.508152173913047</v>
      </c>
      <c r="R28" s="31">
        <v>5.2744565217391308</v>
      </c>
      <c r="S28" s="31">
        <v>289.52445652173913</v>
      </c>
      <c r="T28" s="31">
        <v>289.52445652173913</v>
      </c>
      <c r="U28" s="31">
        <v>0</v>
      </c>
      <c r="V28" s="31">
        <v>0</v>
      </c>
      <c r="W28" s="31">
        <v>126.11684782608695</v>
      </c>
      <c r="X28" s="31">
        <v>0</v>
      </c>
      <c r="Y28" s="31">
        <v>0</v>
      </c>
      <c r="Z28" s="31">
        <v>0</v>
      </c>
      <c r="AA28" s="31">
        <v>6.3532608695652177</v>
      </c>
      <c r="AB28" s="31">
        <v>0</v>
      </c>
      <c r="AC28" s="31">
        <v>119.76358695652173</v>
      </c>
      <c r="AD28" s="31">
        <v>0</v>
      </c>
      <c r="AE28" s="31">
        <v>0</v>
      </c>
      <c r="AF28" t="s">
        <v>66</v>
      </c>
      <c r="AG28" s="32">
        <v>4</v>
      </c>
      <c r="AH28"/>
    </row>
    <row r="29" spans="1:34" x14ac:dyDescent="0.25">
      <c r="A29" t="s">
        <v>545</v>
      </c>
      <c r="B29" t="s">
        <v>251</v>
      </c>
      <c r="C29" t="s">
        <v>433</v>
      </c>
      <c r="D29" t="s">
        <v>500</v>
      </c>
      <c r="E29" s="31">
        <v>102.09782608695652</v>
      </c>
      <c r="F29" s="31">
        <v>3.21132758437134</v>
      </c>
      <c r="G29" s="31">
        <v>2.9089747684445864</v>
      </c>
      <c r="H29" s="31">
        <v>0.35004790801660812</v>
      </c>
      <c r="I29" s="31">
        <v>9.7306504844032804E-2</v>
      </c>
      <c r="J29" s="31">
        <v>327.86956521739125</v>
      </c>
      <c r="K29" s="31">
        <v>297</v>
      </c>
      <c r="L29" s="31">
        <v>35.739130434782609</v>
      </c>
      <c r="M29" s="31">
        <v>9.9347826086956523</v>
      </c>
      <c r="N29" s="31">
        <v>20.760869565217391</v>
      </c>
      <c r="O29" s="31">
        <v>5.0434782608695654</v>
      </c>
      <c r="P29" s="31">
        <v>103.91847826086956</v>
      </c>
      <c r="Q29" s="31">
        <v>98.853260869565219</v>
      </c>
      <c r="R29" s="31">
        <v>5.0652173913043477</v>
      </c>
      <c r="S29" s="31">
        <v>188.21195652173913</v>
      </c>
      <c r="T29" s="31">
        <v>188.21195652173913</v>
      </c>
      <c r="U29" s="31">
        <v>0</v>
      </c>
      <c r="V29" s="31">
        <v>0</v>
      </c>
      <c r="W29" s="31">
        <v>0</v>
      </c>
      <c r="X29" s="31">
        <v>0</v>
      </c>
      <c r="Y29" s="31">
        <v>0</v>
      </c>
      <c r="Z29" s="31">
        <v>0</v>
      </c>
      <c r="AA29" s="31">
        <v>0</v>
      </c>
      <c r="AB29" s="31">
        <v>0</v>
      </c>
      <c r="AC29" s="31">
        <v>0</v>
      </c>
      <c r="AD29" s="31">
        <v>0</v>
      </c>
      <c r="AE29" s="31">
        <v>0</v>
      </c>
      <c r="AF29" t="s">
        <v>64</v>
      </c>
      <c r="AG29" s="32">
        <v>4</v>
      </c>
      <c r="AH29"/>
    </row>
    <row r="30" spans="1:34" x14ac:dyDescent="0.25">
      <c r="A30" t="s">
        <v>545</v>
      </c>
      <c r="B30" t="s">
        <v>365</v>
      </c>
      <c r="C30" t="s">
        <v>412</v>
      </c>
      <c r="D30" t="s">
        <v>461</v>
      </c>
      <c r="E30" s="31">
        <v>28.706521739130434</v>
      </c>
      <c r="F30" s="31">
        <v>3.2420787580461949</v>
      </c>
      <c r="G30" s="31">
        <v>3.0121279818250666</v>
      </c>
      <c r="H30" s="31">
        <v>0.61428246876183257</v>
      </c>
      <c r="I30" s="31">
        <v>0.38433169254070421</v>
      </c>
      <c r="J30" s="31">
        <v>93.068804347826088</v>
      </c>
      <c r="K30" s="31">
        <v>86.467717391304348</v>
      </c>
      <c r="L30" s="31">
        <v>17.633913043478259</v>
      </c>
      <c r="M30" s="31">
        <v>11.032826086956518</v>
      </c>
      <c r="N30" s="31">
        <v>0</v>
      </c>
      <c r="O30" s="31">
        <v>6.6010869565217423</v>
      </c>
      <c r="P30" s="31">
        <v>32.934021739130436</v>
      </c>
      <c r="Q30" s="31">
        <v>32.934021739130436</v>
      </c>
      <c r="R30" s="31">
        <v>0</v>
      </c>
      <c r="S30" s="31">
        <v>42.500869565217393</v>
      </c>
      <c r="T30" s="31">
        <v>42.500869565217393</v>
      </c>
      <c r="U30" s="31">
        <v>0</v>
      </c>
      <c r="V30" s="31">
        <v>0</v>
      </c>
      <c r="W30" s="31">
        <v>26.61717391304348</v>
      </c>
      <c r="X30" s="31">
        <v>2.2176086956521739</v>
      </c>
      <c r="Y30" s="31">
        <v>0</v>
      </c>
      <c r="Z30" s="31">
        <v>0</v>
      </c>
      <c r="AA30" s="31">
        <v>17.178586956521741</v>
      </c>
      <c r="AB30" s="31">
        <v>0</v>
      </c>
      <c r="AC30" s="31">
        <v>7.2209782608695647</v>
      </c>
      <c r="AD30" s="31">
        <v>0</v>
      </c>
      <c r="AE30" s="31">
        <v>0</v>
      </c>
      <c r="AF30" t="s">
        <v>178</v>
      </c>
      <c r="AG30" s="32">
        <v>4</v>
      </c>
      <c r="AH30"/>
    </row>
    <row r="31" spans="1:34" x14ac:dyDescent="0.25">
      <c r="A31" t="s">
        <v>545</v>
      </c>
      <c r="B31" t="s">
        <v>249</v>
      </c>
      <c r="C31" t="s">
        <v>415</v>
      </c>
      <c r="D31" t="s">
        <v>486</v>
      </c>
      <c r="E31" s="31">
        <v>103.97826086956522</v>
      </c>
      <c r="F31" s="31">
        <v>3.348471670499686</v>
      </c>
      <c r="G31" s="31">
        <v>3.0936608822914486</v>
      </c>
      <c r="H31" s="31">
        <v>0.320123353543801</v>
      </c>
      <c r="I31" s="31">
        <v>0.21056868074430279</v>
      </c>
      <c r="J31" s="31">
        <v>348.16826086956519</v>
      </c>
      <c r="K31" s="31">
        <v>321.67347826086956</v>
      </c>
      <c r="L31" s="31">
        <v>33.285869565217396</v>
      </c>
      <c r="M31" s="31">
        <v>21.89456521739131</v>
      </c>
      <c r="N31" s="31">
        <v>7.7391304347826084</v>
      </c>
      <c r="O31" s="31">
        <v>3.652173913043478</v>
      </c>
      <c r="P31" s="31">
        <v>107.96706521739131</v>
      </c>
      <c r="Q31" s="31">
        <v>92.863586956521743</v>
      </c>
      <c r="R31" s="31">
        <v>15.103478260869563</v>
      </c>
      <c r="S31" s="31">
        <v>206.9153260869565</v>
      </c>
      <c r="T31" s="31">
        <v>198.97978260869564</v>
      </c>
      <c r="U31" s="31">
        <v>7.9355434782608665</v>
      </c>
      <c r="V31" s="31">
        <v>0</v>
      </c>
      <c r="W31" s="31">
        <v>72.825652173913042</v>
      </c>
      <c r="X31" s="31">
        <v>1.7744565217391304</v>
      </c>
      <c r="Y31" s="31">
        <v>0</v>
      </c>
      <c r="Z31" s="31">
        <v>0</v>
      </c>
      <c r="AA31" s="31">
        <v>24.413478260869564</v>
      </c>
      <c r="AB31" s="31">
        <v>0</v>
      </c>
      <c r="AC31" s="31">
        <v>46.637717391304349</v>
      </c>
      <c r="AD31" s="31">
        <v>0</v>
      </c>
      <c r="AE31" s="31">
        <v>0</v>
      </c>
      <c r="AF31" t="s">
        <v>62</v>
      </c>
      <c r="AG31" s="32">
        <v>4</v>
      </c>
      <c r="AH31"/>
    </row>
    <row r="32" spans="1:34" x14ac:dyDescent="0.25">
      <c r="A32" t="s">
        <v>545</v>
      </c>
      <c r="B32" t="s">
        <v>192</v>
      </c>
      <c r="C32" t="s">
        <v>401</v>
      </c>
      <c r="D32" t="s">
        <v>465</v>
      </c>
      <c r="E32" s="31">
        <v>97.010869565217391</v>
      </c>
      <c r="F32" s="31">
        <v>3.0410476190476188</v>
      </c>
      <c r="G32" s="31">
        <v>2.6443641456582632</v>
      </c>
      <c r="H32" s="31">
        <v>0.39757983193277313</v>
      </c>
      <c r="I32" s="31">
        <v>8.9635854341736697E-4</v>
      </c>
      <c r="J32" s="31">
        <v>295.01467391304345</v>
      </c>
      <c r="K32" s="31">
        <v>256.53206521739128</v>
      </c>
      <c r="L32" s="31">
        <v>38.569565217391307</v>
      </c>
      <c r="M32" s="31">
        <v>8.6956521739130432E-2</v>
      </c>
      <c r="N32" s="31">
        <v>33.265217391304347</v>
      </c>
      <c r="O32" s="31">
        <v>5.2173913043478262</v>
      </c>
      <c r="P32" s="31">
        <v>83.551630434782609</v>
      </c>
      <c r="Q32" s="31">
        <v>83.551630434782609</v>
      </c>
      <c r="R32" s="31">
        <v>0</v>
      </c>
      <c r="S32" s="31">
        <v>172.89347826086956</v>
      </c>
      <c r="T32" s="31">
        <v>172.48315217391303</v>
      </c>
      <c r="U32" s="31">
        <v>0.41032608695652173</v>
      </c>
      <c r="V32" s="31">
        <v>0</v>
      </c>
      <c r="W32" s="31">
        <v>0</v>
      </c>
      <c r="X32" s="31">
        <v>0</v>
      </c>
      <c r="Y32" s="31">
        <v>0</v>
      </c>
      <c r="Z32" s="31">
        <v>0</v>
      </c>
      <c r="AA32" s="31">
        <v>0</v>
      </c>
      <c r="AB32" s="31">
        <v>0</v>
      </c>
      <c r="AC32" s="31">
        <v>0</v>
      </c>
      <c r="AD32" s="31">
        <v>0</v>
      </c>
      <c r="AE32" s="31">
        <v>0</v>
      </c>
      <c r="AF32" t="s">
        <v>4</v>
      </c>
      <c r="AG32" s="32">
        <v>4</v>
      </c>
      <c r="AH32"/>
    </row>
    <row r="33" spans="1:34" x14ac:dyDescent="0.25">
      <c r="A33" t="s">
        <v>545</v>
      </c>
      <c r="B33" t="s">
        <v>191</v>
      </c>
      <c r="C33" t="s">
        <v>374</v>
      </c>
      <c r="D33" t="s">
        <v>480</v>
      </c>
      <c r="E33" s="31">
        <v>98.358695652173907</v>
      </c>
      <c r="F33" s="31">
        <v>3.3873853464471209</v>
      </c>
      <c r="G33" s="31">
        <v>3.0901447673776103</v>
      </c>
      <c r="H33" s="31">
        <v>0.33848602055475741</v>
      </c>
      <c r="I33" s="31">
        <v>0.20656757652779309</v>
      </c>
      <c r="J33" s="31">
        <v>333.17880434782603</v>
      </c>
      <c r="K33" s="31">
        <v>303.9426086956521</v>
      </c>
      <c r="L33" s="31">
        <v>33.293043478260863</v>
      </c>
      <c r="M33" s="31">
        <v>20.317717391304342</v>
      </c>
      <c r="N33" s="31">
        <v>7.9318478260869565</v>
      </c>
      <c r="O33" s="31">
        <v>5.0434782608695654</v>
      </c>
      <c r="P33" s="31">
        <v>108.6621739130435</v>
      </c>
      <c r="Q33" s="31">
        <v>92.401304347826112</v>
      </c>
      <c r="R33" s="31">
        <v>16.260869565217391</v>
      </c>
      <c r="S33" s="31">
        <v>191.22358695652167</v>
      </c>
      <c r="T33" s="31">
        <v>182.00456521739125</v>
      </c>
      <c r="U33" s="31">
        <v>9.2190217391304312</v>
      </c>
      <c r="V33" s="31">
        <v>0</v>
      </c>
      <c r="W33" s="31">
        <v>0</v>
      </c>
      <c r="X33" s="31">
        <v>0</v>
      </c>
      <c r="Y33" s="31">
        <v>0</v>
      </c>
      <c r="Z33" s="31">
        <v>0</v>
      </c>
      <c r="AA33" s="31">
        <v>0</v>
      </c>
      <c r="AB33" s="31">
        <v>0</v>
      </c>
      <c r="AC33" s="31">
        <v>0</v>
      </c>
      <c r="AD33" s="31">
        <v>0</v>
      </c>
      <c r="AE33" s="31">
        <v>0</v>
      </c>
      <c r="AF33" t="s">
        <v>3</v>
      </c>
      <c r="AG33" s="32">
        <v>4</v>
      </c>
      <c r="AH33"/>
    </row>
    <row r="34" spans="1:34" x14ac:dyDescent="0.25">
      <c r="A34" t="s">
        <v>545</v>
      </c>
      <c r="B34" t="s">
        <v>197</v>
      </c>
      <c r="C34" t="s">
        <v>412</v>
      </c>
      <c r="D34" t="s">
        <v>461</v>
      </c>
      <c r="E34" s="31">
        <v>82.445652173913047</v>
      </c>
      <c r="F34" s="31">
        <v>2.9913052076466715</v>
      </c>
      <c r="G34" s="31">
        <v>2.743513513513514</v>
      </c>
      <c r="H34" s="31">
        <v>0.29807778510217536</v>
      </c>
      <c r="I34" s="31">
        <v>0.13248780487804876</v>
      </c>
      <c r="J34" s="31">
        <v>246.62010869565222</v>
      </c>
      <c r="K34" s="31">
        <v>226.19076086956525</v>
      </c>
      <c r="L34" s="31">
        <v>24.575217391304349</v>
      </c>
      <c r="M34" s="31">
        <v>10.923043478260869</v>
      </c>
      <c r="N34" s="31">
        <v>10.173913043478262</v>
      </c>
      <c r="O34" s="31">
        <v>3.4782608695652173</v>
      </c>
      <c r="P34" s="31">
        <v>58.594347826086938</v>
      </c>
      <c r="Q34" s="31">
        <v>51.817173913043462</v>
      </c>
      <c r="R34" s="31">
        <v>6.7771739130434785</v>
      </c>
      <c r="S34" s="31">
        <v>163.45054347826093</v>
      </c>
      <c r="T34" s="31">
        <v>163.45054347826093</v>
      </c>
      <c r="U34" s="31">
        <v>0</v>
      </c>
      <c r="V34" s="31">
        <v>0</v>
      </c>
      <c r="W34" s="31">
        <v>65.389130434782601</v>
      </c>
      <c r="X34" s="31">
        <v>0.12956521739130436</v>
      </c>
      <c r="Y34" s="31">
        <v>0</v>
      </c>
      <c r="Z34" s="31">
        <v>0</v>
      </c>
      <c r="AA34" s="31">
        <v>4.2275000000000009</v>
      </c>
      <c r="AB34" s="31">
        <v>0</v>
      </c>
      <c r="AC34" s="31">
        <v>61.032065217391299</v>
      </c>
      <c r="AD34" s="31">
        <v>0</v>
      </c>
      <c r="AE34" s="31">
        <v>0</v>
      </c>
      <c r="AF34" t="s">
        <v>9</v>
      </c>
      <c r="AG34" s="32">
        <v>4</v>
      </c>
      <c r="AH34"/>
    </row>
    <row r="35" spans="1:34" x14ac:dyDescent="0.25">
      <c r="A35" t="s">
        <v>545</v>
      </c>
      <c r="B35" t="s">
        <v>338</v>
      </c>
      <c r="C35" t="s">
        <v>394</v>
      </c>
      <c r="D35" t="s">
        <v>492</v>
      </c>
      <c r="E35" s="31">
        <v>36.706521739130437</v>
      </c>
      <c r="F35" s="31">
        <v>4.7072519988155168</v>
      </c>
      <c r="G35" s="31">
        <v>4.2605537459283376</v>
      </c>
      <c r="H35" s="31">
        <v>0.85927746520580384</v>
      </c>
      <c r="I35" s="31">
        <v>0.54405685519692015</v>
      </c>
      <c r="J35" s="31">
        <v>172.78684782608696</v>
      </c>
      <c r="K35" s="31">
        <v>156.39010869565215</v>
      </c>
      <c r="L35" s="31">
        <v>31.541086956521735</v>
      </c>
      <c r="M35" s="31">
        <v>19.970434782608692</v>
      </c>
      <c r="N35" s="31">
        <v>5.7391304347826084</v>
      </c>
      <c r="O35" s="31">
        <v>5.8315217391304346</v>
      </c>
      <c r="P35" s="31">
        <v>42.361956521739124</v>
      </c>
      <c r="Q35" s="31">
        <v>37.535869565217382</v>
      </c>
      <c r="R35" s="31">
        <v>4.8260869565217392</v>
      </c>
      <c r="S35" s="31">
        <v>98.883804347826086</v>
      </c>
      <c r="T35" s="31">
        <v>98.883804347826086</v>
      </c>
      <c r="U35" s="31">
        <v>0</v>
      </c>
      <c r="V35" s="31">
        <v>0</v>
      </c>
      <c r="W35" s="31">
        <v>2.6902173913043477</v>
      </c>
      <c r="X35" s="31">
        <v>0</v>
      </c>
      <c r="Y35" s="31">
        <v>0</v>
      </c>
      <c r="Z35" s="31">
        <v>0</v>
      </c>
      <c r="AA35" s="31">
        <v>0</v>
      </c>
      <c r="AB35" s="31">
        <v>0</v>
      </c>
      <c r="AC35" s="31">
        <v>2.6902173913043477</v>
      </c>
      <c r="AD35" s="31">
        <v>0</v>
      </c>
      <c r="AE35" s="31">
        <v>0</v>
      </c>
      <c r="AF35" t="s">
        <v>151</v>
      </c>
      <c r="AG35" s="32">
        <v>4</v>
      </c>
      <c r="AH35"/>
    </row>
    <row r="36" spans="1:34" x14ac:dyDescent="0.25">
      <c r="A36" t="s">
        <v>545</v>
      </c>
      <c r="B36" t="s">
        <v>269</v>
      </c>
      <c r="C36" t="s">
        <v>436</v>
      </c>
      <c r="D36" t="s">
        <v>476</v>
      </c>
      <c r="E36" s="31">
        <v>19.282608695652176</v>
      </c>
      <c r="F36" s="31">
        <v>6.5961668545659533</v>
      </c>
      <c r="G36" s="31">
        <v>6.1552423900789179</v>
      </c>
      <c r="H36" s="31">
        <v>1.8891206313416009</v>
      </c>
      <c r="I36" s="31">
        <v>1.6546223224351748</v>
      </c>
      <c r="J36" s="31">
        <v>127.1913043478261</v>
      </c>
      <c r="K36" s="31">
        <v>118.68913043478263</v>
      </c>
      <c r="L36" s="31">
        <v>36.427173913043482</v>
      </c>
      <c r="M36" s="31">
        <v>31.905434782608701</v>
      </c>
      <c r="N36" s="31">
        <v>0</v>
      </c>
      <c r="O36" s="31">
        <v>4.5217391304347823</v>
      </c>
      <c r="P36" s="31">
        <v>17.228260869565212</v>
      </c>
      <c r="Q36" s="31">
        <v>13.247826086956513</v>
      </c>
      <c r="R36" s="31">
        <v>3.9804347826086968</v>
      </c>
      <c r="S36" s="31">
        <v>73.535869565217411</v>
      </c>
      <c r="T36" s="31">
        <v>73.535869565217411</v>
      </c>
      <c r="U36" s="31">
        <v>0</v>
      </c>
      <c r="V36" s="31">
        <v>0</v>
      </c>
      <c r="W36" s="31">
        <v>1.173913043478261</v>
      </c>
      <c r="X36" s="31">
        <v>0</v>
      </c>
      <c r="Y36" s="31">
        <v>0</v>
      </c>
      <c r="Z36" s="31">
        <v>0</v>
      </c>
      <c r="AA36" s="31">
        <v>1.173913043478261</v>
      </c>
      <c r="AB36" s="31">
        <v>0</v>
      </c>
      <c r="AC36" s="31">
        <v>0</v>
      </c>
      <c r="AD36" s="31">
        <v>0</v>
      </c>
      <c r="AE36" s="31">
        <v>0</v>
      </c>
      <c r="AF36" t="s">
        <v>82</v>
      </c>
      <c r="AG36" s="32">
        <v>4</v>
      </c>
      <c r="AH36"/>
    </row>
    <row r="37" spans="1:34" x14ac:dyDescent="0.25">
      <c r="A37" t="s">
        <v>545</v>
      </c>
      <c r="B37" t="s">
        <v>313</v>
      </c>
      <c r="C37" t="s">
        <v>398</v>
      </c>
      <c r="D37" t="s">
        <v>482</v>
      </c>
      <c r="E37" s="31">
        <v>29.510869565217391</v>
      </c>
      <c r="F37" s="31">
        <v>3.2485303867403323</v>
      </c>
      <c r="G37" s="31">
        <v>3.1218268876611424</v>
      </c>
      <c r="H37" s="31">
        <v>0.65087661141804809</v>
      </c>
      <c r="I37" s="31">
        <v>0.52417311233885844</v>
      </c>
      <c r="J37" s="31">
        <v>95.866956521739155</v>
      </c>
      <c r="K37" s="31">
        <v>92.127826086956532</v>
      </c>
      <c r="L37" s="31">
        <v>19.207934782608703</v>
      </c>
      <c r="M37" s="31">
        <v>15.468804347826094</v>
      </c>
      <c r="N37" s="31">
        <v>0</v>
      </c>
      <c r="O37" s="31">
        <v>3.7391304347826089</v>
      </c>
      <c r="P37" s="31">
        <v>24.085543478260874</v>
      </c>
      <c r="Q37" s="31">
        <v>24.085543478260874</v>
      </c>
      <c r="R37" s="31">
        <v>0</v>
      </c>
      <c r="S37" s="31">
        <v>52.573478260869571</v>
      </c>
      <c r="T37" s="31">
        <v>52.573478260869571</v>
      </c>
      <c r="U37" s="31">
        <v>0</v>
      </c>
      <c r="V37" s="31">
        <v>0</v>
      </c>
      <c r="W37" s="31">
        <v>10.875869565217393</v>
      </c>
      <c r="X37" s="31">
        <v>0.59413043478260863</v>
      </c>
      <c r="Y37" s="31">
        <v>0</v>
      </c>
      <c r="Z37" s="31">
        <v>0</v>
      </c>
      <c r="AA37" s="31">
        <v>2.3728260869565214</v>
      </c>
      <c r="AB37" s="31">
        <v>0</v>
      </c>
      <c r="AC37" s="31">
        <v>7.9089130434782637</v>
      </c>
      <c r="AD37" s="31">
        <v>0</v>
      </c>
      <c r="AE37" s="31">
        <v>0</v>
      </c>
      <c r="AF37" t="s">
        <v>126</v>
      </c>
      <c r="AG37" s="32">
        <v>4</v>
      </c>
      <c r="AH37"/>
    </row>
    <row r="38" spans="1:34" x14ac:dyDescent="0.25">
      <c r="A38" t="s">
        <v>545</v>
      </c>
      <c r="B38" t="s">
        <v>202</v>
      </c>
      <c r="C38" t="s">
        <v>377</v>
      </c>
      <c r="D38" t="s">
        <v>478</v>
      </c>
      <c r="E38" s="31">
        <v>124.89130434782609</v>
      </c>
      <c r="F38" s="31">
        <v>3.4575970409051351</v>
      </c>
      <c r="G38" s="31">
        <v>3.2025187119234118</v>
      </c>
      <c r="H38" s="31">
        <v>0.26999216710182761</v>
      </c>
      <c r="I38" s="31">
        <v>0.11674412532637071</v>
      </c>
      <c r="J38" s="31">
        <v>431.82380434782613</v>
      </c>
      <c r="K38" s="31">
        <v>399.9667391304348</v>
      </c>
      <c r="L38" s="31">
        <v>33.719673913043472</v>
      </c>
      <c r="M38" s="31">
        <v>14.580326086956516</v>
      </c>
      <c r="N38" s="31">
        <v>14.381086956521738</v>
      </c>
      <c r="O38" s="31">
        <v>4.7582608695652171</v>
      </c>
      <c r="P38" s="31">
        <v>158.87119565217392</v>
      </c>
      <c r="Q38" s="31">
        <v>146.15347826086958</v>
      </c>
      <c r="R38" s="31">
        <v>12.717717391304348</v>
      </c>
      <c r="S38" s="31">
        <v>239.23293478260871</v>
      </c>
      <c r="T38" s="31">
        <v>203.39336956521743</v>
      </c>
      <c r="U38" s="31">
        <v>35.839565217391289</v>
      </c>
      <c r="V38" s="31">
        <v>0</v>
      </c>
      <c r="W38" s="31">
        <v>60.764130434782601</v>
      </c>
      <c r="X38" s="31">
        <v>0</v>
      </c>
      <c r="Y38" s="31">
        <v>0</v>
      </c>
      <c r="Z38" s="31">
        <v>2.0626086956521741</v>
      </c>
      <c r="AA38" s="31">
        <v>21.710326086956517</v>
      </c>
      <c r="AB38" s="31">
        <v>0</v>
      </c>
      <c r="AC38" s="31">
        <v>36.991195652173907</v>
      </c>
      <c r="AD38" s="31">
        <v>0</v>
      </c>
      <c r="AE38" s="31">
        <v>0</v>
      </c>
      <c r="AF38" t="s">
        <v>14</v>
      </c>
      <c r="AG38" s="32">
        <v>4</v>
      </c>
      <c r="AH38"/>
    </row>
    <row r="39" spans="1:34" x14ac:dyDescent="0.25">
      <c r="A39" t="s">
        <v>545</v>
      </c>
      <c r="B39" t="s">
        <v>348</v>
      </c>
      <c r="C39" t="s">
        <v>384</v>
      </c>
      <c r="D39" t="s">
        <v>471</v>
      </c>
      <c r="E39" s="31">
        <v>12.054347826086957</v>
      </c>
      <c r="F39" s="31">
        <v>6.0702344454463493</v>
      </c>
      <c r="G39" s="31">
        <v>6.0053110910730396</v>
      </c>
      <c r="H39" s="31">
        <v>2.5638503155996393</v>
      </c>
      <c r="I39" s="31">
        <v>2.4989269612263301</v>
      </c>
      <c r="J39" s="31">
        <v>73.17271739130436</v>
      </c>
      <c r="K39" s="31">
        <v>72.390108695652188</v>
      </c>
      <c r="L39" s="31">
        <v>30.905543478260871</v>
      </c>
      <c r="M39" s="31">
        <v>30.122934782608695</v>
      </c>
      <c r="N39" s="31">
        <v>0</v>
      </c>
      <c r="O39" s="31">
        <v>0.78260869565217395</v>
      </c>
      <c r="P39" s="31">
        <v>4.4192391304347822</v>
      </c>
      <c r="Q39" s="31">
        <v>4.4192391304347822</v>
      </c>
      <c r="R39" s="31">
        <v>0</v>
      </c>
      <c r="S39" s="31">
        <v>37.847934782608711</v>
      </c>
      <c r="T39" s="31">
        <v>37.847934782608711</v>
      </c>
      <c r="U39" s="31">
        <v>0</v>
      </c>
      <c r="V39" s="31">
        <v>0</v>
      </c>
      <c r="W39" s="31">
        <v>0</v>
      </c>
      <c r="X39" s="31">
        <v>0</v>
      </c>
      <c r="Y39" s="31">
        <v>0</v>
      </c>
      <c r="Z39" s="31">
        <v>0</v>
      </c>
      <c r="AA39" s="31">
        <v>0</v>
      </c>
      <c r="AB39" s="31">
        <v>0</v>
      </c>
      <c r="AC39" s="31">
        <v>0</v>
      </c>
      <c r="AD39" s="31">
        <v>0</v>
      </c>
      <c r="AE39" s="31">
        <v>0</v>
      </c>
      <c r="AF39" t="s">
        <v>161</v>
      </c>
      <c r="AG39" s="32">
        <v>4</v>
      </c>
      <c r="AH39"/>
    </row>
    <row r="40" spans="1:34" x14ac:dyDescent="0.25">
      <c r="A40" t="s">
        <v>545</v>
      </c>
      <c r="B40" t="s">
        <v>260</v>
      </c>
      <c r="C40" t="s">
        <v>409</v>
      </c>
      <c r="D40" t="s">
        <v>478</v>
      </c>
      <c r="E40" s="31">
        <v>107.91304347826087</v>
      </c>
      <c r="F40" s="31">
        <v>2.431294319097502</v>
      </c>
      <c r="G40" s="31">
        <v>2.1959095487510072</v>
      </c>
      <c r="H40" s="31">
        <v>0.22404613215149075</v>
      </c>
      <c r="I40" s="31">
        <v>0.10571917808219178</v>
      </c>
      <c r="J40" s="31">
        <v>262.36836956521739</v>
      </c>
      <c r="K40" s="31">
        <v>236.96728260869565</v>
      </c>
      <c r="L40" s="31">
        <v>24.177500000000002</v>
      </c>
      <c r="M40" s="31">
        <v>11.408478260869565</v>
      </c>
      <c r="N40" s="31">
        <v>9.0298913043478262</v>
      </c>
      <c r="O40" s="31">
        <v>3.7391304347826089</v>
      </c>
      <c r="P40" s="31">
        <v>73.860326086956533</v>
      </c>
      <c r="Q40" s="31">
        <v>61.228260869565226</v>
      </c>
      <c r="R40" s="31">
        <v>12.632065217391307</v>
      </c>
      <c r="S40" s="31">
        <v>164.33054347826086</v>
      </c>
      <c r="T40" s="31">
        <v>164.33054347826086</v>
      </c>
      <c r="U40" s="31">
        <v>0</v>
      </c>
      <c r="V40" s="31">
        <v>0</v>
      </c>
      <c r="W40" s="31">
        <v>109.11021739130436</v>
      </c>
      <c r="X40" s="31">
        <v>0.75358695652173913</v>
      </c>
      <c r="Y40" s="31">
        <v>0</v>
      </c>
      <c r="Z40" s="31">
        <v>0</v>
      </c>
      <c r="AA40" s="31">
        <v>18.804347826086946</v>
      </c>
      <c r="AB40" s="31">
        <v>5.2679347826086964</v>
      </c>
      <c r="AC40" s="31">
        <v>84.284347826086972</v>
      </c>
      <c r="AD40" s="31">
        <v>0</v>
      </c>
      <c r="AE40" s="31">
        <v>0</v>
      </c>
      <c r="AF40" t="s">
        <v>73</v>
      </c>
      <c r="AG40" s="32">
        <v>4</v>
      </c>
      <c r="AH40"/>
    </row>
    <row r="41" spans="1:34" x14ac:dyDescent="0.25">
      <c r="A41" t="s">
        <v>545</v>
      </c>
      <c r="B41" t="s">
        <v>322</v>
      </c>
      <c r="C41" t="s">
        <v>390</v>
      </c>
      <c r="D41" t="s">
        <v>474</v>
      </c>
      <c r="E41" s="31">
        <v>83.695652173913047</v>
      </c>
      <c r="F41" s="31">
        <v>3.1119181818181829</v>
      </c>
      <c r="G41" s="31">
        <v>2.8169571428571438</v>
      </c>
      <c r="H41" s="31">
        <v>0.25338441558441555</v>
      </c>
      <c r="I41" s="31">
        <v>0.10033246753246752</v>
      </c>
      <c r="J41" s="31">
        <v>260.45402173913055</v>
      </c>
      <c r="K41" s="31">
        <v>235.7670652173914</v>
      </c>
      <c r="L41" s="31">
        <v>21.207173913043476</v>
      </c>
      <c r="M41" s="31">
        <v>8.3973913043478259</v>
      </c>
      <c r="N41" s="31">
        <v>10.695652173913043</v>
      </c>
      <c r="O41" s="31">
        <v>2.1141304347826089</v>
      </c>
      <c r="P41" s="31">
        <v>85.589130434782618</v>
      </c>
      <c r="Q41" s="31">
        <v>73.71195652173914</v>
      </c>
      <c r="R41" s="31">
        <v>11.877173913043476</v>
      </c>
      <c r="S41" s="31">
        <v>153.65771739130443</v>
      </c>
      <c r="T41" s="31">
        <v>127.58043478260878</v>
      </c>
      <c r="U41" s="31">
        <v>26.077282608695658</v>
      </c>
      <c r="V41" s="31">
        <v>0</v>
      </c>
      <c r="W41" s="31">
        <v>50.517608695652179</v>
      </c>
      <c r="X41" s="31">
        <v>4.1059782608695654</v>
      </c>
      <c r="Y41" s="31">
        <v>0</v>
      </c>
      <c r="Z41" s="31">
        <v>1.0706521739130435</v>
      </c>
      <c r="AA41" s="31">
        <v>37.269021739130437</v>
      </c>
      <c r="AB41" s="31">
        <v>0</v>
      </c>
      <c r="AC41" s="31">
        <v>8.0719565217391303</v>
      </c>
      <c r="AD41" s="31">
        <v>0</v>
      </c>
      <c r="AE41" s="31">
        <v>0</v>
      </c>
      <c r="AF41" t="s">
        <v>135</v>
      </c>
      <c r="AG41" s="32">
        <v>4</v>
      </c>
      <c r="AH41"/>
    </row>
    <row r="42" spans="1:34" x14ac:dyDescent="0.25">
      <c r="A42" t="s">
        <v>545</v>
      </c>
      <c r="B42" t="s">
        <v>221</v>
      </c>
      <c r="C42" t="s">
        <v>384</v>
      </c>
      <c r="D42" t="s">
        <v>471</v>
      </c>
      <c r="E42" s="31">
        <v>73.108695652173907</v>
      </c>
      <c r="F42" s="31">
        <v>4.1384745762711876</v>
      </c>
      <c r="G42" s="31">
        <v>3.65911091287541</v>
      </c>
      <c r="H42" s="31">
        <v>0.93505798394290851</v>
      </c>
      <c r="I42" s="31">
        <v>0.65569432054713095</v>
      </c>
      <c r="J42" s="31">
        <v>302.55847826086961</v>
      </c>
      <c r="K42" s="31">
        <v>267.51282608695658</v>
      </c>
      <c r="L42" s="31">
        <v>68.360869565217413</v>
      </c>
      <c r="M42" s="31">
        <v>47.936956521739155</v>
      </c>
      <c r="N42" s="31">
        <v>15.902173913043478</v>
      </c>
      <c r="O42" s="31">
        <v>4.5217391304347823</v>
      </c>
      <c r="P42" s="31">
        <v>56.528913043478269</v>
      </c>
      <c r="Q42" s="31">
        <v>41.907173913043479</v>
      </c>
      <c r="R42" s="31">
        <v>14.621739130434788</v>
      </c>
      <c r="S42" s="31">
        <v>177.66869565217394</v>
      </c>
      <c r="T42" s="31">
        <v>177.66869565217394</v>
      </c>
      <c r="U42" s="31">
        <v>0</v>
      </c>
      <c r="V42" s="31">
        <v>0</v>
      </c>
      <c r="W42" s="31">
        <v>44.931195652173898</v>
      </c>
      <c r="X42" s="31">
        <v>5.1848913043478264</v>
      </c>
      <c r="Y42" s="31">
        <v>0</v>
      </c>
      <c r="Z42" s="31">
        <v>0</v>
      </c>
      <c r="AA42" s="31">
        <v>3.895108695652175</v>
      </c>
      <c r="AB42" s="31">
        <v>0</v>
      </c>
      <c r="AC42" s="31">
        <v>35.851195652173899</v>
      </c>
      <c r="AD42" s="31">
        <v>0</v>
      </c>
      <c r="AE42" s="31">
        <v>0</v>
      </c>
      <c r="AF42" t="s">
        <v>33</v>
      </c>
      <c r="AG42" s="32">
        <v>4</v>
      </c>
      <c r="AH42"/>
    </row>
    <row r="43" spans="1:34" x14ac:dyDescent="0.25">
      <c r="A43" t="s">
        <v>545</v>
      </c>
      <c r="B43" t="s">
        <v>291</v>
      </c>
      <c r="C43" t="s">
        <v>443</v>
      </c>
      <c r="D43" t="s">
        <v>492</v>
      </c>
      <c r="E43" s="31">
        <v>72.619565217391298</v>
      </c>
      <c r="F43" s="31">
        <v>1.056626253554857</v>
      </c>
      <c r="G43" s="31">
        <v>1.0278880407124682</v>
      </c>
      <c r="H43" s="31">
        <v>3.1002843885645864E-2</v>
      </c>
      <c r="I43" s="31">
        <v>2.2646310432569974E-3</v>
      </c>
      <c r="J43" s="31">
        <v>76.731739130434775</v>
      </c>
      <c r="K43" s="31">
        <v>74.64478260869565</v>
      </c>
      <c r="L43" s="31">
        <v>2.2514130434782609</v>
      </c>
      <c r="M43" s="31">
        <v>0.16445652173913042</v>
      </c>
      <c r="N43" s="31">
        <v>0.69565217391304346</v>
      </c>
      <c r="O43" s="31">
        <v>1.3913043478260869</v>
      </c>
      <c r="P43" s="31">
        <v>18.152826086956523</v>
      </c>
      <c r="Q43" s="31">
        <v>18.152826086956523</v>
      </c>
      <c r="R43" s="31">
        <v>0</v>
      </c>
      <c r="S43" s="31">
        <v>56.327499999999993</v>
      </c>
      <c r="T43" s="31">
        <v>56.327499999999993</v>
      </c>
      <c r="U43" s="31">
        <v>0</v>
      </c>
      <c r="V43" s="31">
        <v>0</v>
      </c>
      <c r="W43" s="31">
        <v>10.590434782608694</v>
      </c>
      <c r="X43" s="31">
        <v>0</v>
      </c>
      <c r="Y43" s="31">
        <v>0</v>
      </c>
      <c r="Z43" s="31">
        <v>0</v>
      </c>
      <c r="AA43" s="31">
        <v>0.95380434782608681</v>
      </c>
      <c r="AB43" s="31">
        <v>0</v>
      </c>
      <c r="AC43" s="31">
        <v>9.6366304347826084</v>
      </c>
      <c r="AD43" s="31">
        <v>0</v>
      </c>
      <c r="AE43" s="31">
        <v>0</v>
      </c>
      <c r="AF43" t="s">
        <v>104</v>
      </c>
      <c r="AG43" s="32">
        <v>4</v>
      </c>
      <c r="AH43"/>
    </row>
    <row r="44" spans="1:34" x14ac:dyDescent="0.25">
      <c r="A44" t="s">
        <v>545</v>
      </c>
      <c r="B44" t="s">
        <v>240</v>
      </c>
      <c r="C44" t="s">
        <v>377</v>
      </c>
      <c r="D44" t="s">
        <v>478</v>
      </c>
      <c r="E44" s="31">
        <v>110.51086956521739</v>
      </c>
      <c r="F44" s="31">
        <v>2.7658611193075635</v>
      </c>
      <c r="G44" s="31">
        <v>2.5748352513032358</v>
      </c>
      <c r="H44" s="31">
        <v>0.57410740631454715</v>
      </c>
      <c r="I44" s="31">
        <v>0.38308153831021935</v>
      </c>
      <c r="J44" s="31">
        <v>305.65771739130435</v>
      </c>
      <c r="K44" s="31">
        <v>284.54728260869564</v>
      </c>
      <c r="L44" s="31">
        <v>63.445108695652181</v>
      </c>
      <c r="M44" s="31">
        <v>42.334673913043481</v>
      </c>
      <c r="N44" s="31">
        <v>16.406630434782613</v>
      </c>
      <c r="O44" s="31">
        <v>4.703804347826086</v>
      </c>
      <c r="P44" s="31">
        <v>93.148478260869581</v>
      </c>
      <c r="Q44" s="31">
        <v>93.148478260869581</v>
      </c>
      <c r="R44" s="31">
        <v>0</v>
      </c>
      <c r="S44" s="31">
        <v>149.06413043478256</v>
      </c>
      <c r="T44" s="31">
        <v>125.06260869565213</v>
      </c>
      <c r="U44" s="31">
        <v>24.001521739130439</v>
      </c>
      <c r="V44" s="31">
        <v>0</v>
      </c>
      <c r="W44" s="31">
        <v>2.9881521739130443</v>
      </c>
      <c r="X44" s="31">
        <v>0</v>
      </c>
      <c r="Y44" s="31">
        <v>2.9881521739130443</v>
      </c>
      <c r="Z44" s="31">
        <v>0</v>
      </c>
      <c r="AA44" s="31">
        <v>0</v>
      </c>
      <c r="AB44" s="31">
        <v>0</v>
      </c>
      <c r="AC44" s="31">
        <v>0</v>
      </c>
      <c r="AD44" s="31">
        <v>0</v>
      </c>
      <c r="AE44" s="31">
        <v>0</v>
      </c>
      <c r="AF44" t="s">
        <v>53</v>
      </c>
      <c r="AG44" s="32">
        <v>4</v>
      </c>
      <c r="AH44"/>
    </row>
    <row r="45" spans="1:34" x14ac:dyDescent="0.25">
      <c r="A45" t="s">
        <v>545</v>
      </c>
      <c r="B45" t="s">
        <v>295</v>
      </c>
      <c r="C45" t="s">
        <v>377</v>
      </c>
      <c r="D45" t="s">
        <v>478</v>
      </c>
      <c r="E45" s="31">
        <v>107.83695652173913</v>
      </c>
      <c r="F45" s="31">
        <v>2.8129372039108969</v>
      </c>
      <c r="G45" s="31">
        <v>2.6273460336659622</v>
      </c>
      <c r="H45" s="31">
        <v>0.7472623727446831</v>
      </c>
      <c r="I45" s="31">
        <v>0.56167120249974822</v>
      </c>
      <c r="J45" s="31">
        <v>303.33858695652179</v>
      </c>
      <c r="K45" s="31">
        <v>283.3250000000001</v>
      </c>
      <c r="L45" s="31">
        <v>80.58250000000001</v>
      </c>
      <c r="M45" s="31">
        <v>60.568913043478275</v>
      </c>
      <c r="N45" s="31">
        <v>15.331521739130435</v>
      </c>
      <c r="O45" s="31">
        <v>4.6820652173913047</v>
      </c>
      <c r="P45" s="31">
        <v>61.448369565217412</v>
      </c>
      <c r="Q45" s="31">
        <v>61.448369565217412</v>
      </c>
      <c r="R45" s="31">
        <v>0</v>
      </c>
      <c r="S45" s="31">
        <v>161.30771739130438</v>
      </c>
      <c r="T45" s="31">
        <v>155.71913043478264</v>
      </c>
      <c r="U45" s="31">
        <v>5.5885869565217385</v>
      </c>
      <c r="V45" s="31">
        <v>0</v>
      </c>
      <c r="W45" s="31">
        <v>0</v>
      </c>
      <c r="X45" s="31">
        <v>0</v>
      </c>
      <c r="Y45" s="31">
        <v>0</v>
      </c>
      <c r="Z45" s="31">
        <v>0</v>
      </c>
      <c r="AA45" s="31">
        <v>0</v>
      </c>
      <c r="AB45" s="31">
        <v>0</v>
      </c>
      <c r="AC45" s="31">
        <v>0</v>
      </c>
      <c r="AD45" s="31">
        <v>0</v>
      </c>
      <c r="AE45" s="31">
        <v>0</v>
      </c>
      <c r="AF45" t="s">
        <v>108</v>
      </c>
      <c r="AG45" s="32">
        <v>4</v>
      </c>
      <c r="AH45"/>
    </row>
    <row r="46" spans="1:34" x14ac:dyDescent="0.25">
      <c r="A46" t="s">
        <v>545</v>
      </c>
      <c r="B46" t="s">
        <v>263</v>
      </c>
      <c r="C46" t="s">
        <v>401</v>
      </c>
      <c r="D46" t="s">
        <v>465</v>
      </c>
      <c r="E46" s="31">
        <v>72.630434782608702</v>
      </c>
      <c r="F46" s="31">
        <v>3.1957228374738089</v>
      </c>
      <c r="G46" s="31">
        <v>2.8644672253816208</v>
      </c>
      <c r="H46" s="31">
        <v>0.48937593534869789</v>
      </c>
      <c r="I46" s="31">
        <v>0.15812032325651001</v>
      </c>
      <c r="J46" s="31">
        <v>232.1067391304347</v>
      </c>
      <c r="K46" s="31">
        <v>208.04749999999993</v>
      </c>
      <c r="L46" s="31">
        <v>35.543586956521736</v>
      </c>
      <c r="M46" s="31">
        <v>11.484347826086957</v>
      </c>
      <c r="N46" s="31">
        <v>18.494021739130432</v>
      </c>
      <c r="O46" s="31">
        <v>5.5652173913043477</v>
      </c>
      <c r="P46" s="31">
        <v>62.709456521739128</v>
      </c>
      <c r="Q46" s="31">
        <v>62.709456521739128</v>
      </c>
      <c r="R46" s="31">
        <v>0</v>
      </c>
      <c r="S46" s="31">
        <v>133.85369565217383</v>
      </c>
      <c r="T46" s="31">
        <v>113.97717391304342</v>
      </c>
      <c r="U46" s="31">
        <v>19.876521739130425</v>
      </c>
      <c r="V46" s="31">
        <v>0</v>
      </c>
      <c r="W46" s="31">
        <v>43.35054347826086</v>
      </c>
      <c r="X46" s="31">
        <v>0.17217391304347826</v>
      </c>
      <c r="Y46" s="31">
        <v>5.3172826086956517</v>
      </c>
      <c r="Z46" s="31">
        <v>0</v>
      </c>
      <c r="AA46" s="31">
        <v>11.274565217391308</v>
      </c>
      <c r="AB46" s="31">
        <v>0</v>
      </c>
      <c r="AC46" s="31">
        <v>26.586521739130422</v>
      </c>
      <c r="AD46" s="31">
        <v>0</v>
      </c>
      <c r="AE46" s="31">
        <v>0</v>
      </c>
      <c r="AF46" t="s">
        <v>76</v>
      </c>
      <c r="AG46" s="32">
        <v>4</v>
      </c>
      <c r="AH46"/>
    </row>
    <row r="47" spans="1:34" x14ac:dyDescent="0.25">
      <c r="A47" t="s">
        <v>545</v>
      </c>
      <c r="B47" t="s">
        <v>190</v>
      </c>
      <c r="C47" t="s">
        <v>391</v>
      </c>
      <c r="D47" t="s">
        <v>470</v>
      </c>
      <c r="E47" s="31">
        <v>99.978260869565219</v>
      </c>
      <c r="F47" s="31">
        <v>3.4961611219830391</v>
      </c>
      <c r="G47" s="31">
        <v>3.2961176342683185</v>
      </c>
      <c r="H47" s="31">
        <v>0.73787779952163512</v>
      </c>
      <c r="I47" s="31">
        <v>0.53783431180691443</v>
      </c>
      <c r="J47" s="31">
        <v>349.54010869565212</v>
      </c>
      <c r="K47" s="31">
        <v>329.54010869565212</v>
      </c>
      <c r="L47" s="31">
        <v>73.771739130434781</v>
      </c>
      <c r="M47" s="31">
        <v>53.771739130434774</v>
      </c>
      <c r="N47" s="31">
        <v>15.130434782608695</v>
      </c>
      <c r="O47" s="31">
        <v>4.8695652173913047</v>
      </c>
      <c r="P47" s="31">
        <v>73.262500000000031</v>
      </c>
      <c r="Q47" s="31">
        <v>73.262500000000031</v>
      </c>
      <c r="R47" s="31">
        <v>0</v>
      </c>
      <c r="S47" s="31">
        <v>202.50586956521735</v>
      </c>
      <c r="T47" s="31">
        <v>195.42586956521737</v>
      </c>
      <c r="U47" s="31">
        <v>7.0799999999999974</v>
      </c>
      <c r="V47" s="31">
        <v>0</v>
      </c>
      <c r="W47" s="31">
        <v>102.35804347826087</v>
      </c>
      <c r="X47" s="31">
        <v>1.0461956521739129</v>
      </c>
      <c r="Y47" s="31">
        <v>0</v>
      </c>
      <c r="Z47" s="31">
        <v>0</v>
      </c>
      <c r="AA47" s="31">
        <v>30.778369565217378</v>
      </c>
      <c r="AB47" s="31">
        <v>0</v>
      </c>
      <c r="AC47" s="31">
        <v>70.533478260869572</v>
      </c>
      <c r="AD47" s="31">
        <v>0</v>
      </c>
      <c r="AE47" s="31">
        <v>0</v>
      </c>
      <c r="AF47" t="s">
        <v>2</v>
      </c>
      <c r="AG47" s="32">
        <v>4</v>
      </c>
      <c r="AH47"/>
    </row>
    <row r="48" spans="1:34" x14ac:dyDescent="0.25">
      <c r="A48" t="s">
        <v>545</v>
      </c>
      <c r="B48" t="s">
        <v>333</v>
      </c>
      <c r="C48" t="s">
        <v>383</v>
      </c>
      <c r="D48" t="s">
        <v>492</v>
      </c>
      <c r="E48" s="31">
        <v>73.402173913043484</v>
      </c>
      <c r="F48" s="31">
        <v>0.68241966533392562</v>
      </c>
      <c r="G48" s="31">
        <v>0.64924922256774775</v>
      </c>
      <c r="H48" s="31">
        <v>9.9179623870872202E-2</v>
      </c>
      <c r="I48" s="31">
        <v>6.6009181104694212E-2</v>
      </c>
      <c r="J48" s="31">
        <v>50.091086956521742</v>
      </c>
      <c r="K48" s="31">
        <v>47.656304347826094</v>
      </c>
      <c r="L48" s="31">
        <v>7.28</v>
      </c>
      <c r="M48" s="31">
        <v>4.8452173913043479</v>
      </c>
      <c r="N48" s="31">
        <v>0</v>
      </c>
      <c r="O48" s="31">
        <v>2.4347826086956523</v>
      </c>
      <c r="P48" s="31">
        <v>13.478695652173917</v>
      </c>
      <c r="Q48" s="31">
        <v>13.478695652173917</v>
      </c>
      <c r="R48" s="31">
        <v>0</v>
      </c>
      <c r="S48" s="31">
        <v>29.332391304347826</v>
      </c>
      <c r="T48" s="31">
        <v>29.332391304347826</v>
      </c>
      <c r="U48" s="31">
        <v>0</v>
      </c>
      <c r="V48" s="31">
        <v>0</v>
      </c>
      <c r="W48" s="31">
        <v>0</v>
      </c>
      <c r="X48" s="31">
        <v>0</v>
      </c>
      <c r="Y48" s="31">
        <v>0</v>
      </c>
      <c r="Z48" s="31">
        <v>0</v>
      </c>
      <c r="AA48" s="31">
        <v>0</v>
      </c>
      <c r="AB48" s="31">
        <v>0</v>
      </c>
      <c r="AC48" s="31">
        <v>0</v>
      </c>
      <c r="AD48" s="31">
        <v>0</v>
      </c>
      <c r="AE48" s="31">
        <v>0</v>
      </c>
      <c r="AF48" t="s">
        <v>146</v>
      </c>
      <c r="AG48" s="32">
        <v>4</v>
      </c>
      <c r="AH48"/>
    </row>
    <row r="49" spans="1:34" x14ac:dyDescent="0.25">
      <c r="A49" t="s">
        <v>545</v>
      </c>
      <c r="B49" t="s">
        <v>305</v>
      </c>
      <c r="C49" t="s">
        <v>447</v>
      </c>
      <c r="D49" t="s">
        <v>461</v>
      </c>
      <c r="E49" s="31">
        <v>38.619565217391305</v>
      </c>
      <c r="F49" s="31">
        <v>3.404446946242611</v>
      </c>
      <c r="G49" s="31">
        <v>2.8498536448072054</v>
      </c>
      <c r="H49" s="31">
        <v>0.85560652969321693</v>
      </c>
      <c r="I49" s="31">
        <v>0.30101322825781029</v>
      </c>
      <c r="J49" s="31">
        <v>131.47826086956519</v>
      </c>
      <c r="K49" s="31">
        <v>110.06010869565218</v>
      </c>
      <c r="L49" s="31">
        <v>33.043152173913043</v>
      </c>
      <c r="M49" s="31">
        <v>11.625</v>
      </c>
      <c r="N49" s="31">
        <v>16.113804347826086</v>
      </c>
      <c r="O49" s="31">
        <v>5.3043478260869561</v>
      </c>
      <c r="P49" s="31">
        <v>34.695978260869559</v>
      </c>
      <c r="Q49" s="31">
        <v>34.695978260869559</v>
      </c>
      <c r="R49" s="31">
        <v>0</v>
      </c>
      <c r="S49" s="31">
        <v>63.739130434782609</v>
      </c>
      <c r="T49" s="31">
        <v>52.375</v>
      </c>
      <c r="U49" s="31">
        <v>11.364130434782609</v>
      </c>
      <c r="V49" s="31">
        <v>0</v>
      </c>
      <c r="W49" s="31">
        <v>0</v>
      </c>
      <c r="X49" s="31">
        <v>0</v>
      </c>
      <c r="Y49" s="31">
        <v>0</v>
      </c>
      <c r="Z49" s="31">
        <v>0</v>
      </c>
      <c r="AA49" s="31">
        <v>0</v>
      </c>
      <c r="AB49" s="31">
        <v>0</v>
      </c>
      <c r="AC49" s="31">
        <v>0</v>
      </c>
      <c r="AD49" s="31">
        <v>0</v>
      </c>
      <c r="AE49" s="31">
        <v>0</v>
      </c>
      <c r="AF49" t="s">
        <v>118</v>
      </c>
      <c r="AG49" s="32">
        <v>4</v>
      </c>
      <c r="AH49"/>
    </row>
    <row r="50" spans="1:34" x14ac:dyDescent="0.25">
      <c r="A50" t="s">
        <v>545</v>
      </c>
      <c r="B50" t="s">
        <v>270</v>
      </c>
      <c r="C50" t="s">
        <v>374</v>
      </c>
      <c r="D50" t="s">
        <v>480</v>
      </c>
      <c r="E50" s="31">
        <v>80.206521739130437</v>
      </c>
      <c r="F50" s="31">
        <v>4.4032050413335142</v>
      </c>
      <c r="G50" s="31">
        <v>4.0424854316303023</v>
      </c>
      <c r="H50" s="31">
        <v>0.58388670551565258</v>
      </c>
      <c r="I50" s="31">
        <v>0.28886027917061935</v>
      </c>
      <c r="J50" s="31">
        <v>353.16576086956525</v>
      </c>
      <c r="K50" s="31">
        <v>324.23369565217394</v>
      </c>
      <c r="L50" s="31">
        <v>46.831521739130437</v>
      </c>
      <c r="M50" s="31">
        <v>23.168478260869566</v>
      </c>
      <c r="N50" s="31">
        <v>18.665760869565219</v>
      </c>
      <c r="O50" s="31">
        <v>4.9972826086956523</v>
      </c>
      <c r="P50" s="31">
        <v>102.60869565217392</v>
      </c>
      <c r="Q50" s="31">
        <v>97.339673913043484</v>
      </c>
      <c r="R50" s="31">
        <v>5.2690217391304346</v>
      </c>
      <c r="S50" s="31">
        <v>203.72554347826087</v>
      </c>
      <c r="T50" s="31">
        <v>203.72554347826087</v>
      </c>
      <c r="U50" s="31">
        <v>0</v>
      </c>
      <c r="V50" s="31">
        <v>0</v>
      </c>
      <c r="W50" s="31">
        <v>38.413043478260867</v>
      </c>
      <c r="X50" s="31">
        <v>0</v>
      </c>
      <c r="Y50" s="31">
        <v>0</v>
      </c>
      <c r="Z50" s="31">
        <v>0</v>
      </c>
      <c r="AA50" s="31">
        <v>0.28260869565217389</v>
      </c>
      <c r="AB50" s="31">
        <v>0</v>
      </c>
      <c r="AC50" s="31">
        <v>38.130434782608695</v>
      </c>
      <c r="AD50" s="31">
        <v>0</v>
      </c>
      <c r="AE50" s="31">
        <v>0</v>
      </c>
      <c r="AF50" t="s">
        <v>83</v>
      </c>
      <c r="AG50" s="32">
        <v>4</v>
      </c>
      <c r="AH50"/>
    </row>
    <row r="51" spans="1:34" x14ac:dyDescent="0.25">
      <c r="A51" t="s">
        <v>545</v>
      </c>
      <c r="B51" t="s">
        <v>248</v>
      </c>
      <c r="C51" t="s">
        <v>374</v>
      </c>
      <c r="D51" t="s">
        <v>480</v>
      </c>
      <c r="E51" s="31">
        <v>57.184782608695649</v>
      </c>
      <c r="F51" s="31">
        <v>3.7770385858201867</v>
      </c>
      <c r="G51" s="31">
        <v>3.7770385858201867</v>
      </c>
      <c r="H51" s="31">
        <v>0.30146360007603118</v>
      </c>
      <c r="I51" s="31">
        <v>0.30146360007603118</v>
      </c>
      <c r="J51" s="31">
        <v>215.98913043478262</v>
      </c>
      <c r="K51" s="31">
        <v>215.98913043478262</v>
      </c>
      <c r="L51" s="31">
        <v>17.239130434782609</v>
      </c>
      <c r="M51" s="31">
        <v>17.239130434782609</v>
      </c>
      <c r="N51" s="31">
        <v>0</v>
      </c>
      <c r="O51" s="31">
        <v>0</v>
      </c>
      <c r="P51" s="31">
        <v>85.296195652173907</v>
      </c>
      <c r="Q51" s="31">
        <v>85.296195652173907</v>
      </c>
      <c r="R51" s="31">
        <v>0</v>
      </c>
      <c r="S51" s="31">
        <v>113.45380434782609</v>
      </c>
      <c r="T51" s="31">
        <v>113.45380434782609</v>
      </c>
      <c r="U51" s="31">
        <v>0</v>
      </c>
      <c r="V51" s="31">
        <v>0</v>
      </c>
      <c r="W51" s="31">
        <v>0</v>
      </c>
      <c r="X51" s="31">
        <v>0</v>
      </c>
      <c r="Y51" s="31">
        <v>0</v>
      </c>
      <c r="Z51" s="31">
        <v>0</v>
      </c>
      <c r="AA51" s="31">
        <v>0</v>
      </c>
      <c r="AB51" s="31">
        <v>0</v>
      </c>
      <c r="AC51" s="31">
        <v>0</v>
      </c>
      <c r="AD51" s="31">
        <v>0</v>
      </c>
      <c r="AE51" s="31">
        <v>0</v>
      </c>
      <c r="AF51" t="s">
        <v>61</v>
      </c>
      <c r="AG51" s="32">
        <v>4</v>
      </c>
      <c r="AH51"/>
    </row>
    <row r="52" spans="1:34" x14ac:dyDescent="0.25">
      <c r="A52" t="s">
        <v>545</v>
      </c>
      <c r="B52" t="s">
        <v>254</v>
      </c>
      <c r="C52" t="s">
        <v>398</v>
      </c>
      <c r="D52" t="s">
        <v>482</v>
      </c>
      <c r="E52" s="31">
        <v>31.75</v>
      </c>
      <c r="F52" s="31">
        <v>3.4600890106128039</v>
      </c>
      <c r="G52" s="31">
        <v>3.2889147552208144</v>
      </c>
      <c r="H52" s="31">
        <v>0.99347141389934956</v>
      </c>
      <c r="I52" s="31">
        <v>0.82229715850736051</v>
      </c>
      <c r="J52" s="31">
        <v>109.85782608695652</v>
      </c>
      <c r="K52" s="31">
        <v>104.42304347826087</v>
      </c>
      <c r="L52" s="31">
        <v>31.54271739130435</v>
      </c>
      <c r="M52" s="31">
        <v>26.107934782608698</v>
      </c>
      <c r="N52" s="31">
        <v>5.4347826086956523</v>
      </c>
      <c r="O52" s="31">
        <v>0</v>
      </c>
      <c r="P52" s="31">
        <v>6.5115217391304379</v>
      </c>
      <c r="Q52" s="31">
        <v>6.5115217391304379</v>
      </c>
      <c r="R52" s="31">
        <v>0</v>
      </c>
      <c r="S52" s="31">
        <v>71.803586956521727</v>
      </c>
      <c r="T52" s="31">
        <v>71.803586956521727</v>
      </c>
      <c r="U52" s="31">
        <v>0</v>
      </c>
      <c r="V52" s="31">
        <v>0</v>
      </c>
      <c r="W52" s="31">
        <v>2.8648913043478261</v>
      </c>
      <c r="X52" s="31">
        <v>1.0434782608695652</v>
      </c>
      <c r="Y52" s="31">
        <v>0</v>
      </c>
      <c r="Z52" s="31">
        <v>0</v>
      </c>
      <c r="AA52" s="31">
        <v>0</v>
      </c>
      <c r="AB52" s="31">
        <v>0</v>
      </c>
      <c r="AC52" s="31">
        <v>1.8214130434782607</v>
      </c>
      <c r="AD52" s="31">
        <v>0</v>
      </c>
      <c r="AE52" s="31">
        <v>0</v>
      </c>
      <c r="AF52" t="s">
        <v>67</v>
      </c>
      <c r="AG52" s="32">
        <v>4</v>
      </c>
      <c r="AH52"/>
    </row>
    <row r="53" spans="1:34" x14ac:dyDescent="0.25">
      <c r="A53" t="s">
        <v>545</v>
      </c>
      <c r="B53" t="s">
        <v>314</v>
      </c>
      <c r="C53" t="s">
        <v>450</v>
      </c>
      <c r="D53" t="s">
        <v>472</v>
      </c>
      <c r="E53" s="31">
        <v>48.902173913043477</v>
      </c>
      <c r="F53" s="31">
        <v>1.07268281840409</v>
      </c>
      <c r="G53" s="31">
        <v>0.87822627250500118</v>
      </c>
      <c r="H53" s="31">
        <v>0.12889086463658592</v>
      </c>
      <c r="I53" s="31">
        <v>5.8430762391642584E-2</v>
      </c>
      <c r="J53" s="31">
        <v>52.456521739130437</v>
      </c>
      <c r="K53" s="31">
        <v>42.947173913043478</v>
      </c>
      <c r="L53" s="31">
        <v>6.3030434782608697</v>
      </c>
      <c r="M53" s="31">
        <v>2.8573913043478258</v>
      </c>
      <c r="N53" s="31">
        <v>1.548913043478261</v>
      </c>
      <c r="O53" s="31">
        <v>1.8967391304347827</v>
      </c>
      <c r="P53" s="31">
        <v>13.681739130434782</v>
      </c>
      <c r="Q53" s="31">
        <v>7.6180434782608684</v>
      </c>
      <c r="R53" s="31">
        <v>6.0636956521739132</v>
      </c>
      <c r="S53" s="31">
        <v>32.471739130434784</v>
      </c>
      <c r="T53" s="31">
        <v>32.471739130434784</v>
      </c>
      <c r="U53" s="31">
        <v>0</v>
      </c>
      <c r="V53" s="31">
        <v>0</v>
      </c>
      <c r="W53" s="31">
        <v>25.102282608695653</v>
      </c>
      <c r="X53" s="31">
        <v>1.6475000000000002</v>
      </c>
      <c r="Y53" s="31">
        <v>0</v>
      </c>
      <c r="Z53" s="31">
        <v>0</v>
      </c>
      <c r="AA53" s="31">
        <v>6.5843478260869563</v>
      </c>
      <c r="AB53" s="31">
        <v>0</v>
      </c>
      <c r="AC53" s="31">
        <v>16.870434782608694</v>
      </c>
      <c r="AD53" s="31">
        <v>0</v>
      </c>
      <c r="AE53" s="31">
        <v>0</v>
      </c>
      <c r="AF53" t="s">
        <v>127</v>
      </c>
      <c r="AG53" s="32">
        <v>4</v>
      </c>
      <c r="AH53"/>
    </row>
    <row r="54" spans="1:34" x14ac:dyDescent="0.25">
      <c r="A54" t="s">
        <v>545</v>
      </c>
      <c r="B54" t="s">
        <v>201</v>
      </c>
      <c r="C54" t="s">
        <v>402</v>
      </c>
      <c r="D54" t="s">
        <v>483</v>
      </c>
      <c r="E54" s="31">
        <v>86</v>
      </c>
      <c r="F54" s="31">
        <v>3.4869047017189079</v>
      </c>
      <c r="G54" s="31">
        <v>3.2957077856420627</v>
      </c>
      <c r="H54" s="31">
        <v>0.50585566228513645</v>
      </c>
      <c r="I54" s="31">
        <v>0.35598837209302325</v>
      </c>
      <c r="J54" s="31">
        <v>299.87380434782608</v>
      </c>
      <c r="K54" s="31">
        <v>283.43086956521739</v>
      </c>
      <c r="L54" s="31">
        <v>43.503586956521737</v>
      </c>
      <c r="M54" s="31">
        <v>30.614999999999998</v>
      </c>
      <c r="N54" s="31">
        <v>8.0190217391304355</v>
      </c>
      <c r="O54" s="31">
        <v>4.8695652173913047</v>
      </c>
      <c r="P54" s="31">
        <v>64.264456521739135</v>
      </c>
      <c r="Q54" s="31">
        <v>60.710108695652181</v>
      </c>
      <c r="R54" s="31">
        <v>3.554347826086957</v>
      </c>
      <c r="S54" s="31">
        <v>192.10576086956522</v>
      </c>
      <c r="T54" s="31">
        <v>192.10576086956522</v>
      </c>
      <c r="U54" s="31">
        <v>0</v>
      </c>
      <c r="V54" s="31">
        <v>0</v>
      </c>
      <c r="W54" s="31">
        <v>8.6570652173913061</v>
      </c>
      <c r="X54" s="31">
        <v>0.53902173913043483</v>
      </c>
      <c r="Y54" s="31">
        <v>0</v>
      </c>
      <c r="Z54" s="31">
        <v>0</v>
      </c>
      <c r="AA54" s="31">
        <v>1.4682608695652175</v>
      </c>
      <c r="AB54" s="31">
        <v>0.20652173913043478</v>
      </c>
      <c r="AC54" s="31">
        <v>6.4432608695652185</v>
      </c>
      <c r="AD54" s="31">
        <v>0</v>
      </c>
      <c r="AE54" s="31">
        <v>0</v>
      </c>
      <c r="AF54" t="s">
        <v>13</v>
      </c>
      <c r="AG54" s="32">
        <v>4</v>
      </c>
      <c r="AH54"/>
    </row>
    <row r="55" spans="1:34" x14ac:dyDescent="0.25">
      <c r="A55" t="s">
        <v>545</v>
      </c>
      <c r="B55" t="s">
        <v>237</v>
      </c>
      <c r="C55" t="s">
        <v>407</v>
      </c>
      <c r="D55" t="s">
        <v>495</v>
      </c>
      <c r="E55" s="31">
        <v>20.413043478260871</v>
      </c>
      <c r="F55" s="31">
        <v>6.5252822151224699</v>
      </c>
      <c r="G55" s="31">
        <v>6.3164164004259851</v>
      </c>
      <c r="H55" s="31">
        <v>0.777678381256656</v>
      </c>
      <c r="I55" s="31">
        <v>0.56881256656017043</v>
      </c>
      <c r="J55" s="31">
        <v>133.20086956521737</v>
      </c>
      <c r="K55" s="31">
        <v>128.93728260869565</v>
      </c>
      <c r="L55" s="31">
        <v>15.874782608695654</v>
      </c>
      <c r="M55" s="31">
        <v>11.611195652173913</v>
      </c>
      <c r="N55" s="31">
        <v>0</v>
      </c>
      <c r="O55" s="31">
        <v>4.2635869565217392</v>
      </c>
      <c r="P55" s="31">
        <v>33.779891304347828</v>
      </c>
      <c r="Q55" s="31">
        <v>33.779891304347828</v>
      </c>
      <c r="R55" s="31">
        <v>0</v>
      </c>
      <c r="S55" s="31">
        <v>83.546195652173907</v>
      </c>
      <c r="T55" s="31">
        <v>83.546195652173907</v>
      </c>
      <c r="U55" s="31">
        <v>0</v>
      </c>
      <c r="V55" s="31">
        <v>0</v>
      </c>
      <c r="W55" s="31">
        <v>0</v>
      </c>
      <c r="X55" s="31">
        <v>0</v>
      </c>
      <c r="Y55" s="31">
        <v>0</v>
      </c>
      <c r="Z55" s="31">
        <v>0</v>
      </c>
      <c r="AA55" s="31">
        <v>0</v>
      </c>
      <c r="AB55" s="31">
        <v>0</v>
      </c>
      <c r="AC55" s="31">
        <v>0</v>
      </c>
      <c r="AD55" s="31">
        <v>0</v>
      </c>
      <c r="AE55" s="31">
        <v>0</v>
      </c>
      <c r="AF55" t="s">
        <v>50</v>
      </c>
      <c r="AG55" s="32">
        <v>4</v>
      </c>
      <c r="AH55"/>
    </row>
    <row r="56" spans="1:34" x14ac:dyDescent="0.25">
      <c r="A56" t="s">
        <v>545</v>
      </c>
      <c r="B56" t="s">
        <v>334</v>
      </c>
      <c r="C56" t="s">
        <v>454</v>
      </c>
      <c r="D56" t="s">
        <v>492</v>
      </c>
      <c r="E56" s="31">
        <v>121.14130434782609</v>
      </c>
      <c r="F56" s="31">
        <v>3.5703956931359357</v>
      </c>
      <c r="G56" s="31">
        <v>3.1971341408703458</v>
      </c>
      <c r="H56" s="31">
        <v>0.50665589950650514</v>
      </c>
      <c r="I56" s="31">
        <v>0.2432193808882907</v>
      </c>
      <c r="J56" s="31">
        <v>432.52239130434788</v>
      </c>
      <c r="K56" s="31">
        <v>387.30500000000006</v>
      </c>
      <c r="L56" s="31">
        <v>61.376956521739132</v>
      </c>
      <c r="M56" s="31">
        <v>29.463913043478261</v>
      </c>
      <c r="N56" s="31">
        <v>26.347826086956523</v>
      </c>
      <c r="O56" s="31">
        <v>5.5652173913043477</v>
      </c>
      <c r="P56" s="31">
        <v>127.89706521739132</v>
      </c>
      <c r="Q56" s="31">
        <v>114.59271739130436</v>
      </c>
      <c r="R56" s="31">
        <v>13.304347826086957</v>
      </c>
      <c r="S56" s="31">
        <v>243.24836956521739</v>
      </c>
      <c r="T56" s="31">
        <v>221.89956521739131</v>
      </c>
      <c r="U56" s="31">
        <v>21.348804347826082</v>
      </c>
      <c r="V56" s="31">
        <v>0</v>
      </c>
      <c r="W56" s="31">
        <v>53.03532608695653</v>
      </c>
      <c r="X56" s="31">
        <v>1.0723913043478261</v>
      </c>
      <c r="Y56" s="31">
        <v>0</v>
      </c>
      <c r="Z56" s="31">
        <v>0</v>
      </c>
      <c r="AA56" s="31">
        <v>26.251956521739139</v>
      </c>
      <c r="AB56" s="31">
        <v>0</v>
      </c>
      <c r="AC56" s="31">
        <v>25.710978260869563</v>
      </c>
      <c r="AD56" s="31">
        <v>0</v>
      </c>
      <c r="AE56" s="31">
        <v>0</v>
      </c>
      <c r="AF56" t="s">
        <v>147</v>
      </c>
      <c r="AG56" s="32">
        <v>4</v>
      </c>
      <c r="AH56"/>
    </row>
    <row r="57" spans="1:34" x14ac:dyDescent="0.25">
      <c r="A57" t="s">
        <v>545</v>
      </c>
      <c r="B57" t="s">
        <v>208</v>
      </c>
      <c r="C57" t="s">
        <v>415</v>
      </c>
      <c r="D57" t="s">
        <v>486</v>
      </c>
      <c r="E57" s="31">
        <v>49.684782608695649</v>
      </c>
      <c r="F57" s="31">
        <v>3.2933559396193397</v>
      </c>
      <c r="G57" s="31">
        <v>2.9738175453948812</v>
      </c>
      <c r="H57" s="31">
        <v>0.37855611463574718</v>
      </c>
      <c r="I57" s="31">
        <v>0.25604462918398602</v>
      </c>
      <c r="J57" s="31">
        <v>163.62967391304349</v>
      </c>
      <c r="K57" s="31">
        <v>147.75347826086957</v>
      </c>
      <c r="L57" s="31">
        <v>18.808478260869567</v>
      </c>
      <c r="M57" s="31">
        <v>12.721521739130436</v>
      </c>
      <c r="N57" s="31">
        <v>2.5217391304347827</v>
      </c>
      <c r="O57" s="31">
        <v>3.5652173913043477</v>
      </c>
      <c r="P57" s="31">
        <v>56.428260869565221</v>
      </c>
      <c r="Q57" s="31">
        <v>46.639021739130435</v>
      </c>
      <c r="R57" s="31">
        <v>9.7892391304347832</v>
      </c>
      <c r="S57" s="31">
        <v>88.392934782608705</v>
      </c>
      <c r="T57" s="31">
        <v>88.392934782608705</v>
      </c>
      <c r="U57" s="31">
        <v>0</v>
      </c>
      <c r="V57" s="31">
        <v>0</v>
      </c>
      <c r="W57" s="31">
        <v>0</v>
      </c>
      <c r="X57" s="31">
        <v>0</v>
      </c>
      <c r="Y57" s="31">
        <v>0</v>
      </c>
      <c r="Z57" s="31">
        <v>0</v>
      </c>
      <c r="AA57" s="31">
        <v>0</v>
      </c>
      <c r="AB57" s="31">
        <v>0</v>
      </c>
      <c r="AC57" s="31">
        <v>0</v>
      </c>
      <c r="AD57" s="31">
        <v>0</v>
      </c>
      <c r="AE57" s="31">
        <v>0</v>
      </c>
      <c r="AF57" t="s">
        <v>20</v>
      </c>
      <c r="AG57" s="32">
        <v>4</v>
      </c>
      <c r="AH57"/>
    </row>
    <row r="58" spans="1:34" x14ac:dyDescent="0.25">
      <c r="A58" t="s">
        <v>545</v>
      </c>
      <c r="B58" t="s">
        <v>222</v>
      </c>
      <c r="C58" t="s">
        <v>380</v>
      </c>
      <c r="D58" t="s">
        <v>490</v>
      </c>
      <c r="E58" s="31">
        <v>79.119565217391298</v>
      </c>
      <c r="F58" s="31">
        <v>4.20401154004671</v>
      </c>
      <c r="G58" s="31">
        <v>3.9361175985712324</v>
      </c>
      <c r="H58" s="31">
        <v>0.8123025140816047</v>
      </c>
      <c r="I58" s="31">
        <v>0.54440857260612729</v>
      </c>
      <c r="J58" s="31">
        <v>332.61956521739131</v>
      </c>
      <c r="K58" s="31">
        <v>311.42391304347825</v>
      </c>
      <c r="L58" s="31">
        <v>64.269021739130437</v>
      </c>
      <c r="M58" s="31">
        <v>43.073369565217391</v>
      </c>
      <c r="N58" s="31">
        <v>15.978260869565217</v>
      </c>
      <c r="O58" s="31">
        <v>5.2173913043478262</v>
      </c>
      <c r="P58" s="31">
        <v>84.752717391304344</v>
      </c>
      <c r="Q58" s="31">
        <v>84.752717391304344</v>
      </c>
      <c r="R58" s="31">
        <v>0</v>
      </c>
      <c r="S58" s="31">
        <v>183.59782608695653</v>
      </c>
      <c r="T58" s="31">
        <v>183.59782608695653</v>
      </c>
      <c r="U58" s="31">
        <v>0</v>
      </c>
      <c r="V58" s="31">
        <v>0</v>
      </c>
      <c r="W58" s="31">
        <v>0</v>
      </c>
      <c r="X58" s="31">
        <v>0</v>
      </c>
      <c r="Y58" s="31">
        <v>0</v>
      </c>
      <c r="Z58" s="31">
        <v>0</v>
      </c>
      <c r="AA58" s="31">
        <v>0</v>
      </c>
      <c r="AB58" s="31">
        <v>0</v>
      </c>
      <c r="AC58" s="31">
        <v>0</v>
      </c>
      <c r="AD58" s="31">
        <v>0</v>
      </c>
      <c r="AE58" s="31">
        <v>0</v>
      </c>
      <c r="AF58" t="s">
        <v>34</v>
      </c>
      <c r="AG58" s="32">
        <v>4</v>
      </c>
      <c r="AH58"/>
    </row>
    <row r="59" spans="1:34" x14ac:dyDescent="0.25">
      <c r="A59" t="s">
        <v>545</v>
      </c>
      <c r="B59" t="s">
        <v>317</v>
      </c>
      <c r="C59" t="s">
        <v>400</v>
      </c>
      <c r="D59" t="s">
        <v>497</v>
      </c>
      <c r="E59" s="31">
        <v>268.76086956521738</v>
      </c>
      <c r="F59" s="31">
        <v>3.8208298956563924</v>
      </c>
      <c r="G59" s="31">
        <v>3.6721151823990925</v>
      </c>
      <c r="H59" s="31">
        <v>0.45744924371107365</v>
      </c>
      <c r="I59" s="31">
        <v>0.3474399417617085</v>
      </c>
      <c r="J59" s="31">
        <v>1026.8895652173908</v>
      </c>
      <c r="K59" s="31">
        <v>986.92086956521689</v>
      </c>
      <c r="L59" s="31">
        <v>122.9444565217392</v>
      </c>
      <c r="M59" s="31">
        <v>93.378260869565267</v>
      </c>
      <c r="N59" s="31">
        <v>24.174891304347831</v>
      </c>
      <c r="O59" s="31">
        <v>5.3913043478260869</v>
      </c>
      <c r="P59" s="31">
        <v>354.43576086956494</v>
      </c>
      <c r="Q59" s="31">
        <v>344.03326086956497</v>
      </c>
      <c r="R59" s="31">
        <v>10.402499999999998</v>
      </c>
      <c r="S59" s="31">
        <v>549.5093478260867</v>
      </c>
      <c r="T59" s="31">
        <v>549.5093478260867</v>
      </c>
      <c r="U59" s="31">
        <v>0</v>
      </c>
      <c r="V59" s="31">
        <v>0</v>
      </c>
      <c r="W59" s="31">
        <v>23.369021739130432</v>
      </c>
      <c r="X59" s="31">
        <v>0</v>
      </c>
      <c r="Y59" s="31">
        <v>0</v>
      </c>
      <c r="Z59" s="31">
        <v>0</v>
      </c>
      <c r="AA59" s="31">
        <v>12.754891304347824</v>
      </c>
      <c r="AB59" s="31">
        <v>0</v>
      </c>
      <c r="AC59" s="31">
        <v>10.614130434782609</v>
      </c>
      <c r="AD59" s="31">
        <v>0</v>
      </c>
      <c r="AE59" s="31">
        <v>0</v>
      </c>
      <c r="AF59" t="s">
        <v>130</v>
      </c>
      <c r="AG59" s="32">
        <v>4</v>
      </c>
      <c r="AH59"/>
    </row>
    <row r="60" spans="1:34" x14ac:dyDescent="0.25">
      <c r="A60" t="s">
        <v>545</v>
      </c>
      <c r="B60" t="s">
        <v>268</v>
      </c>
      <c r="C60" t="s">
        <v>408</v>
      </c>
      <c r="D60" t="s">
        <v>480</v>
      </c>
      <c r="E60" s="31">
        <v>80.641304347826093</v>
      </c>
      <c r="F60" s="31">
        <v>2.7398274700094349</v>
      </c>
      <c r="G60" s="31">
        <v>2.4745626095161066</v>
      </c>
      <c r="H60" s="31">
        <v>0.3720407062946488</v>
      </c>
      <c r="I60" s="31">
        <v>0.17470952958619757</v>
      </c>
      <c r="J60" s="31">
        <v>220.94326086956522</v>
      </c>
      <c r="K60" s="31">
        <v>199.5519565217391</v>
      </c>
      <c r="L60" s="31">
        <v>30.001847826086955</v>
      </c>
      <c r="M60" s="31">
        <v>14.088804347826086</v>
      </c>
      <c r="N60" s="31">
        <v>10.869565217391305</v>
      </c>
      <c r="O60" s="31">
        <v>5.0434782608695654</v>
      </c>
      <c r="P60" s="31">
        <v>59.644347826086957</v>
      </c>
      <c r="Q60" s="31">
        <v>54.166086956521738</v>
      </c>
      <c r="R60" s="31">
        <v>5.4782608695652177</v>
      </c>
      <c r="S60" s="31">
        <v>131.29706521739129</v>
      </c>
      <c r="T60" s="31">
        <v>131.29706521739129</v>
      </c>
      <c r="U60" s="31">
        <v>0</v>
      </c>
      <c r="V60" s="31">
        <v>0</v>
      </c>
      <c r="W60" s="31">
        <v>74.988586956521729</v>
      </c>
      <c r="X60" s="31">
        <v>6.1173913043478256</v>
      </c>
      <c r="Y60" s="31">
        <v>0</v>
      </c>
      <c r="Z60" s="31">
        <v>0</v>
      </c>
      <c r="AA60" s="31">
        <v>18.132608695652184</v>
      </c>
      <c r="AB60" s="31">
        <v>0</v>
      </c>
      <c r="AC60" s="31">
        <v>50.738586956521715</v>
      </c>
      <c r="AD60" s="31">
        <v>0</v>
      </c>
      <c r="AE60" s="31">
        <v>0</v>
      </c>
      <c r="AF60" t="s">
        <v>81</v>
      </c>
      <c r="AG60" s="32">
        <v>4</v>
      </c>
      <c r="AH60"/>
    </row>
    <row r="61" spans="1:34" x14ac:dyDescent="0.25">
      <c r="A61" t="s">
        <v>545</v>
      </c>
      <c r="B61" t="s">
        <v>303</v>
      </c>
      <c r="C61" t="s">
        <v>398</v>
      </c>
      <c r="D61" t="s">
        <v>482</v>
      </c>
      <c r="E61" s="31">
        <v>73.489130434782609</v>
      </c>
      <c r="F61" s="31">
        <v>3.4891672829463101</v>
      </c>
      <c r="G61" s="31">
        <v>3.1984070403786431</v>
      </c>
      <c r="H61" s="31">
        <v>0.3242257062564709</v>
      </c>
      <c r="I61" s="31">
        <v>0.19519745599763347</v>
      </c>
      <c r="J61" s="31">
        <v>256.41586956521741</v>
      </c>
      <c r="K61" s="31">
        <v>235.04815217391311</v>
      </c>
      <c r="L61" s="31">
        <v>23.827065217391301</v>
      </c>
      <c r="M61" s="31">
        <v>14.344891304347826</v>
      </c>
      <c r="N61" s="31">
        <v>3.652173913043478</v>
      </c>
      <c r="O61" s="31">
        <v>5.8299999999999992</v>
      </c>
      <c r="P61" s="31">
        <v>76.918369565217404</v>
      </c>
      <c r="Q61" s="31">
        <v>65.032826086956533</v>
      </c>
      <c r="R61" s="31">
        <v>11.885543478260868</v>
      </c>
      <c r="S61" s="31">
        <v>155.67043478260874</v>
      </c>
      <c r="T61" s="31">
        <v>102.00391304347829</v>
      </c>
      <c r="U61" s="31">
        <v>53.666521739130438</v>
      </c>
      <c r="V61" s="31">
        <v>0</v>
      </c>
      <c r="W61" s="31">
        <v>29.122173913043476</v>
      </c>
      <c r="X61" s="31">
        <v>5.4623913043478263</v>
      </c>
      <c r="Y61" s="31">
        <v>0.78260869565217395</v>
      </c>
      <c r="Z61" s="31">
        <v>0</v>
      </c>
      <c r="AA61" s="31">
        <v>20.60869565217391</v>
      </c>
      <c r="AB61" s="31">
        <v>0</v>
      </c>
      <c r="AC61" s="31">
        <v>2.2684782608695651</v>
      </c>
      <c r="AD61" s="31">
        <v>0</v>
      </c>
      <c r="AE61" s="31">
        <v>0</v>
      </c>
      <c r="AF61" t="s">
        <v>116</v>
      </c>
      <c r="AG61" s="32">
        <v>4</v>
      </c>
      <c r="AH61"/>
    </row>
    <row r="62" spans="1:34" x14ac:dyDescent="0.25">
      <c r="A62" t="s">
        <v>545</v>
      </c>
      <c r="B62" t="s">
        <v>300</v>
      </c>
      <c r="C62" t="s">
        <v>446</v>
      </c>
      <c r="D62" t="s">
        <v>498</v>
      </c>
      <c r="E62" s="31">
        <v>74.554347826086953</v>
      </c>
      <c r="F62" s="31">
        <v>3.5199781309228757</v>
      </c>
      <c r="G62" s="31">
        <v>3.3698833649220008</v>
      </c>
      <c r="H62" s="31">
        <v>0.76064295086747336</v>
      </c>
      <c r="I62" s="31">
        <v>0.68832920250765417</v>
      </c>
      <c r="J62" s="31">
        <v>262.42967391304353</v>
      </c>
      <c r="K62" s="31">
        <v>251.23945652173916</v>
      </c>
      <c r="L62" s="31">
        <v>56.709239130434781</v>
      </c>
      <c r="M62" s="31">
        <v>51.317934782608695</v>
      </c>
      <c r="N62" s="31">
        <v>0</v>
      </c>
      <c r="O62" s="31">
        <v>5.3913043478260869</v>
      </c>
      <c r="P62" s="31">
        <v>49.149456521739125</v>
      </c>
      <c r="Q62" s="31">
        <v>43.350543478260867</v>
      </c>
      <c r="R62" s="31">
        <v>5.7989130434782608</v>
      </c>
      <c r="S62" s="31">
        <v>156.57097826086959</v>
      </c>
      <c r="T62" s="31">
        <v>156.57097826086959</v>
      </c>
      <c r="U62" s="31">
        <v>0</v>
      </c>
      <c r="V62" s="31">
        <v>0</v>
      </c>
      <c r="W62" s="31">
        <v>43.935108695652183</v>
      </c>
      <c r="X62" s="31">
        <v>0</v>
      </c>
      <c r="Y62" s="31">
        <v>0</v>
      </c>
      <c r="Z62" s="31">
        <v>0</v>
      </c>
      <c r="AA62" s="31">
        <v>0</v>
      </c>
      <c r="AB62" s="31">
        <v>0</v>
      </c>
      <c r="AC62" s="31">
        <v>43.935108695652183</v>
      </c>
      <c r="AD62" s="31">
        <v>0</v>
      </c>
      <c r="AE62" s="31">
        <v>0</v>
      </c>
      <c r="AF62" t="s">
        <v>113</v>
      </c>
      <c r="AG62" s="32">
        <v>4</v>
      </c>
      <c r="AH62"/>
    </row>
    <row r="63" spans="1:34" x14ac:dyDescent="0.25">
      <c r="A63" t="s">
        <v>545</v>
      </c>
      <c r="B63" t="s">
        <v>327</v>
      </c>
      <c r="C63" t="s">
        <v>453</v>
      </c>
      <c r="D63" t="s">
        <v>501</v>
      </c>
      <c r="E63" s="31">
        <v>68.804347826086953</v>
      </c>
      <c r="F63" s="31">
        <v>3.8543333333333338</v>
      </c>
      <c r="G63" s="31">
        <v>3.7066635071090044</v>
      </c>
      <c r="H63" s="31">
        <v>0.50134281200631914</v>
      </c>
      <c r="I63" s="31">
        <v>0.35367298578199052</v>
      </c>
      <c r="J63" s="31">
        <v>265.19489130434783</v>
      </c>
      <c r="K63" s="31">
        <v>255.03456521739128</v>
      </c>
      <c r="L63" s="31">
        <v>34.494565217391305</v>
      </c>
      <c r="M63" s="31">
        <v>24.334239130434781</v>
      </c>
      <c r="N63" s="31">
        <v>4.8559782608695654</v>
      </c>
      <c r="O63" s="31">
        <v>5.3043478260869561</v>
      </c>
      <c r="P63" s="31">
        <v>62.370434782608697</v>
      </c>
      <c r="Q63" s="31">
        <v>62.370434782608697</v>
      </c>
      <c r="R63" s="31">
        <v>0</v>
      </c>
      <c r="S63" s="31">
        <v>168.3298913043478</v>
      </c>
      <c r="T63" s="31">
        <v>168.3298913043478</v>
      </c>
      <c r="U63" s="31">
        <v>0</v>
      </c>
      <c r="V63" s="31">
        <v>0</v>
      </c>
      <c r="W63" s="31">
        <v>15.614239130434781</v>
      </c>
      <c r="X63" s="31">
        <v>1.9347826086956521</v>
      </c>
      <c r="Y63" s="31">
        <v>0</v>
      </c>
      <c r="Z63" s="31">
        <v>0</v>
      </c>
      <c r="AA63" s="31">
        <v>0</v>
      </c>
      <c r="AB63" s="31">
        <v>0</v>
      </c>
      <c r="AC63" s="31">
        <v>13.679456521739128</v>
      </c>
      <c r="AD63" s="31">
        <v>0</v>
      </c>
      <c r="AE63" s="31">
        <v>0</v>
      </c>
      <c r="AF63" t="s">
        <v>140</v>
      </c>
      <c r="AG63" s="32">
        <v>4</v>
      </c>
      <c r="AH63"/>
    </row>
    <row r="64" spans="1:34" x14ac:dyDescent="0.25">
      <c r="A64" t="s">
        <v>545</v>
      </c>
      <c r="B64" t="s">
        <v>342</v>
      </c>
      <c r="C64" t="s">
        <v>455</v>
      </c>
      <c r="D64" t="s">
        <v>484</v>
      </c>
      <c r="E64" s="31">
        <v>10.260869565217391</v>
      </c>
      <c r="F64" s="31">
        <v>6.5819067796610176</v>
      </c>
      <c r="G64" s="31">
        <v>5.659057203389831</v>
      </c>
      <c r="H64" s="31">
        <v>1.993633474576272</v>
      </c>
      <c r="I64" s="31">
        <v>1.070783898305085</v>
      </c>
      <c r="J64" s="31">
        <v>67.536086956521743</v>
      </c>
      <c r="K64" s="31">
        <v>58.066847826086956</v>
      </c>
      <c r="L64" s="31">
        <v>20.456413043478268</v>
      </c>
      <c r="M64" s="31">
        <v>10.987173913043479</v>
      </c>
      <c r="N64" s="31">
        <v>6.0118478260869592</v>
      </c>
      <c r="O64" s="31">
        <v>3.457391304347829</v>
      </c>
      <c r="P64" s="31">
        <v>8.4110869565217392</v>
      </c>
      <c r="Q64" s="31">
        <v>8.4110869565217392</v>
      </c>
      <c r="R64" s="31">
        <v>0</v>
      </c>
      <c r="S64" s="31">
        <v>38.668586956521736</v>
      </c>
      <c r="T64" s="31">
        <v>38.668586956521736</v>
      </c>
      <c r="U64" s="31">
        <v>0</v>
      </c>
      <c r="V64" s="31">
        <v>0</v>
      </c>
      <c r="W64" s="31">
        <v>4.873152173913045</v>
      </c>
      <c r="X64" s="31">
        <v>0</v>
      </c>
      <c r="Y64" s="31">
        <v>0</v>
      </c>
      <c r="Z64" s="31">
        <v>0</v>
      </c>
      <c r="AA64" s="31">
        <v>0.40336956521739137</v>
      </c>
      <c r="AB64" s="31">
        <v>0</v>
      </c>
      <c r="AC64" s="31">
        <v>4.4697826086956534</v>
      </c>
      <c r="AD64" s="31">
        <v>0</v>
      </c>
      <c r="AE64" s="31">
        <v>0</v>
      </c>
      <c r="AF64" t="s">
        <v>155</v>
      </c>
      <c r="AG64" s="32">
        <v>4</v>
      </c>
      <c r="AH64"/>
    </row>
    <row r="65" spans="1:34" x14ac:dyDescent="0.25">
      <c r="A65" t="s">
        <v>545</v>
      </c>
      <c r="B65" t="s">
        <v>271</v>
      </c>
      <c r="C65" t="s">
        <v>385</v>
      </c>
      <c r="D65" t="s">
        <v>475</v>
      </c>
      <c r="E65" s="31">
        <v>131.42391304347825</v>
      </c>
      <c r="F65" s="31">
        <v>3.3154263501778187</v>
      </c>
      <c r="G65" s="31">
        <v>3.0248143247043258</v>
      </c>
      <c r="H65" s="31">
        <v>0.49552973285915142</v>
      </c>
      <c r="I65" s="31">
        <v>0.37014721693821845</v>
      </c>
      <c r="J65" s="31">
        <v>435.7263043478261</v>
      </c>
      <c r="K65" s="31">
        <v>397.53293478260872</v>
      </c>
      <c r="L65" s="31">
        <v>65.12445652173912</v>
      </c>
      <c r="M65" s="31">
        <v>48.646195652173901</v>
      </c>
      <c r="N65" s="31">
        <v>11.152173913043478</v>
      </c>
      <c r="O65" s="31">
        <v>5.3260869565217392</v>
      </c>
      <c r="P65" s="31">
        <v>106.22597826086961</v>
      </c>
      <c r="Q65" s="31">
        <v>84.510869565217433</v>
      </c>
      <c r="R65" s="31">
        <v>21.71510869565218</v>
      </c>
      <c r="S65" s="31">
        <v>264.37586956521739</v>
      </c>
      <c r="T65" s="31">
        <v>229.42641304347825</v>
      </c>
      <c r="U65" s="31">
        <v>34.949456521739144</v>
      </c>
      <c r="V65" s="31">
        <v>0</v>
      </c>
      <c r="W65" s="31">
        <v>0.39130434782608697</v>
      </c>
      <c r="X65" s="31">
        <v>0</v>
      </c>
      <c r="Y65" s="31">
        <v>0.39130434782608697</v>
      </c>
      <c r="Z65" s="31">
        <v>0</v>
      </c>
      <c r="AA65" s="31">
        <v>0</v>
      </c>
      <c r="AB65" s="31">
        <v>0</v>
      </c>
      <c r="AC65" s="31">
        <v>0</v>
      </c>
      <c r="AD65" s="31">
        <v>0</v>
      </c>
      <c r="AE65" s="31">
        <v>0</v>
      </c>
      <c r="AF65" t="s">
        <v>84</v>
      </c>
      <c r="AG65" s="32">
        <v>4</v>
      </c>
      <c r="AH65"/>
    </row>
    <row r="66" spans="1:34" x14ac:dyDescent="0.25">
      <c r="A66" t="s">
        <v>545</v>
      </c>
      <c r="B66" t="s">
        <v>315</v>
      </c>
      <c r="C66" t="s">
        <v>451</v>
      </c>
      <c r="D66" t="s">
        <v>494</v>
      </c>
      <c r="E66" s="31">
        <v>57.847826086956523</v>
      </c>
      <c r="F66" s="31">
        <v>3.2091544532130771</v>
      </c>
      <c r="G66" s="31">
        <v>3.0032168357760241</v>
      </c>
      <c r="H66" s="31">
        <v>0.35357948139797069</v>
      </c>
      <c r="I66" s="31">
        <v>0.24685268695978954</v>
      </c>
      <c r="J66" s="31">
        <v>185.64260869565214</v>
      </c>
      <c r="K66" s="31">
        <v>173.7295652173913</v>
      </c>
      <c r="L66" s="31">
        <v>20.453804347826086</v>
      </c>
      <c r="M66" s="31">
        <v>14.279891304347826</v>
      </c>
      <c r="N66" s="31">
        <v>0</v>
      </c>
      <c r="O66" s="31">
        <v>6.1739130434782608</v>
      </c>
      <c r="P66" s="31">
        <v>48.146739130434781</v>
      </c>
      <c r="Q66" s="31">
        <v>42.407608695652172</v>
      </c>
      <c r="R66" s="31">
        <v>5.7391304347826084</v>
      </c>
      <c r="S66" s="31">
        <v>117.0420652173913</v>
      </c>
      <c r="T66" s="31">
        <v>117.0420652173913</v>
      </c>
      <c r="U66" s="31">
        <v>0</v>
      </c>
      <c r="V66" s="31">
        <v>0</v>
      </c>
      <c r="W66" s="31">
        <v>0.70652173913043481</v>
      </c>
      <c r="X66" s="31">
        <v>0.42391304347826086</v>
      </c>
      <c r="Y66" s="31">
        <v>0</v>
      </c>
      <c r="Z66" s="31">
        <v>0</v>
      </c>
      <c r="AA66" s="31">
        <v>0.28260869565217389</v>
      </c>
      <c r="AB66" s="31">
        <v>0</v>
      </c>
      <c r="AC66" s="31">
        <v>0</v>
      </c>
      <c r="AD66" s="31">
        <v>0</v>
      </c>
      <c r="AE66" s="31">
        <v>0</v>
      </c>
      <c r="AF66" t="s">
        <v>128</v>
      </c>
      <c r="AG66" s="32">
        <v>4</v>
      </c>
      <c r="AH66"/>
    </row>
    <row r="67" spans="1:34" x14ac:dyDescent="0.25">
      <c r="A67" t="s">
        <v>545</v>
      </c>
      <c r="B67" t="s">
        <v>323</v>
      </c>
      <c r="C67" t="s">
        <v>452</v>
      </c>
      <c r="D67" t="s">
        <v>492</v>
      </c>
      <c r="E67" s="31">
        <v>109.15217391304348</v>
      </c>
      <c r="F67" s="31">
        <v>3.5089504082852025</v>
      </c>
      <c r="G67" s="31">
        <v>3.2013642700657243</v>
      </c>
      <c r="H67" s="31">
        <v>0.64230930093606853</v>
      </c>
      <c r="I67" s="31">
        <v>0.40806910973909583</v>
      </c>
      <c r="J67" s="31">
        <v>383.00956521739135</v>
      </c>
      <c r="K67" s="31">
        <v>349.43586956521744</v>
      </c>
      <c r="L67" s="31">
        <v>70.109456521739133</v>
      </c>
      <c r="M67" s="31">
        <v>44.541630434782611</v>
      </c>
      <c r="N67" s="31">
        <v>20.698260869565221</v>
      </c>
      <c r="O67" s="31">
        <v>4.8695652173913047</v>
      </c>
      <c r="P67" s="31">
        <v>94.526521739130473</v>
      </c>
      <c r="Q67" s="31">
        <v>86.520652173913078</v>
      </c>
      <c r="R67" s="31">
        <v>8.0058695652173899</v>
      </c>
      <c r="S67" s="31">
        <v>218.37358695652173</v>
      </c>
      <c r="T67" s="31">
        <v>218.37358695652173</v>
      </c>
      <c r="U67" s="31">
        <v>0</v>
      </c>
      <c r="V67" s="31">
        <v>0</v>
      </c>
      <c r="W67" s="31">
        <v>0</v>
      </c>
      <c r="X67" s="31">
        <v>0</v>
      </c>
      <c r="Y67" s="31">
        <v>0</v>
      </c>
      <c r="Z67" s="31">
        <v>0</v>
      </c>
      <c r="AA67" s="31">
        <v>0</v>
      </c>
      <c r="AB67" s="31">
        <v>0</v>
      </c>
      <c r="AC67" s="31">
        <v>0</v>
      </c>
      <c r="AD67" s="31">
        <v>0</v>
      </c>
      <c r="AE67" s="31">
        <v>0</v>
      </c>
      <c r="AF67" t="s">
        <v>136</v>
      </c>
      <c r="AG67" s="32">
        <v>4</v>
      </c>
      <c r="AH67"/>
    </row>
    <row r="68" spans="1:34" x14ac:dyDescent="0.25">
      <c r="A68" t="s">
        <v>545</v>
      </c>
      <c r="B68" t="s">
        <v>326</v>
      </c>
      <c r="C68" t="s">
        <v>391</v>
      </c>
      <c r="D68" t="s">
        <v>470</v>
      </c>
      <c r="E68" s="31">
        <v>73.413043478260875</v>
      </c>
      <c r="F68" s="31">
        <v>3.5010275392360075</v>
      </c>
      <c r="G68" s="31">
        <v>3.2958750370151013</v>
      </c>
      <c r="H68" s="31">
        <v>0.3324533609712762</v>
      </c>
      <c r="I68" s="31">
        <v>0.18796416938110741</v>
      </c>
      <c r="J68" s="31">
        <v>257.02108695652169</v>
      </c>
      <c r="K68" s="31">
        <v>241.9602173913043</v>
      </c>
      <c r="L68" s="31">
        <v>24.406413043478256</v>
      </c>
      <c r="M68" s="31">
        <v>13.79902173913043</v>
      </c>
      <c r="N68" s="31">
        <v>5.6508695652173913</v>
      </c>
      <c r="O68" s="31">
        <v>4.9565217391304346</v>
      </c>
      <c r="P68" s="31">
        <v>79.502282608695651</v>
      </c>
      <c r="Q68" s="31">
        <v>75.048804347826092</v>
      </c>
      <c r="R68" s="31">
        <v>4.4534782608695664</v>
      </c>
      <c r="S68" s="31">
        <v>153.11239130434777</v>
      </c>
      <c r="T68" s="31">
        <v>153.11239130434777</v>
      </c>
      <c r="U68" s="31">
        <v>0</v>
      </c>
      <c r="V68" s="31">
        <v>0</v>
      </c>
      <c r="W68" s="31">
        <v>0</v>
      </c>
      <c r="X68" s="31">
        <v>0</v>
      </c>
      <c r="Y68" s="31">
        <v>0</v>
      </c>
      <c r="Z68" s="31">
        <v>0</v>
      </c>
      <c r="AA68" s="31">
        <v>0</v>
      </c>
      <c r="AB68" s="31">
        <v>0</v>
      </c>
      <c r="AC68" s="31">
        <v>0</v>
      </c>
      <c r="AD68" s="31">
        <v>0</v>
      </c>
      <c r="AE68" s="31">
        <v>0</v>
      </c>
      <c r="AF68" t="s">
        <v>139</v>
      </c>
      <c r="AG68" s="32">
        <v>4</v>
      </c>
      <c r="AH68"/>
    </row>
    <row r="69" spans="1:34" x14ac:dyDescent="0.25">
      <c r="A69" t="s">
        <v>545</v>
      </c>
      <c r="B69" t="s">
        <v>267</v>
      </c>
      <c r="C69" t="s">
        <v>436</v>
      </c>
      <c r="D69" t="s">
        <v>476</v>
      </c>
      <c r="E69" s="31">
        <v>45.347826086956523</v>
      </c>
      <c r="F69" s="31">
        <v>3.896800095877277</v>
      </c>
      <c r="G69" s="31">
        <v>3.5515388302972197</v>
      </c>
      <c r="H69" s="31">
        <v>0.76194630872483204</v>
      </c>
      <c r="I69" s="31">
        <v>0.41668504314477456</v>
      </c>
      <c r="J69" s="31">
        <v>176.71141304347827</v>
      </c>
      <c r="K69" s="31">
        <v>161.05456521739131</v>
      </c>
      <c r="L69" s="31">
        <v>34.552608695652168</v>
      </c>
      <c r="M69" s="31">
        <v>18.895760869565212</v>
      </c>
      <c r="N69" s="31">
        <v>10.309021739130436</v>
      </c>
      <c r="O69" s="31">
        <v>5.3478260869565215</v>
      </c>
      <c r="P69" s="31">
        <v>50.415543478260865</v>
      </c>
      <c r="Q69" s="31">
        <v>50.415543478260865</v>
      </c>
      <c r="R69" s="31">
        <v>0</v>
      </c>
      <c r="S69" s="31">
        <v>91.743260869565248</v>
      </c>
      <c r="T69" s="31">
        <v>91.743260869565248</v>
      </c>
      <c r="U69" s="31">
        <v>0</v>
      </c>
      <c r="V69" s="31">
        <v>0</v>
      </c>
      <c r="W69" s="31">
        <v>0</v>
      </c>
      <c r="X69" s="31">
        <v>0</v>
      </c>
      <c r="Y69" s="31">
        <v>0</v>
      </c>
      <c r="Z69" s="31">
        <v>0</v>
      </c>
      <c r="AA69" s="31">
        <v>0</v>
      </c>
      <c r="AB69" s="31">
        <v>0</v>
      </c>
      <c r="AC69" s="31">
        <v>0</v>
      </c>
      <c r="AD69" s="31">
        <v>0</v>
      </c>
      <c r="AE69" s="31">
        <v>0</v>
      </c>
      <c r="AF69" t="s">
        <v>80</v>
      </c>
      <c r="AG69" s="32">
        <v>4</v>
      </c>
      <c r="AH69"/>
    </row>
    <row r="70" spans="1:34" x14ac:dyDescent="0.25">
      <c r="A70" t="s">
        <v>545</v>
      </c>
      <c r="B70" t="s">
        <v>195</v>
      </c>
      <c r="C70" t="s">
        <v>392</v>
      </c>
      <c r="D70" t="s">
        <v>472</v>
      </c>
      <c r="E70" s="31">
        <v>70.934782608695656</v>
      </c>
      <c r="F70" s="31">
        <v>1.1676769843702113</v>
      </c>
      <c r="G70" s="31">
        <v>0.97790376953723557</v>
      </c>
      <c r="H70" s="31">
        <v>0.15906374501992032</v>
      </c>
      <c r="I70" s="31">
        <v>5.8619368679129646E-2</v>
      </c>
      <c r="J70" s="31">
        <v>82.828913043478252</v>
      </c>
      <c r="K70" s="31">
        <v>69.367391304347819</v>
      </c>
      <c r="L70" s="31">
        <v>11.283152173913043</v>
      </c>
      <c r="M70" s="31">
        <v>4.1581521739130443</v>
      </c>
      <c r="N70" s="31">
        <v>5.2989130434782608</v>
      </c>
      <c r="O70" s="31">
        <v>1.826086956521739</v>
      </c>
      <c r="P70" s="31">
        <v>24.239130434782609</v>
      </c>
      <c r="Q70" s="31">
        <v>17.902608695652173</v>
      </c>
      <c r="R70" s="31">
        <v>6.3365217391304354</v>
      </c>
      <c r="S70" s="31">
        <v>47.306630434782612</v>
      </c>
      <c r="T70" s="31">
        <v>45.917608695652177</v>
      </c>
      <c r="U70" s="31">
        <v>1.3890217391304347</v>
      </c>
      <c r="V70" s="31">
        <v>0</v>
      </c>
      <c r="W70" s="31">
        <v>31.117391304347827</v>
      </c>
      <c r="X70" s="31">
        <v>0.96010869565217394</v>
      </c>
      <c r="Y70" s="31">
        <v>0</v>
      </c>
      <c r="Z70" s="31">
        <v>0</v>
      </c>
      <c r="AA70" s="31">
        <v>6.6308695652173899</v>
      </c>
      <c r="AB70" s="31">
        <v>0</v>
      </c>
      <c r="AC70" s="31">
        <v>23.526413043478261</v>
      </c>
      <c r="AD70" s="31">
        <v>0</v>
      </c>
      <c r="AE70" s="31">
        <v>0</v>
      </c>
      <c r="AF70" t="s">
        <v>7</v>
      </c>
      <c r="AG70" s="32">
        <v>4</v>
      </c>
      <c r="AH70"/>
    </row>
    <row r="71" spans="1:34" x14ac:dyDescent="0.25">
      <c r="A71" t="s">
        <v>545</v>
      </c>
      <c r="B71" t="s">
        <v>352</v>
      </c>
      <c r="C71" t="s">
        <v>377</v>
      </c>
      <c r="D71" t="s">
        <v>478</v>
      </c>
      <c r="E71" s="31">
        <v>34.206521739130437</v>
      </c>
      <c r="F71" s="31">
        <v>4.5082999682237048</v>
      </c>
      <c r="G71" s="31">
        <v>4.002262472195742</v>
      </c>
      <c r="H71" s="31">
        <v>0.72530981887511914</v>
      </c>
      <c r="I71" s="31">
        <v>0.21927232284715603</v>
      </c>
      <c r="J71" s="31">
        <v>154.2132608695652</v>
      </c>
      <c r="K71" s="31">
        <v>136.90347826086958</v>
      </c>
      <c r="L71" s="31">
        <v>24.810326086956522</v>
      </c>
      <c r="M71" s="31">
        <v>7.5005434782608704</v>
      </c>
      <c r="N71" s="31">
        <v>11.478260869565217</v>
      </c>
      <c r="O71" s="31">
        <v>5.8315217391304346</v>
      </c>
      <c r="P71" s="31">
        <v>40.442717391304335</v>
      </c>
      <c r="Q71" s="31">
        <v>40.442717391304335</v>
      </c>
      <c r="R71" s="31">
        <v>0</v>
      </c>
      <c r="S71" s="31">
        <v>88.960217391304354</v>
      </c>
      <c r="T71" s="31">
        <v>88.960217391304354</v>
      </c>
      <c r="U71" s="31">
        <v>0</v>
      </c>
      <c r="V71" s="31">
        <v>0</v>
      </c>
      <c r="W71" s="31">
        <v>32.729565217391297</v>
      </c>
      <c r="X71" s="31">
        <v>4.9842391304347817</v>
      </c>
      <c r="Y71" s="31">
        <v>0</v>
      </c>
      <c r="Z71" s="31">
        <v>0</v>
      </c>
      <c r="AA71" s="31">
        <v>23.529673913043474</v>
      </c>
      <c r="AB71" s="31">
        <v>0</v>
      </c>
      <c r="AC71" s="31">
        <v>4.2156521739130435</v>
      </c>
      <c r="AD71" s="31">
        <v>0</v>
      </c>
      <c r="AE71" s="31">
        <v>0</v>
      </c>
      <c r="AF71" t="s">
        <v>165</v>
      </c>
      <c r="AG71" s="32">
        <v>4</v>
      </c>
      <c r="AH71"/>
    </row>
    <row r="72" spans="1:34" x14ac:dyDescent="0.25">
      <c r="A72" t="s">
        <v>545</v>
      </c>
      <c r="B72" t="s">
        <v>227</v>
      </c>
      <c r="C72" t="s">
        <v>421</v>
      </c>
      <c r="D72" t="s">
        <v>489</v>
      </c>
      <c r="E72" s="31">
        <v>53.413043478260867</v>
      </c>
      <c r="F72" s="31">
        <v>4.5020350020350017</v>
      </c>
      <c r="G72" s="31">
        <v>4.0055453805453807</v>
      </c>
      <c r="H72" s="31">
        <v>0.44586894586894593</v>
      </c>
      <c r="I72" s="31">
        <v>5.591168091168091E-2</v>
      </c>
      <c r="J72" s="31">
        <v>240.46739130434781</v>
      </c>
      <c r="K72" s="31">
        <v>213.94836956521738</v>
      </c>
      <c r="L72" s="31">
        <v>23.815217391304351</v>
      </c>
      <c r="M72" s="31">
        <v>2.9864130434782608</v>
      </c>
      <c r="N72" s="31">
        <v>15.176630434782609</v>
      </c>
      <c r="O72" s="31">
        <v>5.6521739130434785</v>
      </c>
      <c r="P72" s="31">
        <v>73.076086956521735</v>
      </c>
      <c r="Q72" s="31">
        <v>67.385869565217391</v>
      </c>
      <c r="R72" s="31">
        <v>5.6902173913043477</v>
      </c>
      <c r="S72" s="31">
        <v>143.57608695652175</v>
      </c>
      <c r="T72" s="31">
        <v>134.00271739130434</v>
      </c>
      <c r="U72" s="31">
        <v>9.5733695652173907</v>
      </c>
      <c r="V72" s="31">
        <v>0</v>
      </c>
      <c r="W72" s="31">
        <v>0</v>
      </c>
      <c r="X72" s="31">
        <v>0</v>
      </c>
      <c r="Y72" s="31">
        <v>0</v>
      </c>
      <c r="Z72" s="31">
        <v>0</v>
      </c>
      <c r="AA72" s="31">
        <v>0</v>
      </c>
      <c r="AB72" s="31">
        <v>0</v>
      </c>
      <c r="AC72" s="31">
        <v>0</v>
      </c>
      <c r="AD72" s="31">
        <v>0</v>
      </c>
      <c r="AE72" s="31">
        <v>0</v>
      </c>
      <c r="AF72" t="s">
        <v>39</v>
      </c>
      <c r="AG72" s="32">
        <v>4</v>
      </c>
      <c r="AH72"/>
    </row>
    <row r="73" spans="1:34" x14ac:dyDescent="0.25">
      <c r="A73" t="s">
        <v>545</v>
      </c>
      <c r="B73" t="s">
        <v>289</v>
      </c>
      <c r="C73" t="s">
        <v>391</v>
      </c>
      <c r="D73" t="s">
        <v>470</v>
      </c>
      <c r="E73" s="31">
        <v>79.456521739130437</v>
      </c>
      <c r="F73" s="31">
        <v>3.1163310533515722</v>
      </c>
      <c r="G73" s="31">
        <v>2.7433693570451432</v>
      </c>
      <c r="H73" s="31">
        <v>0.33618741450068396</v>
      </c>
      <c r="I73" s="31">
        <v>0.14576333789329682</v>
      </c>
      <c r="J73" s="31">
        <v>247.61282608695646</v>
      </c>
      <c r="K73" s="31">
        <v>217.9785869565217</v>
      </c>
      <c r="L73" s="31">
        <v>26.712282608695649</v>
      </c>
      <c r="M73" s="31">
        <v>11.581847826086953</v>
      </c>
      <c r="N73" s="31">
        <v>10</v>
      </c>
      <c r="O73" s="31">
        <v>5.1304347826086953</v>
      </c>
      <c r="P73" s="31">
        <v>84.182717391304323</v>
      </c>
      <c r="Q73" s="31">
        <v>69.678913043478232</v>
      </c>
      <c r="R73" s="31">
        <v>14.50380434782609</v>
      </c>
      <c r="S73" s="31">
        <v>136.71782608695651</v>
      </c>
      <c r="T73" s="31">
        <v>122.0420652173913</v>
      </c>
      <c r="U73" s="31">
        <v>14.675760869565218</v>
      </c>
      <c r="V73" s="31">
        <v>0</v>
      </c>
      <c r="W73" s="31">
        <v>79.265108695652202</v>
      </c>
      <c r="X73" s="31">
        <v>7.3647826086956529</v>
      </c>
      <c r="Y73" s="31">
        <v>0</v>
      </c>
      <c r="Z73" s="31">
        <v>0</v>
      </c>
      <c r="AA73" s="31">
        <v>25.852391304347826</v>
      </c>
      <c r="AB73" s="31">
        <v>0</v>
      </c>
      <c r="AC73" s="31">
        <v>46.047934782608714</v>
      </c>
      <c r="AD73" s="31">
        <v>0</v>
      </c>
      <c r="AE73" s="31">
        <v>0</v>
      </c>
      <c r="AF73" t="s">
        <v>102</v>
      </c>
      <c r="AG73" s="32">
        <v>4</v>
      </c>
      <c r="AH73"/>
    </row>
    <row r="74" spans="1:34" x14ac:dyDescent="0.25">
      <c r="A74" t="s">
        <v>545</v>
      </c>
      <c r="B74" t="s">
        <v>230</v>
      </c>
      <c r="C74" t="s">
        <v>377</v>
      </c>
      <c r="D74" t="s">
        <v>478</v>
      </c>
      <c r="E74" s="31">
        <v>88.217391304347828</v>
      </c>
      <c r="F74" s="31">
        <v>3.395039428289798</v>
      </c>
      <c r="G74" s="31">
        <v>3.0632947264662396</v>
      </c>
      <c r="H74" s="31">
        <v>0.48613602759980284</v>
      </c>
      <c r="I74" s="31">
        <v>0.30790290783637247</v>
      </c>
      <c r="J74" s="31">
        <v>299.50152173913045</v>
      </c>
      <c r="K74" s="31">
        <v>270.2358695652174</v>
      </c>
      <c r="L74" s="31">
        <v>42.885652173913044</v>
      </c>
      <c r="M74" s="31">
        <v>27.162391304347818</v>
      </c>
      <c r="N74" s="31">
        <v>12.158043478260874</v>
      </c>
      <c r="O74" s="31">
        <v>3.5652173913043477</v>
      </c>
      <c r="P74" s="31">
        <v>77.113152173913051</v>
      </c>
      <c r="Q74" s="31">
        <v>63.570760869565227</v>
      </c>
      <c r="R74" s="31">
        <v>13.542391304347827</v>
      </c>
      <c r="S74" s="31">
        <v>179.50271739130434</v>
      </c>
      <c r="T74" s="31">
        <v>152.72586956521738</v>
      </c>
      <c r="U74" s="31">
        <v>26.776847826086961</v>
      </c>
      <c r="V74" s="31">
        <v>0</v>
      </c>
      <c r="W74" s="31">
        <v>0.31521739130434778</v>
      </c>
      <c r="X74" s="31">
        <v>4.3478260869565216E-2</v>
      </c>
      <c r="Y74" s="31">
        <v>0.27173913043478259</v>
      </c>
      <c r="Z74" s="31">
        <v>0</v>
      </c>
      <c r="AA74" s="31">
        <v>0</v>
      </c>
      <c r="AB74" s="31">
        <v>0</v>
      </c>
      <c r="AC74" s="31">
        <v>0</v>
      </c>
      <c r="AD74" s="31">
        <v>0</v>
      </c>
      <c r="AE74" s="31">
        <v>0</v>
      </c>
      <c r="AF74" t="s">
        <v>42</v>
      </c>
      <c r="AG74" s="32">
        <v>4</v>
      </c>
      <c r="AH74"/>
    </row>
    <row r="75" spans="1:34" x14ac:dyDescent="0.25">
      <c r="A75" t="s">
        <v>545</v>
      </c>
      <c r="B75" t="s">
        <v>283</v>
      </c>
      <c r="C75" t="s">
        <v>384</v>
      </c>
      <c r="D75" t="s">
        <v>471</v>
      </c>
      <c r="E75" s="31">
        <v>78.521739130434781</v>
      </c>
      <c r="F75" s="31">
        <v>3.448239202657807</v>
      </c>
      <c r="G75" s="31">
        <v>3.1174377076411957</v>
      </c>
      <c r="H75" s="31">
        <v>0.55940753045404212</v>
      </c>
      <c r="I75" s="31">
        <v>0.35886074197120715</v>
      </c>
      <c r="J75" s="31">
        <v>270.76173913043476</v>
      </c>
      <c r="K75" s="31">
        <v>244.78663043478258</v>
      </c>
      <c r="L75" s="31">
        <v>43.925652173913043</v>
      </c>
      <c r="M75" s="31">
        <v>28.178369565217395</v>
      </c>
      <c r="N75" s="31">
        <v>10.442934782608695</v>
      </c>
      <c r="O75" s="31">
        <v>5.3043478260869561</v>
      </c>
      <c r="P75" s="31">
        <v>60.203478260869559</v>
      </c>
      <c r="Q75" s="31">
        <v>49.975652173913033</v>
      </c>
      <c r="R75" s="31">
        <v>10.227826086956524</v>
      </c>
      <c r="S75" s="31">
        <v>166.63260869565215</v>
      </c>
      <c r="T75" s="31">
        <v>164.28652173913042</v>
      </c>
      <c r="U75" s="31">
        <v>2.3460869565217393</v>
      </c>
      <c r="V75" s="31">
        <v>0</v>
      </c>
      <c r="W75" s="31">
        <v>64.020760869565208</v>
      </c>
      <c r="X75" s="31">
        <v>7.5156521739130442</v>
      </c>
      <c r="Y75" s="31">
        <v>0</v>
      </c>
      <c r="Z75" s="31">
        <v>0</v>
      </c>
      <c r="AA75" s="31">
        <v>20.284891304347827</v>
      </c>
      <c r="AB75" s="31">
        <v>0</v>
      </c>
      <c r="AC75" s="31">
        <v>36.220217391304345</v>
      </c>
      <c r="AD75" s="31">
        <v>0</v>
      </c>
      <c r="AE75" s="31">
        <v>0</v>
      </c>
      <c r="AF75" t="s">
        <v>96</v>
      </c>
      <c r="AG75" s="32">
        <v>4</v>
      </c>
      <c r="AH75"/>
    </row>
    <row r="76" spans="1:34" x14ac:dyDescent="0.25">
      <c r="A76" t="s">
        <v>545</v>
      </c>
      <c r="B76" t="s">
        <v>200</v>
      </c>
      <c r="C76" t="s">
        <v>398</v>
      </c>
      <c r="D76" t="s">
        <v>482</v>
      </c>
      <c r="E76" s="31">
        <v>147.03260869565219</v>
      </c>
      <c r="F76" s="31">
        <v>2.7752458046869215</v>
      </c>
      <c r="G76" s="31">
        <v>2.5225630221039395</v>
      </c>
      <c r="H76" s="31">
        <v>0.28249574924225618</v>
      </c>
      <c r="I76" s="31">
        <v>0.15534264803725881</v>
      </c>
      <c r="J76" s="31">
        <v>408.05163043478251</v>
      </c>
      <c r="K76" s="31">
        <v>370.89902173913038</v>
      </c>
      <c r="L76" s="31">
        <v>41.536086956521736</v>
      </c>
      <c r="M76" s="31">
        <v>22.840434782608696</v>
      </c>
      <c r="N76" s="31">
        <v>13.565217391304348</v>
      </c>
      <c r="O76" s="31">
        <v>5.1304347826086953</v>
      </c>
      <c r="P76" s="31">
        <v>123.76152173913046</v>
      </c>
      <c r="Q76" s="31">
        <v>105.30456521739133</v>
      </c>
      <c r="R76" s="31">
        <v>18.45695652173913</v>
      </c>
      <c r="S76" s="31">
        <v>242.75402173913034</v>
      </c>
      <c r="T76" s="31">
        <v>233.42032608695644</v>
      </c>
      <c r="U76" s="31">
        <v>9.3336956521739118</v>
      </c>
      <c r="V76" s="31">
        <v>0</v>
      </c>
      <c r="W76" s="31">
        <v>171.6557608695652</v>
      </c>
      <c r="X76" s="31">
        <v>22.074130434782607</v>
      </c>
      <c r="Y76" s="31">
        <v>0</v>
      </c>
      <c r="Z76" s="31">
        <v>0</v>
      </c>
      <c r="AA76" s="31">
        <v>63.033695652173897</v>
      </c>
      <c r="AB76" s="31">
        <v>0</v>
      </c>
      <c r="AC76" s="31">
        <v>86.547934782608706</v>
      </c>
      <c r="AD76" s="31">
        <v>0</v>
      </c>
      <c r="AE76" s="31">
        <v>0</v>
      </c>
      <c r="AF76" t="s">
        <v>12</v>
      </c>
      <c r="AG76" s="32">
        <v>4</v>
      </c>
      <c r="AH76"/>
    </row>
    <row r="77" spans="1:34" x14ac:dyDescent="0.25">
      <c r="A77" t="s">
        <v>545</v>
      </c>
      <c r="B77" t="s">
        <v>278</v>
      </c>
      <c r="C77" t="s">
        <v>422</v>
      </c>
      <c r="D77" t="s">
        <v>473</v>
      </c>
      <c r="E77" s="31">
        <v>93.956521739130437</v>
      </c>
      <c r="F77" s="31">
        <v>3.6390050902360023</v>
      </c>
      <c r="G77" s="31">
        <v>3.3116335030078679</v>
      </c>
      <c r="H77" s="31">
        <v>0.50819990745025445</v>
      </c>
      <c r="I77" s="31">
        <v>0.23957427117075428</v>
      </c>
      <c r="J77" s="31">
        <v>341.90826086956525</v>
      </c>
      <c r="K77" s="31">
        <v>311.1495652173914</v>
      </c>
      <c r="L77" s="31">
        <v>47.748695652173907</v>
      </c>
      <c r="M77" s="31">
        <v>22.509565217391305</v>
      </c>
      <c r="N77" s="31">
        <v>19.673913043478262</v>
      </c>
      <c r="O77" s="31">
        <v>5.5652173913043477</v>
      </c>
      <c r="P77" s="31">
        <v>90.242173913043473</v>
      </c>
      <c r="Q77" s="31">
        <v>84.72260869565217</v>
      </c>
      <c r="R77" s="31">
        <v>5.5195652173913032</v>
      </c>
      <c r="S77" s="31">
        <v>203.91739130434786</v>
      </c>
      <c r="T77" s="31">
        <v>194.90010869565222</v>
      </c>
      <c r="U77" s="31">
        <v>9.0172826086956501</v>
      </c>
      <c r="V77" s="31">
        <v>0</v>
      </c>
      <c r="W77" s="31">
        <v>0</v>
      </c>
      <c r="X77" s="31">
        <v>0</v>
      </c>
      <c r="Y77" s="31">
        <v>0</v>
      </c>
      <c r="Z77" s="31">
        <v>0</v>
      </c>
      <c r="AA77" s="31">
        <v>0</v>
      </c>
      <c r="AB77" s="31">
        <v>0</v>
      </c>
      <c r="AC77" s="31">
        <v>0</v>
      </c>
      <c r="AD77" s="31">
        <v>0</v>
      </c>
      <c r="AE77" s="31">
        <v>0</v>
      </c>
      <c r="AF77" t="s">
        <v>91</v>
      </c>
      <c r="AG77" s="32">
        <v>4</v>
      </c>
      <c r="AH77"/>
    </row>
    <row r="78" spans="1:34" x14ac:dyDescent="0.25">
      <c r="A78" t="s">
        <v>545</v>
      </c>
      <c r="B78" t="s">
        <v>231</v>
      </c>
      <c r="C78" t="s">
        <v>413</v>
      </c>
      <c r="D78" t="s">
        <v>482</v>
      </c>
      <c r="E78" s="31">
        <v>84.967391304347828</v>
      </c>
      <c r="F78" s="31">
        <v>3.3953818600486123</v>
      </c>
      <c r="G78" s="31">
        <v>2.8953511577331463</v>
      </c>
      <c r="H78" s="31">
        <v>0.2295867980043495</v>
      </c>
      <c r="I78" s="31">
        <v>5.4455673532045543E-2</v>
      </c>
      <c r="J78" s="31">
        <v>288.49673913043483</v>
      </c>
      <c r="K78" s="31">
        <v>246.01043478260874</v>
      </c>
      <c r="L78" s="31">
        <v>19.507391304347827</v>
      </c>
      <c r="M78" s="31">
        <v>4.6269565217391309</v>
      </c>
      <c r="N78" s="31">
        <v>9.3152173913043477</v>
      </c>
      <c r="O78" s="31">
        <v>5.5652173913043477</v>
      </c>
      <c r="P78" s="31">
        <v>98.141739130434786</v>
      </c>
      <c r="Q78" s="31">
        <v>70.535869565217396</v>
      </c>
      <c r="R78" s="31">
        <v>27.60586956521739</v>
      </c>
      <c r="S78" s="31">
        <v>170.84760869565221</v>
      </c>
      <c r="T78" s="31">
        <v>164.37413043478264</v>
      </c>
      <c r="U78" s="31">
        <v>6.473478260869566</v>
      </c>
      <c r="V78" s="31">
        <v>0</v>
      </c>
      <c r="W78" s="31">
        <v>1.0869565217391304E-2</v>
      </c>
      <c r="X78" s="31">
        <v>0</v>
      </c>
      <c r="Y78" s="31">
        <v>1.0869565217391304E-2</v>
      </c>
      <c r="Z78" s="31">
        <v>0</v>
      </c>
      <c r="AA78" s="31">
        <v>0</v>
      </c>
      <c r="AB78" s="31">
        <v>0</v>
      </c>
      <c r="AC78" s="31">
        <v>0</v>
      </c>
      <c r="AD78" s="31">
        <v>0</v>
      </c>
      <c r="AE78" s="31">
        <v>0</v>
      </c>
      <c r="AF78" t="s">
        <v>43</v>
      </c>
      <c r="AG78" s="32">
        <v>4</v>
      </c>
      <c r="AH78"/>
    </row>
    <row r="79" spans="1:34" x14ac:dyDescent="0.25">
      <c r="A79" t="s">
        <v>545</v>
      </c>
      <c r="B79" t="s">
        <v>332</v>
      </c>
      <c r="C79" t="s">
        <v>377</v>
      </c>
      <c r="D79" t="s">
        <v>478</v>
      </c>
      <c r="E79" s="31">
        <v>108.92391304347827</v>
      </c>
      <c r="F79" s="31">
        <v>3.1612862987725778</v>
      </c>
      <c r="G79" s="31">
        <v>2.9024009579882244</v>
      </c>
      <c r="H79" s="31">
        <v>0.3291058776569204</v>
      </c>
      <c r="I79" s="31">
        <v>0.15963277118052088</v>
      </c>
      <c r="J79" s="31">
        <v>344.3396739130435</v>
      </c>
      <c r="K79" s="31">
        <v>316.14086956521737</v>
      </c>
      <c r="L79" s="31">
        <v>35.847499999999997</v>
      </c>
      <c r="M79" s="31">
        <v>17.387826086956519</v>
      </c>
      <c r="N79" s="31">
        <v>12.981413043478261</v>
      </c>
      <c r="O79" s="31">
        <v>5.4782608695652177</v>
      </c>
      <c r="P79" s="31">
        <v>103.61858695652175</v>
      </c>
      <c r="Q79" s="31">
        <v>93.879456521739144</v>
      </c>
      <c r="R79" s="31">
        <v>9.7391304347826093</v>
      </c>
      <c r="S79" s="31">
        <v>204.87358695652171</v>
      </c>
      <c r="T79" s="31">
        <v>192.14152173913041</v>
      </c>
      <c r="U79" s="31">
        <v>12.732065217391305</v>
      </c>
      <c r="V79" s="31">
        <v>0</v>
      </c>
      <c r="W79" s="31">
        <v>38.124239130434773</v>
      </c>
      <c r="X79" s="31">
        <v>2.102065217391305</v>
      </c>
      <c r="Y79" s="31">
        <v>1.3315217391304348</v>
      </c>
      <c r="Z79" s="31">
        <v>0</v>
      </c>
      <c r="AA79" s="31">
        <v>19.817282608695646</v>
      </c>
      <c r="AB79" s="31">
        <v>0</v>
      </c>
      <c r="AC79" s="31">
        <v>14.87336956521739</v>
      </c>
      <c r="AD79" s="31">
        <v>0</v>
      </c>
      <c r="AE79" s="31">
        <v>0</v>
      </c>
      <c r="AF79" t="s">
        <v>145</v>
      </c>
      <c r="AG79" s="32">
        <v>4</v>
      </c>
      <c r="AH79"/>
    </row>
    <row r="80" spans="1:34" x14ac:dyDescent="0.25">
      <c r="A80" t="s">
        <v>545</v>
      </c>
      <c r="B80" t="s">
        <v>286</v>
      </c>
      <c r="C80" t="s">
        <v>413</v>
      </c>
      <c r="D80" t="s">
        <v>482</v>
      </c>
      <c r="E80" s="31">
        <v>110.81521739130434</v>
      </c>
      <c r="F80" s="31">
        <v>3.4619558607160363</v>
      </c>
      <c r="G80" s="31">
        <v>3.1427160372731722</v>
      </c>
      <c r="H80" s="31">
        <v>0.43590191270230505</v>
      </c>
      <c r="I80" s="31">
        <v>0.2498744482589505</v>
      </c>
      <c r="J80" s="31">
        <v>383.63739130434772</v>
      </c>
      <c r="K80" s="31">
        <v>348.2607608695651</v>
      </c>
      <c r="L80" s="31">
        <v>48.3045652173913</v>
      </c>
      <c r="M80" s="31">
        <v>27.689891304347828</v>
      </c>
      <c r="N80" s="31">
        <v>15.223369565217387</v>
      </c>
      <c r="O80" s="31">
        <v>5.3913043478260869</v>
      </c>
      <c r="P80" s="31">
        <v>112.88076086956522</v>
      </c>
      <c r="Q80" s="31">
        <v>98.118804347826085</v>
      </c>
      <c r="R80" s="31">
        <v>14.761956521739132</v>
      </c>
      <c r="S80" s="31">
        <v>222.45206521739124</v>
      </c>
      <c r="T80" s="31">
        <v>218.21391304347819</v>
      </c>
      <c r="U80" s="31">
        <v>4.2381521739130434</v>
      </c>
      <c r="V80" s="31">
        <v>0</v>
      </c>
      <c r="W80" s="31">
        <v>40.511956521739151</v>
      </c>
      <c r="X80" s="31">
        <v>2.717391304347826E-2</v>
      </c>
      <c r="Y80" s="31">
        <v>0</v>
      </c>
      <c r="Z80" s="31">
        <v>0</v>
      </c>
      <c r="AA80" s="31">
        <v>14.309565217391311</v>
      </c>
      <c r="AB80" s="31">
        <v>0</v>
      </c>
      <c r="AC80" s="31">
        <v>26.175217391304358</v>
      </c>
      <c r="AD80" s="31">
        <v>0</v>
      </c>
      <c r="AE80" s="31">
        <v>0</v>
      </c>
      <c r="AF80" t="s">
        <v>99</v>
      </c>
      <c r="AG80" s="32">
        <v>4</v>
      </c>
      <c r="AH80"/>
    </row>
    <row r="81" spans="1:34" x14ac:dyDescent="0.25">
      <c r="A81" t="s">
        <v>545</v>
      </c>
      <c r="B81" t="s">
        <v>225</v>
      </c>
      <c r="C81" t="s">
        <v>420</v>
      </c>
      <c r="D81" t="s">
        <v>461</v>
      </c>
      <c r="E81" s="31">
        <v>93.239130434782609</v>
      </c>
      <c r="F81" s="31">
        <v>2.8654115178363253</v>
      </c>
      <c r="G81" s="31">
        <v>2.5577057589181629</v>
      </c>
      <c r="H81" s="31">
        <v>0.42189321520167866</v>
      </c>
      <c r="I81" s="31">
        <v>0.23493238517136861</v>
      </c>
      <c r="J81" s="31">
        <v>267.16847826086956</v>
      </c>
      <c r="K81" s="31">
        <v>238.47826086956522</v>
      </c>
      <c r="L81" s="31">
        <v>39.336956521739125</v>
      </c>
      <c r="M81" s="31">
        <v>21.904891304347824</v>
      </c>
      <c r="N81" s="31">
        <v>14.040760869565217</v>
      </c>
      <c r="O81" s="31">
        <v>3.3913043478260869</v>
      </c>
      <c r="P81" s="31">
        <v>83.451086956521749</v>
      </c>
      <c r="Q81" s="31">
        <v>72.192934782608702</v>
      </c>
      <c r="R81" s="31">
        <v>11.258152173913043</v>
      </c>
      <c r="S81" s="31">
        <v>144.38043478260869</v>
      </c>
      <c r="T81" s="31">
        <v>144.38043478260869</v>
      </c>
      <c r="U81" s="31">
        <v>0</v>
      </c>
      <c r="V81" s="31">
        <v>0</v>
      </c>
      <c r="W81" s="31">
        <v>35.668478260869563</v>
      </c>
      <c r="X81" s="31">
        <v>0.64402173913043481</v>
      </c>
      <c r="Y81" s="31">
        <v>0</v>
      </c>
      <c r="Z81" s="31">
        <v>0</v>
      </c>
      <c r="AA81" s="31">
        <v>7.6331521739130439</v>
      </c>
      <c r="AB81" s="31">
        <v>0</v>
      </c>
      <c r="AC81" s="31">
        <v>27.391304347826086</v>
      </c>
      <c r="AD81" s="31">
        <v>0</v>
      </c>
      <c r="AE81" s="31">
        <v>0</v>
      </c>
      <c r="AF81" t="s">
        <v>37</v>
      </c>
      <c r="AG81" s="32">
        <v>4</v>
      </c>
      <c r="AH81"/>
    </row>
    <row r="82" spans="1:34" x14ac:dyDescent="0.25">
      <c r="A82" t="s">
        <v>545</v>
      </c>
      <c r="B82" t="s">
        <v>325</v>
      </c>
      <c r="C82" t="s">
        <v>395</v>
      </c>
      <c r="D82" t="s">
        <v>468</v>
      </c>
      <c r="E82" s="31">
        <v>75.565217391304344</v>
      </c>
      <c r="F82" s="31">
        <v>0.80741657077100126</v>
      </c>
      <c r="G82" s="31">
        <v>0.80741657077100126</v>
      </c>
      <c r="H82" s="31">
        <v>0</v>
      </c>
      <c r="I82" s="31">
        <v>0</v>
      </c>
      <c r="J82" s="31">
        <v>61.012608695652176</v>
      </c>
      <c r="K82" s="31">
        <v>61.012608695652176</v>
      </c>
      <c r="L82" s="31">
        <v>0</v>
      </c>
      <c r="M82" s="31">
        <v>0</v>
      </c>
      <c r="N82" s="31">
        <v>0</v>
      </c>
      <c r="O82" s="31">
        <v>0</v>
      </c>
      <c r="P82" s="31">
        <v>12.849891304347826</v>
      </c>
      <c r="Q82" s="31">
        <v>12.849891304347826</v>
      </c>
      <c r="R82" s="31">
        <v>0</v>
      </c>
      <c r="S82" s="31">
        <v>48.162717391304348</v>
      </c>
      <c r="T82" s="31">
        <v>48.162717391304348</v>
      </c>
      <c r="U82" s="31">
        <v>0</v>
      </c>
      <c r="V82" s="31">
        <v>0</v>
      </c>
      <c r="W82" s="31">
        <v>61.012608695652176</v>
      </c>
      <c r="X82" s="31">
        <v>0</v>
      </c>
      <c r="Y82" s="31">
        <v>0</v>
      </c>
      <c r="Z82" s="31">
        <v>0</v>
      </c>
      <c r="AA82" s="31">
        <v>12.849891304347826</v>
      </c>
      <c r="AB82" s="31">
        <v>0</v>
      </c>
      <c r="AC82" s="31">
        <v>48.162717391304348</v>
      </c>
      <c r="AD82" s="31">
        <v>0</v>
      </c>
      <c r="AE82" s="31">
        <v>0</v>
      </c>
      <c r="AF82" t="s">
        <v>138</v>
      </c>
      <c r="AG82" s="32">
        <v>4</v>
      </c>
      <c r="AH82"/>
    </row>
    <row r="83" spans="1:34" x14ac:dyDescent="0.25">
      <c r="A83" t="s">
        <v>545</v>
      </c>
      <c r="B83" t="s">
        <v>282</v>
      </c>
      <c r="C83" t="s">
        <v>440</v>
      </c>
      <c r="D83" t="s">
        <v>502</v>
      </c>
      <c r="E83" s="31">
        <v>88.076086956521735</v>
      </c>
      <c r="F83" s="31">
        <v>1.0688510428236455</v>
      </c>
      <c r="G83" s="31">
        <v>0.90569418733802298</v>
      </c>
      <c r="H83" s="31">
        <v>0.24805997778600514</v>
      </c>
      <c r="I83" s="31">
        <v>0.15468345057386151</v>
      </c>
      <c r="J83" s="31">
        <v>94.140217391304347</v>
      </c>
      <c r="K83" s="31">
        <v>79.77</v>
      </c>
      <c r="L83" s="31">
        <v>21.848152173913039</v>
      </c>
      <c r="M83" s="31">
        <v>13.623913043478257</v>
      </c>
      <c r="N83" s="31">
        <v>6.3981521739130418</v>
      </c>
      <c r="O83" s="31">
        <v>1.826086956521739</v>
      </c>
      <c r="P83" s="31">
        <v>19.397282608695654</v>
      </c>
      <c r="Q83" s="31">
        <v>13.251304347826089</v>
      </c>
      <c r="R83" s="31">
        <v>6.1459782608695672</v>
      </c>
      <c r="S83" s="31">
        <v>52.89478260869565</v>
      </c>
      <c r="T83" s="31">
        <v>52.89478260869565</v>
      </c>
      <c r="U83" s="31">
        <v>0</v>
      </c>
      <c r="V83" s="31">
        <v>0</v>
      </c>
      <c r="W83" s="31">
        <v>9.9609782608695667</v>
      </c>
      <c r="X83" s="31">
        <v>0.22826086956521738</v>
      </c>
      <c r="Y83" s="31">
        <v>0</v>
      </c>
      <c r="Z83" s="31">
        <v>0</v>
      </c>
      <c r="AA83" s="31">
        <v>0.17934782608695651</v>
      </c>
      <c r="AB83" s="31">
        <v>0</v>
      </c>
      <c r="AC83" s="31">
        <v>9.5533695652173929</v>
      </c>
      <c r="AD83" s="31">
        <v>0</v>
      </c>
      <c r="AE83" s="31">
        <v>0</v>
      </c>
      <c r="AF83" t="s">
        <v>95</v>
      </c>
      <c r="AG83" s="32">
        <v>4</v>
      </c>
      <c r="AH83"/>
    </row>
    <row r="84" spans="1:34" x14ac:dyDescent="0.25">
      <c r="A84" t="s">
        <v>545</v>
      </c>
      <c r="B84" t="s">
        <v>285</v>
      </c>
      <c r="C84" t="s">
        <v>441</v>
      </c>
      <c r="D84" t="s">
        <v>463</v>
      </c>
      <c r="E84" s="31">
        <v>112.60869565217391</v>
      </c>
      <c r="F84" s="31">
        <v>3.4295849420849422</v>
      </c>
      <c r="G84" s="31">
        <v>3.2236245173745171</v>
      </c>
      <c r="H84" s="31">
        <v>0.28291505791505794</v>
      </c>
      <c r="I84" s="31">
        <v>0.18383204633204633</v>
      </c>
      <c r="J84" s="31">
        <v>386.20108695652175</v>
      </c>
      <c r="K84" s="31">
        <v>363.008152173913</v>
      </c>
      <c r="L84" s="31">
        <v>31.858695652173914</v>
      </c>
      <c r="M84" s="31">
        <v>20.701086956521738</v>
      </c>
      <c r="N84" s="31">
        <v>5.8532608695652177</v>
      </c>
      <c r="O84" s="31">
        <v>5.3043478260869561</v>
      </c>
      <c r="P84" s="31">
        <v>115.41847826086956</v>
      </c>
      <c r="Q84" s="31">
        <v>103.38315217391305</v>
      </c>
      <c r="R84" s="31">
        <v>12.035326086956522</v>
      </c>
      <c r="S84" s="31">
        <v>238.92391304347825</v>
      </c>
      <c r="T84" s="31">
        <v>238.92391304347825</v>
      </c>
      <c r="U84" s="31">
        <v>0</v>
      </c>
      <c r="V84" s="31">
        <v>0</v>
      </c>
      <c r="W84" s="31">
        <v>0</v>
      </c>
      <c r="X84" s="31">
        <v>0</v>
      </c>
      <c r="Y84" s="31">
        <v>0</v>
      </c>
      <c r="Z84" s="31">
        <v>0</v>
      </c>
      <c r="AA84" s="31">
        <v>0</v>
      </c>
      <c r="AB84" s="31">
        <v>0</v>
      </c>
      <c r="AC84" s="31">
        <v>0</v>
      </c>
      <c r="AD84" s="31">
        <v>0</v>
      </c>
      <c r="AE84" s="31">
        <v>0</v>
      </c>
      <c r="AF84" t="s">
        <v>98</v>
      </c>
      <c r="AG84" s="32">
        <v>4</v>
      </c>
      <c r="AH84"/>
    </row>
    <row r="85" spans="1:34" x14ac:dyDescent="0.25">
      <c r="A85" t="s">
        <v>545</v>
      </c>
      <c r="B85" t="s">
        <v>287</v>
      </c>
      <c r="C85" t="s">
        <v>417</v>
      </c>
      <c r="D85" t="s">
        <v>488</v>
      </c>
      <c r="E85" s="31">
        <v>79.663043478260875</v>
      </c>
      <c r="F85" s="31">
        <v>3.5172601992086232</v>
      </c>
      <c r="G85" s="31">
        <v>3.1849160867785509</v>
      </c>
      <c r="H85" s="31">
        <v>0.36034929731204801</v>
      </c>
      <c r="I85" s="31">
        <v>2.8005184881975714E-2</v>
      </c>
      <c r="J85" s="31">
        <v>280.19565217391306</v>
      </c>
      <c r="K85" s="31">
        <v>253.72010869565219</v>
      </c>
      <c r="L85" s="31">
        <v>28.706521739130437</v>
      </c>
      <c r="M85" s="31">
        <v>2.2309782608695654</v>
      </c>
      <c r="N85" s="31">
        <v>21.605978260869566</v>
      </c>
      <c r="O85" s="31">
        <v>4.8695652173913047</v>
      </c>
      <c r="P85" s="31">
        <v>69.880434782608702</v>
      </c>
      <c r="Q85" s="31">
        <v>69.880434782608702</v>
      </c>
      <c r="R85" s="31">
        <v>0</v>
      </c>
      <c r="S85" s="31">
        <v>181.60869565217391</v>
      </c>
      <c r="T85" s="31">
        <v>154.37228260869566</v>
      </c>
      <c r="U85" s="31">
        <v>27.236413043478262</v>
      </c>
      <c r="V85" s="31">
        <v>0</v>
      </c>
      <c r="W85" s="31">
        <v>0</v>
      </c>
      <c r="X85" s="31">
        <v>0</v>
      </c>
      <c r="Y85" s="31">
        <v>0</v>
      </c>
      <c r="Z85" s="31">
        <v>0</v>
      </c>
      <c r="AA85" s="31">
        <v>0</v>
      </c>
      <c r="AB85" s="31">
        <v>0</v>
      </c>
      <c r="AC85" s="31">
        <v>0</v>
      </c>
      <c r="AD85" s="31">
        <v>0</v>
      </c>
      <c r="AE85" s="31">
        <v>0</v>
      </c>
      <c r="AF85" t="s">
        <v>100</v>
      </c>
      <c r="AG85" s="32">
        <v>4</v>
      </c>
      <c r="AH85"/>
    </row>
    <row r="86" spans="1:34" x14ac:dyDescent="0.25">
      <c r="A86" t="s">
        <v>545</v>
      </c>
      <c r="B86" t="s">
        <v>239</v>
      </c>
      <c r="C86" t="s">
        <v>427</v>
      </c>
      <c r="D86" t="s">
        <v>497</v>
      </c>
      <c r="E86" s="31">
        <v>96.163043478260875</v>
      </c>
      <c r="F86" s="31">
        <v>3.5598281903470097</v>
      </c>
      <c r="G86" s="31">
        <v>3.3593082400813827</v>
      </c>
      <c r="H86" s="31">
        <v>0.49176217926980886</v>
      </c>
      <c r="I86" s="31">
        <v>0.29124222900418212</v>
      </c>
      <c r="J86" s="31">
        <v>342.32391304347823</v>
      </c>
      <c r="K86" s="31">
        <v>323.04130434782604</v>
      </c>
      <c r="L86" s="31">
        <v>47.289347826086946</v>
      </c>
      <c r="M86" s="31">
        <v>28.006739130434777</v>
      </c>
      <c r="N86" s="31">
        <v>13.369565217391305</v>
      </c>
      <c r="O86" s="31">
        <v>5.9130434782608692</v>
      </c>
      <c r="P86" s="31">
        <v>97.48684782608693</v>
      </c>
      <c r="Q86" s="31">
        <v>97.48684782608693</v>
      </c>
      <c r="R86" s="31">
        <v>0</v>
      </c>
      <c r="S86" s="31">
        <v>197.54771739130433</v>
      </c>
      <c r="T86" s="31">
        <v>197.54771739130433</v>
      </c>
      <c r="U86" s="31">
        <v>0</v>
      </c>
      <c r="V86" s="31">
        <v>0</v>
      </c>
      <c r="W86" s="31">
        <v>17.617717391304353</v>
      </c>
      <c r="X86" s="31">
        <v>0.2608695652173913</v>
      </c>
      <c r="Y86" s="31">
        <v>0</v>
      </c>
      <c r="Z86" s="31">
        <v>0</v>
      </c>
      <c r="AA86" s="31">
        <v>6.0657608695652181</v>
      </c>
      <c r="AB86" s="31">
        <v>0</v>
      </c>
      <c r="AC86" s="31">
        <v>11.291086956521742</v>
      </c>
      <c r="AD86" s="31">
        <v>0</v>
      </c>
      <c r="AE86" s="31">
        <v>0</v>
      </c>
      <c r="AF86" t="s">
        <v>52</v>
      </c>
      <c r="AG86" s="32">
        <v>4</v>
      </c>
      <c r="AH86"/>
    </row>
    <row r="87" spans="1:34" x14ac:dyDescent="0.25">
      <c r="A87" t="s">
        <v>545</v>
      </c>
      <c r="B87" t="s">
        <v>244</v>
      </c>
      <c r="C87" t="s">
        <v>430</v>
      </c>
      <c r="D87" t="s">
        <v>488</v>
      </c>
      <c r="E87" s="31">
        <v>101.15217391304348</v>
      </c>
      <c r="F87" s="31">
        <v>4.31301310982162</v>
      </c>
      <c r="G87" s="31">
        <v>3.9129593810444869</v>
      </c>
      <c r="H87" s="31">
        <v>0.4876584998925424</v>
      </c>
      <c r="I87" s="31">
        <v>0.1417365140769396</v>
      </c>
      <c r="J87" s="31">
        <v>436.27065217391299</v>
      </c>
      <c r="K87" s="31">
        <v>395.80434782608694</v>
      </c>
      <c r="L87" s="31">
        <v>49.327717391304347</v>
      </c>
      <c r="M87" s="31">
        <v>14.336956521739131</v>
      </c>
      <c r="N87" s="31">
        <v>29.502717391304348</v>
      </c>
      <c r="O87" s="31">
        <v>5.4880434782608694</v>
      </c>
      <c r="P87" s="31">
        <v>109.97826086956522</v>
      </c>
      <c r="Q87" s="31">
        <v>104.50271739130434</v>
      </c>
      <c r="R87" s="31">
        <v>5.4755434782608692</v>
      </c>
      <c r="S87" s="31">
        <v>276.9646739130435</v>
      </c>
      <c r="T87" s="31">
        <v>250.0733695652174</v>
      </c>
      <c r="U87" s="31">
        <v>26.891304347826086</v>
      </c>
      <c r="V87" s="31">
        <v>0</v>
      </c>
      <c r="W87" s="31">
        <v>0</v>
      </c>
      <c r="X87" s="31">
        <v>0</v>
      </c>
      <c r="Y87" s="31">
        <v>0</v>
      </c>
      <c r="Z87" s="31">
        <v>0</v>
      </c>
      <c r="AA87" s="31">
        <v>0</v>
      </c>
      <c r="AB87" s="31">
        <v>0</v>
      </c>
      <c r="AC87" s="31">
        <v>0</v>
      </c>
      <c r="AD87" s="31">
        <v>0</v>
      </c>
      <c r="AE87" s="31">
        <v>0</v>
      </c>
      <c r="AF87" t="s">
        <v>57</v>
      </c>
      <c r="AG87" s="32">
        <v>4</v>
      </c>
      <c r="AH87"/>
    </row>
    <row r="88" spans="1:34" x14ac:dyDescent="0.25">
      <c r="A88" t="s">
        <v>545</v>
      </c>
      <c r="B88" t="s">
        <v>243</v>
      </c>
      <c r="C88" t="s">
        <v>429</v>
      </c>
      <c r="D88" t="s">
        <v>492</v>
      </c>
      <c r="E88" s="31">
        <v>123.67391304347827</v>
      </c>
      <c r="F88" s="31">
        <v>3.0944735454385657</v>
      </c>
      <c r="G88" s="31">
        <v>2.9502988222886271</v>
      </c>
      <c r="H88" s="31">
        <v>0.43291879064862016</v>
      </c>
      <c r="I88" s="31">
        <v>0.31198365266303391</v>
      </c>
      <c r="J88" s="31">
        <v>382.70565217391305</v>
      </c>
      <c r="K88" s="31">
        <v>364.875</v>
      </c>
      <c r="L88" s="31">
        <v>53.540760869565219</v>
      </c>
      <c r="M88" s="31">
        <v>38.584239130434781</v>
      </c>
      <c r="N88" s="31">
        <v>10.086956521739131</v>
      </c>
      <c r="O88" s="31">
        <v>4.8695652173913047</v>
      </c>
      <c r="P88" s="31">
        <v>96.182065217391312</v>
      </c>
      <c r="Q88" s="31">
        <v>93.307934782608697</v>
      </c>
      <c r="R88" s="31">
        <v>2.8741304347826087</v>
      </c>
      <c r="S88" s="31">
        <v>232.98282608695649</v>
      </c>
      <c r="T88" s="31">
        <v>228.6811956521739</v>
      </c>
      <c r="U88" s="31">
        <v>4.3016304347826084</v>
      </c>
      <c r="V88" s="31">
        <v>0</v>
      </c>
      <c r="W88" s="31">
        <v>69.725543478260875</v>
      </c>
      <c r="X88" s="31">
        <v>0.21739130434782608</v>
      </c>
      <c r="Y88" s="31">
        <v>0</v>
      </c>
      <c r="Z88" s="31">
        <v>0</v>
      </c>
      <c r="AA88" s="31">
        <v>12.407608695652174</v>
      </c>
      <c r="AB88" s="31">
        <v>0</v>
      </c>
      <c r="AC88" s="31">
        <v>57.100543478260867</v>
      </c>
      <c r="AD88" s="31">
        <v>0</v>
      </c>
      <c r="AE88" s="31">
        <v>0</v>
      </c>
      <c r="AF88" t="s">
        <v>56</v>
      </c>
      <c r="AG88" s="32">
        <v>4</v>
      </c>
      <c r="AH88"/>
    </row>
    <row r="89" spans="1:34" x14ac:dyDescent="0.25">
      <c r="A89" t="s">
        <v>545</v>
      </c>
      <c r="B89" t="s">
        <v>199</v>
      </c>
      <c r="C89" t="s">
        <v>413</v>
      </c>
      <c r="D89" t="s">
        <v>482</v>
      </c>
      <c r="E89" s="31">
        <v>87.630434782608702</v>
      </c>
      <c r="F89" s="31">
        <v>3.1666521954849909</v>
      </c>
      <c r="G89" s="31">
        <v>3.0789568345323741</v>
      </c>
      <c r="H89" s="31">
        <v>0.42014884644008926</v>
      </c>
      <c r="I89" s="31">
        <v>0.36061027040436611</v>
      </c>
      <c r="J89" s="31">
        <v>277.49510869565216</v>
      </c>
      <c r="K89" s="31">
        <v>269.81032608695654</v>
      </c>
      <c r="L89" s="31">
        <v>36.817826086956522</v>
      </c>
      <c r="M89" s="31">
        <v>31.600434782608694</v>
      </c>
      <c r="N89" s="31">
        <v>0</v>
      </c>
      <c r="O89" s="31">
        <v>5.2173913043478262</v>
      </c>
      <c r="P89" s="31">
        <v>80.038586956521726</v>
      </c>
      <c r="Q89" s="31">
        <v>77.571195652173898</v>
      </c>
      <c r="R89" s="31">
        <v>2.4673913043478262</v>
      </c>
      <c r="S89" s="31">
        <v>160.63869565217394</v>
      </c>
      <c r="T89" s="31">
        <v>158.33434782608697</v>
      </c>
      <c r="U89" s="31">
        <v>2.3043478260869565</v>
      </c>
      <c r="V89" s="31">
        <v>0</v>
      </c>
      <c r="W89" s="31">
        <v>36.159456521739124</v>
      </c>
      <c r="X89" s="31">
        <v>4.9808695652173904</v>
      </c>
      <c r="Y89" s="31">
        <v>0</v>
      </c>
      <c r="Z89" s="31">
        <v>0</v>
      </c>
      <c r="AA89" s="31">
        <v>17.423695652173912</v>
      </c>
      <c r="AB89" s="31">
        <v>0</v>
      </c>
      <c r="AC89" s="31">
        <v>13.754891304347824</v>
      </c>
      <c r="AD89" s="31">
        <v>0</v>
      </c>
      <c r="AE89" s="31">
        <v>0</v>
      </c>
      <c r="AF89" t="s">
        <v>11</v>
      </c>
      <c r="AG89" s="32">
        <v>4</v>
      </c>
      <c r="AH89"/>
    </row>
    <row r="90" spans="1:34" x14ac:dyDescent="0.25">
      <c r="A90" t="s">
        <v>545</v>
      </c>
      <c r="B90" t="s">
        <v>210</v>
      </c>
      <c r="C90" t="s">
        <v>386</v>
      </c>
      <c r="D90" t="s">
        <v>477</v>
      </c>
      <c r="E90" s="31">
        <v>53.478260869565219</v>
      </c>
      <c r="F90" s="31">
        <v>3.6227134146341462</v>
      </c>
      <c r="G90" s="31">
        <v>3.5153963414634148</v>
      </c>
      <c r="H90" s="31">
        <v>0.58694105691056908</v>
      </c>
      <c r="I90" s="31">
        <v>0.47962398373983733</v>
      </c>
      <c r="J90" s="31">
        <v>193.73641304347825</v>
      </c>
      <c r="K90" s="31">
        <v>187.99728260869566</v>
      </c>
      <c r="L90" s="31">
        <v>31.388586956521738</v>
      </c>
      <c r="M90" s="31">
        <v>25.649456521739129</v>
      </c>
      <c r="N90" s="31">
        <v>0</v>
      </c>
      <c r="O90" s="31">
        <v>5.7391304347826084</v>
      </c>
      <c r="P90" s="31">
        <v>52.413043478260867</v>
      </c>
      <c r="Q90" s="31">
        <v>52.413043478260867</v>
      </c>
      <c r="R90" s="31">
        <v>0</v>
      </c>
      <c r="S90" s="31">
        <v>109.93478260869566</v>
      </c>
      <c r="T90" s="31">
        <v>109.93478260869566</v>
      </c>
      <c r="U90" s="31">
        <v>0</v>
      </c>
      <c r="V90" s="31">
        <v>0</v>
      </c>
      <c r="W90" s="31">
        <v>24.288043478260871</v>
      </c>
      <c r="X90" s="31">
        <v>0</v>
      </c>
      <c r="Y90" s="31">
        <v>0</v>
      </c>
      <c r="Z90" s="31">
        <v>0</v>
      </c>
      <c r="AA90" s="31">
        <v>0</v>
      </c>
      <c r="AB90" s="31">
        <v>0</v>
      </c>
      <c r="AC90" s="31">
        <v>24.288043478260871</v>
      </c>
      <c r="AD90" s="31">
        <v>0</v>
      </c>
      <c r="AE90" s="31">
        <v>0</v>
      </c>
      <c r="AF90" t="s">
        <v>22</v>
      </c>
      <c r="AG90" s="32">
        <v>4</v>
      </c>
      <c r="AH90"/>
    </row>
    <row r="91" spans="1:34" x14ac:dyDescent="0.25">
      <c r="A91" t="s">
        <v>545</v>
      </c>
      <c r="B91" t="s">
        <v>310</v>
      </c>
      <c r="C91" t="s">
        <v>448</v>
      </c>
      <c r="D91" t="s">
        <v>462</v>
      </c>
      <c r="E91" s="31">
        <v>82.532608695652172</v>
      </c>
      <c r="F91" s="31">
        <v>4.3055682865797449</v>
      </c>
      <c r="G91" s="31">
        <v>4.1855893586197812</v>
      </c>
      <c r="H91" s="31">
        <v>0.47425391808244433</v>
      </c>
      <c r="I91" s="31">
        <v>0.3542749901224812</v>
      </c>
      <c r="J91" s="31">
        <v>355.34978260869565</v>
      </c>
      <c r="K91" s="31">
        <v>345.44760869565215</v>
      </c>
      <c r="L91" s="31">
        <v>39.141413043478259</v>
      </c>
      <c r="M91" s="31">
        <v>29.239239130434779</v>
      </c>
      <c r="N91" s="31">
        <v>4.7717391304347823</v>
      </c>
      <c r="O91" s="31">
        <v>5.1304347826086953</v>
      </c>
      <c r="P91" s="31">
        <v>95.445652173913047</v>
      </c>
      <c r="Q91" s="31">
        <v>95.445652173913047</v>
      </c>
      <c r="R91" s="31">
        <v>0</v>
      </c>
      <c r="S91" s="31">
        <v>220.76271739130434</v>
      </c>
      <c r="T91" s="31">
        <v>220.76271739130434</v>
      </c>
      <c r="U91" s="31">
        <v>0</v>
      </c>
      <c r="V91" s="31">
        <v>0</v>
      </c>
      <c r="W91" s="31">
        <v>57.132282608695654</v>
      </c>
      <c r="X91" s="31">
        <v>0</v>
      </c>
      <c r="Y91" s="31">
        <v>0</v>
      </c>
      <c r="Z91" s="31">
        <v>0</v>
      </c>
      <c r="AA91" s="31">
        <v>7.9701086956521738</v>
      </c>
      <c r="AB91" s="31">
        <v>0</v>
      </c>
      <c r="AC91" s="31">
        <v>49.162173913043482</v>
      </c>
      <c r="AD91" s="31">
        <v>0</v>
      </c>
      <c r="AE91" s="31">
        <v>0</v>
      </c>
      <c r="AF91" t="s">
        <v>123</v>
      </c>
      <c r="AG91" s="32">
        <v>4</v>
      </c>
      <c r="AH91"/>
    </row>
    <row r="92" spans="1:34" x14ac:dyDescent="0.25">
      <c r="A92" t="s">
        <v>545</v>
      </c>
      <c r="B92" t="s">
        <v>216</v>
      </c>
      <c r="C92" t="s">
        <v>419</v>
      </c>
      <c r="D92" t="s">
        <v>489</v>
      </c>
      <c r="E92" s="31">
        <v>19.826086956521738</v>
      </c>
      <c r="F92" s="31">
        <v>5.7799177631578944</v>
      </c>
      <c r="G92" s="31">
        <v>5.2457017543859648</v>
      </c>
      <c r="H92" s="31">
        <v>0.92831140350877195</v>
      </c>
      <c r="I92" s="31">
        <v>0.49853618421052631</v>
      </c>
      <c r="J92" s="31">
        <v>114.59315217391304</v>
      </c>
      <c r="K92" s="31">
        <v>104.00173913043477</v>
      </c>
      <c r="L92" s="31">
        <v>18.404782608695651</v>
      </c>
      <c r="M92" s="31">
        <v>9.8840217391304339</v>
      </c>
      <c r="N92" s="31">
        <v>3.0424999999999995</v>
      </c>
      <c r="O92" s="31">
        <v>5.4782608695652177</v>
      </c>
      <c r="P92" s="31">
        <v>41.376847826086959</v>
      </c>
      <c r="Q92" s="31">
        <v>39.306195652173912</v>
      </c>
      <c r="R92" s="31">
        <v>2.0706521739130435</v>
      </c>
      <c r="S92" s="31">
        <v>54.811521739130434</v>
      </c>
      <c r="T92" s="31">
        <v>54.811521739130434</v>
      </c>
      <c r="U92" s="31">
        <v>0</v>
      </c>
      <c r="V92" s="31">
        <v>0</v>
      </c>
      <c r="W92" s="31">
        <v>0</v>
      </c>
      <c r="X92" s="31">
        <v>0</v>
      </c>
      <c r="Y92" s="31">
        <v>0</v>
      </c>
      <c r="Z92" s="31">
        <v>0</v>
      </c>
      <c r="AA92" s="31">
        <v>0</v>
      </c>
      <c r="AB92" s="31">
        <v>0</v>
      </c>
      <c r="AC92" s="31">
        <v>0</v>
      </c>
      <c r="AD92" s="31">
        <v>0</v>
      </c>
      <c r="AE92" s="31">
        <v>0</v>
      </c>
      <c r="AF92" t="s">
        <v>28</v>
      </c>
      <c r="AG92" s="32">
        <v>4</v>
      </c>
      <c r="AH92"/>
    </row>
    <row r="93" spans="1:34" x14ac:dyDescent="0.25">
      <c r="A93" t="s">
        <v>545</v>
      </c>
      <c r="B93" t="s">
        <v>205</v>
      </c>
      <c r="C93" t="s">
        <v>392</v>
      </c>
      <c r="D93" t="s">
        <v>472</v>
      </c>
      <c r="E93" s="31">
        <v>226.05434782608697</v>
      </c>
      <c r="F93" s="31">
        <v>3.3309833149011876</v>
      </c>
      <c r="G93" s="31">
        <v>3.143708707986729</v>
      </c>
      <c r="H93" s="31">
        <v>0.6189335000240419</v>
      </c>
      <c r="I93" s="31">
        <v>0.43165889310958311</v>
      </c>
      <c r="J93" s="31">
        <v>752.98326086956524</v>
      </c>
      <c r="K93" s="31">
        <v>710.64902173913049</v>
      </c>
      <c r="L93" s="31">
        <v>139.91260869565218</v>
      </c>
      <c r="M93" s="31">
        <v>97.5783695652174</v>
      </c>
      <c r="N93" s="31">
        <v>37.464673913043477</v>
      </c>
      <c r="O93" s="31">
        <v>4.8695652173913047</v>
      </c>
      <c r="P93" s="31">
        <v>207.88043478260869</v>
      </c>
      <c r="Q93" s="31">
        <v>207.88043478260869</v>
      </c>
      <c r="R93" s="31">
        <v>0</v>
      </c>
      <c r="S93" s="31">
        <v>405.19021739130437</v>
      </c>
      <c r="T93" s="31">
        <v>346.87771739130437</v>
      </c>
      <c r="U93" s="31">
        <v>58.3125</v>
      </c>
      <c r="V93" s="31">
        <v>0</v>
      </c>
      <c r="W93" s="31">
        <v>0</v>
      </c>
      <c r="X93" s="31">
        <v>0</v>
      </c>
      <c r="Y93" s="31">
        <v>0</v>
      </c>
      <c r="Z93" s="31">
        <v>0</v>
      </c>
      <c r="AA93" s="31">
        <v>0</v>
      </c>
      <c r="AB93" s="31">
        <v>0</v>
      </c>
      <c r="AC93" s="31">
        <v>0</v>
      </c>
      <c r="AD93" s="31">
        <v>0</v>
      </c>
      <c r="AE93" s="31">
        <v>0</v>
      </c>
      <c r="AF93" t="s">
        <v>17</v>
      </c>
      <c r="AG93" s="32">
        <v>4</v>
      </c>
      <c r="AH93"/>
    </row>
    <row r="94" spans="1:34" x14ac:dyDescent="0.25">
      <c r="A94" t="s">
        <v>545</v>
      </c>
      <c r="B94" t="s">
        <v>357</v>
      </c>
      <c r="C94" t="s">
        <v>456</v>
      </c>
      <c r="D94" t="s">
        <v>469</v>
      </c>
      <c r="E94" s="31">
        <v>98.206521739130437</v>
      </c>
      <c r="F94" s="31">
        <v>3.96581405644715</v>
      </c>
      <c r="G94" s="31">
        <v>3.7043309352517984</v>
      </c>
      <c r="H94" s="31">
        <v>0.59316546762589928</v>
      </c>
      <c r="I94" s="31">
        <v>0.33168234643054784</v>
      </c>
      <c r="J94" s="31">
        <v>389.46880434782611</v>
      </c>
      <c r="K94" s="31">
        <v>363.78945652173911</v>
      </c>
      <c r="L94" s="31">
        <v>58.252717391304351</v>
      </c>
      <c r="M94" s="31">
        <v>32.573369565217391</v>
      </c>
      <c r="N94" s="31">
        <v>20.548913043478262</v>
      </c>
      <c r="O94" s="31">
        <v>5.1304347826086953</v>
      </c>
      <c r="P94" s="31">
        <v>111.88695652173914</v>
      </c>
      <c r="Q94" s="31">
        <v>111.88695652173914</v>
      </c>
      <c r="R94" s="31">
        <v>0</v>
      </c>
      <c r="S94" s="31">
        <v>219.3291304347826</v>
      </c>
      <c r="T94" s="31">
        <v>219.3291304347826</v>
      </c>
      <c r="U94" s="31">
        <v>0</v>
      </c>
      <c r="V94" s="31">
        <v>0</v>
      </c>
      <c r="W94" s="31">
        <v>0</v>
      </c>
      <c r="X94" s="31">
        <v>0</v>
      </c>
      <c r="Y94" s="31">
        <v>0</v>
      </c>
      <c r="Z94" s="31">
        <v>0</v>
      </c>
      <c r="AA94" s="31">
        <v>0</v>
      </c>
      <c r="AB94" s="31">
        <v>0</v>
      </c>
      <c r="AC94" s="31">
        <v>0</v>
      </c>
      <c r="AD94" s="31">
        <v>0</v>
      </c>
      <c r="AE94" s="31">
        <v>0</v>
      </c>
      <c r="AF94" t="s">
        <v>170</v>
      </c>
      <c r="AG94" s="32">
        <v>4</v>
      </c>
      <c r="AH94"/>
    </row>
    <row r="95" spans="1:34" x14ac:dyDescent="0.25">
      <c r="A95" t="s">
        <v>545</v>
      </c>
      <c r="B95" t="s">
        <v>343</v>
      </c>
      <c r="C95" t="s">
        <v>383</v>
      </c>
      <c r="D95" t="s">
        <v>492</v>
      </c>
      <c r="E95" s="31">
        <v>63.804347826086953</v>
      </c>
      <c r="F95" s="31">
        <v>4.5496592844974462</v>
      </c>
      <c r="G95" s="31">
        <v>4.2568568994889269</v>
      </c>
      <c r="H95" s="31">
        <v>1.2896081771720613</v>
      </c>
      <c r="I95" s="31">
        <v>0.99680579216354348</v>
      </c>
      <c r="J95" s="31">
        <v>290.28804347826093</v>
      </c>
      <c r="K95" s="31">
        <v>271.60597826086956</v>
      </c>
      <c r="L95" s="31">
        <v>82.282608695652172</v>
      </c>
      <c r="M95" s="31">
        <v>63.600543478260867</v>
      </c>
      <c r="N95" s="31">
        <v>13.986413043478262</v>
      </c>
      <c r="O95" s="31">
        <v>4.6956521739130439</v>
      </c>
      <c r="P95" s="31">
        <v>69.71521739130435</v>
      </c>
      <c r="Q95" s="31">
        <v>69.71521739130435</v>
      </c>
      <c r="R95" s="31">
        <v>0</v>
      </c>
      <c r="S95" s="31">
        <v>138.29021739130437</v>
      </c>
      <c r="T95" s="31">
        <v>135.95869565217393</v>
      </c>
      <c r="U95" s="31">
        <v>2.3315217391304346</v>
      </c>
      <c r="V95" s="31">
        <v>0</v>
      </c>
      <c r="W95" s="31">
        <v>0.21739130434782611</v>
      </c>
      <c r="X95" s="31">
        <v>0.13315217391304349</v>
      </c>
      <c r="Y95" s="31">
        <v>0</v>
      </c>
      <c r="Z95" s="31">
        <v>0</v>
      </c>
      <c r="AA95" s="31">
        <v>0</v>
      </c>
      <c r="AB95" s="31">
        <v>0</v>
      </c>
      <c r="AC95" s="31">
        <v>8.4239130434782608E-2</v>
      </c>
      <c r="AD95" s="31">
        <v>0</v>
      </c>
      <c r="AE95" s="31">
        <v>0</v>
      </c>
      <c r="AF95" t="s">
        <v>156</v>
      </c>
      <c r="AG95" s="32">
        <v>4</v>
      </c>
      <c r="AH95"/>
    </row>
    <row r="96" spans="1:34" x14ac:dyDescent="0.25">
      <c r="A96" t="s">
        <v>545</v>
      </c>
      <c r="B96" t="s">
        <v>217</v>
      </c>
      <c r="C96" t="s">
        <v>382</v>
      </c>
      <c r="D96" t="s">
        <v>468</v>
      </c>
      <c r="E96" s="31">
        <v>107.45652173913044</v>
      </c>
      <c r="F96" s="31">
        <v>3.6514808820554325</v>
      </c>
      <c r="G96" s="31">
        <v>3.5142919279789604</v>
      </c>
      <c r="H96" s="31">
        <v>0.63309225166902694</v>
      </c>
      <c r="I96" s="31">
        <v>0.49590329759255508</v>
      </c>
      <c r="J96" s="31">
        <v>392.37543478260875</v>
      </c>
      <c r="K96" s="31">
        <v>377.63358695652175</v>
      </c>
      <c r="L96" s="31">
        <v>68.029891304347828</v>
      </c>
      <c r="M96" s="31">
        <v>53.288043478260867</v>
      </c>
      <c r="N96" s="31">
        <v>10.524456521739131</v>
      </c>
      <c r="O96" s="31">
        <v>4.2173913043478262</v>
      </c>
      <c r="P96" s="31">
        <v>79.160652173913036</v>
      </c>
      <c r="Q96" s="31">
        <v>79.160652173913036</v>
      </c>
      <c r="R96" s="31">
        <v>0</v>
      </c>
      <c r="S96" s="31">
        <v>245.18489130434784</v>
      </c>
      <c r="T96" s="31">
        <v>216.96402173913046</v>
      </c>
      <c r="U96" s="31">
        <v>28.220869565217388</v>
      </c>
      <c r="V96" s="31">
        <v>0</v>
      </c>
      <c r="W96" s="31">
        <v>0</v>
      </c>
      <c r="X96" s="31">
        <v>0</v>
      </c>
      <c r="Y96" s="31">
        <v>0</v>
      </c>
      <c r="Z96" s="31">
        <v>0</v>
      </c>
      <c r="AA96" s="31">
        <v>0</v>
      </c>
      <c r="AB96" s="31">
        <v>0</v>
      </c>
      <c r="AC96" s="31">
        <v>0</v>
      </c>
      <c r="AD96" s="31">
        <v>0</v>
      </c>
      <c r="AE96" s="31">
        <v>0</v>
      </c>
      <c r="AF96" t="s">
        <v>29</v>
      </c>
      <c r="AG96" s="32">
        <v>4</v>
      </c>
      <c r="AH96"/>
    </row>
    <row r="97" spans="1:34" x14ac:dyDescent="0.25">
      <c r="A97" t="s">
        <v>545</v>
      </c>
      <c r="B97" t="s">
        <v>320</v>
      </c>
      <c r="C97" t="s">
        <v>397</v>
      </c>
      <c r="D97" t="s">
        <v>489</v>
      </c>
      <c r="E97" s="31">
        <v>123.75</v>
      </c>
      <c r="F97" s="31">
        <v>4.0038717610891519</v>
      </c>
      <c r="G97" s="31">
        <v>3.8271480017566972</v>
      </c>
      <c r="H97" s="31">
        <v>0.79018884497145359</v>
      </c>
      <c r="I97" s="31">
        <v>0.61346508563899871</v>
      </c>
      <c r="J97" s="31">
        <v>495.47913043478258</v>
      </c>
      <c r="K97" s="31">
        <v>473.60956521739126</v>
      </c>
      <c r="L97" s="31">
        <v>97.785869565217382</v>
      </c>
      <c r="M97" s="31">
        <v>75.916304347826085</v>
      </c>
      <c r="N97" s="31">
        <v>16.565217391304348</v>
      </c>
      <c r="O97" s="31">
        <v>5.3043478260869561</v>
      </c>
      <c r="P97" s="31">
        <v>132.33695652173913</v>
      </c>
      <c r="Q97" s="31">
        <v>132.33695652173913</v>
      </c>
      <c r="R97" s="31">
        <v>0</v>
      </c>
      <c r="S97" s="31">
        <v>265.35630434782604</v>
      </c>
      <c r="T97" s="31">
        <v>257.91336956521735</v>
      </c>
      <c r="U97" s="31">
        <v>7.4429347826086953</v>
      </c>
      <c r="V97" s="31">
        <v>0</v>
      </c>
      <c r="W97" s="31">
        <v>0</v>
      </c>
      <c r="X97" s="31">
        <v>0</v>
      </c>
      <c r="Y97" s="31">
        <v>0</v>
      </c>
      <c r="Z97" s="31">
        <v>0</v>
      </c>
      <c r="AA97" s="31">
        <v>0</v>
      </c>
      <c r="AB97" s="31">
        <v>0</v>
      </c>
      <c r="AC97" s="31">
        <v>0</v>
      </c>
      <c r="AD97" s="31">
        <v>0</v>
      </c>
      <c r="AE97" s="31">
        <v>0</v>
      </c>
      <c r="AF97" t="s">
        <v>133</v>
      </c>
      <c r="AG97" s="32">
        <v>4</v>
      </c>
      <c r="AH97"/>
    </row>
    <row r="98" spans="1:34" x14ac:dyDescent="0.25">
      <c r="A98" t="s">
        <v>545</v>
      </c>
      <c r="B98" t="s">
        <v>318</v>
      </c>
      <c r="C98" t="s">
        <v>409</v>
      </c>
      <c r="D98" t="s">
        <v>478</v>
      </c>
      <c r="E98" s="31">
        <v>116.80434782608695</v>
      </c>
      <c r="F98" s="31">
        <v>4.5575116322352498</v>
      </c>
      <c r="G98" s="31">
        <v>4.4264861343755824</v>
      </c>
      <c r="H98" s="31">
        <v>0.79678485017680989</v>
      </c>
      <c r="I98" s="31">
        <v>0.66575935231714123</v>
      </c>
      <c r="J98" s="31">
        <v>532.33717391304344</v>
      </c>
      <c r="K98" s="31">
        <v>517.03282608695656</v>
      </c>
      <c r="L98" s="31">
        <v>93.067934782608688</v>
      </c>
      <c r="M98" s="31">
        <v>77.763586956521735</v>
      </c>
      <c r="N98" s="31">
        <v>10.086956521739131</v>
      </c>
      <c r="O98" s="31">
        <v>5.2173913043478262</v>
      </c>
      <c r="P98" s="31">
        <v>137.73663043478263</v>
      </c>
      <c r="Q98" s="31">
        <v>137.73663043478263</v>
      </c>
      <c r="R98" s="31">
        <v>0</v>
      </c>
      <c r="S98" s="31">
        <v>301.53260869565213</v>
      </c>
      <c r="T98" s="31">
        <v>263.43478260869563</v>
      </c>
      <c r="U98" s="31">
        <v>38.097826086956523</v>
      </c>
      <c r="V98" s="31">
        <v>0</v>
      </c>
      <c r="W98" s="31">
        <v>0</v>
      </c>
      <c r="X98" s="31">
        <v>0</v>
      </c>
      <c r="Y98" s="31">
        <v>0</v>
      </c>
      <c r="Z98" s="31">
        <v>0</v>
      </c>
      <c r="AA98" s="31">
        <v>0</v>
      </c>
      <c r="AB98" s="31">
        <v>0</v>
      </c>
      <c r="AC98" s="31">
        <v>0</v>
      </c>
      <c r="AD98" s="31">
        <v>0</v>
      </c>
      <c r="AE98" s="31">
        <v>0</v>
      </c>
      <c r="AF98" t="s">
        <v>131</v>
      </c>
      <c r="AG98" s="32">
        <v>4</v>
      </c>
      <c r="AH98"/>
    </row>
    <row r="99" spans="1:34" x14ac:dyDescent="0.25">
      <c r="A99" t="s">
        <v>545</v>
      </c>
      <c r="B99" t="s">
        <v>212</v>
      </c>
      <c r="C99" t="s">
        <v>384</v>
      </c>
      <c r="D99" t="s">
        <v>471</v>
      </c>
      <c r="E99" s="31">
        <v>126.6195652173913</v>
      </c>
      <c r="F99" s="31">
        <v>3.1858176667525111</v>
      </c>
      <c r="G99" s="31">
        <v>3.0687260709073745</v>
      </c>
      <c r="H99" s="31">
        <v>0.63638509743325611</v>
      </c>
      <c r="I99" s="31">
        <v>0.51929350158811916</v>
      </c>
      <c r="J99" s="31">
        <v>403.38684782608698</v>
      </c>
      <c r="K99" s="31">
        <v>388.56076086956523</v>
      </c>
      <c r="L99" s="31">
        <v>80.578804347826093</v>
      </c>
      <c r="M99" s="31">
        <v>65.752717391304344</v>
      </c>
      <c r="N99" s="31">
        <v>10.434782608695652</v>
      </c>
      <c r="O99" s="31">
        <v>4.3913043478260869</v>
      </c>
      <c r="P99" s="31">
        <v>80.364130434782609</v>
      </c>
      <c r="Q99" s="31">
        <v>80.364130434782609</v>
      </c>
      <c r="R99" s="31">
        <v>0</v>
      </c>
      <c r="S99" s="31">
        <v>242.44391304347829</v>
      </c>
      <c r="T99" s="31">
        <v>212.35021739130437</v>
      </c>
      <c r="U99" s="31">
        <v>30.093695652173913</v>
      </c>
      <c r="V99" s="31">
        <v>0</v>
      </c>
      <c r="W99" s="31">
        <v>0</v>
      </c>
      <c r="X99" s="31">
        <v>0</v>
      </c>
      <c r="Y99" s="31">
        <v>0</v>
      </c>
      <c r="Z99" s="31">
        <v>0</v>
      </c>
      <c r="AA99" s="31">
        <v>0</v>
      </c>
      <c r="AB99" s="31">
        <v>0</v>
      </c>
      <c r="AC99" s="31">
        <v>0</v>
      </c>
      <c r="AD99" s="31">
        <v>0</v>
      </c>
      <c r="AE99" s="31">
        <v>0</v>
      </c>
      <c r="AF99" t="s">
        <v>24</v>
      </c>
      <c r="AG99" s="32">
        <v>4</v>
      </c>
      <c r="AH99"/>
    </row>
    <row r="100" spans="1:34" x14ac:dyDescent="0.25">
      <c r="A100" t="s">
        <v>545</v>
      </c>
      <c r="B100" t="s">
        <v>207</v>
      </c>
      <c r="C100" t="s">
        <v>395</v>
      </c>
      <c r="D100" t="s">
        <v>468</v>
      </c>
      <c r="E100" s="31">
        <v>130.44565217391303</v>
      </c>
      <c r="F100" s="31">
        <v>3.1526647779351724</v>
      </c>
      <c r="G100" s="31">
        <v>2.9981776518623451</v>
      </c>
      <c r="H100" s="31">
        <v>0.7466044496291977</v>
      </c>
      <c r="I100" s="31">
        <v>0.59211732355637037</v>
      </c>
      <c r="J100" s="31">
        <v>411.25141304347829</v>
      </c>
      <c r="K100" s="31">
        <v>391.0992391304348</v>
      </c>
      <c r="L100" s="31">
        <v>97.391304347826093</v>
      </c>
      <c r="M100" s="31">
        <v>77.239130434782609</v>
      </c>
      <c r="N100" s="31">
        <v>14.934782608695652</v>
      </c>
      <c r="O100" s="31">
        <v>5.2173913043478262</v>
      </c>
      <c r="P100" s="31">
        <v>56.8820652173913</v>
      </c>
      <c r="Q100" s="31">
        <v>56.8820652173913</v>
      </c>
      <c r="R100" s="31">
        <v>0</v>
      </c>
      <c r="S100" s="31">
        <v>256.97804347826087</v>
      </c>
      <c r="T100" s="31">
        <v>256.70902173913043</v>
      </c>
      <c r="U100" s="31">
        <v>0.26902173913043476</v>
      </c>
      <c r="V100" s="31">
        <v>0</v>
      </c>
      <c r="W100" s="31">
        <v>0</v>
      </c>
      <c r="X100" s="31">
        <v>0</v>
      </c>
      <c r="Y100" s="31">
        <v>0</v>
      </c>
      <c r="Z100" s="31">
        <v>0</v>
      </c>
      <c r="AA100" s="31">
        <v>0</v>
      </c>
      <c r="AB100" s="31">
        <v>0</v>
      </c>
      <c r="AC100" s="31">
        <v>0</v>
      </c>
      <c r="AD100" s="31">
        <v>0</v>
      </c>
      <c r="AE100" s="31">
        <v>0</v>
      </c>
      <c r="AF100" t="s">
        <v>19</v>
      </c>
      <c r="AG100" s="32">
        <v>4</v>
      </c>
      <c r="AH100"/>
    </row>
    <row r="101" spans="1:34" x14ac:dyDescent="0.25">
      <c r="A101" t="s">
        <v>545</v>
      </c>
      <c r="B101" t="s">
        <v>324</v>
      </c>
      <c r="C101" t="s">
        <v>427</v>
      </c>
      <c r="D101" t="s">
        <v>497</v>
      </c>
      <c r="E101" s="31">
        <v>131.32608695652175</v>
      </c>
      <c r="F101" s="31">
        <v>4.1117910941897042</v>
      </c>
      <c r="G101" s="31">
        <v>3.9634646581691775</v>
      </c>
      <c r="H101" s="31">
        <v>0.49828422446614795</v>
      </c>
      <c r="I101" s="31">
        <v>0.39434861777851349</v>
      </c>
      <c r="J101" s="31">
        <v>539.98543478260876</v>
      </c>
      <c r="K101" s="31">
        <v>520.50630434782613</v>
      </c>
      <c r="L101" s="31">
        <v>65.437717391304346</v>
      </c>
      <c r="M101" s="31">
        <v>51.788260869565221</v>
      </c>
      <c r="N101" s="31">
        <v>10.377717391304348</v>
      </c>
      <c r="O101" s="31">
        <v>3.2717391304347827</v>
      </c>
      <c r="P101" s="31">
        <v>171.13108695652173</v>
      </c>
      <c r="Q101" s="31">
        <v>165.30141304347825</v>
      </c>
      <c r="R101" s="31">
        <v>5.8296739130434778</v>
      </c>
      <c r="S101" s="31">
        <v>303.41663043478263</v>
      </c>
      <c r="T101" s="31">
        <v>303.41663043478263</v>
      </c>
      <c r="U101" s="31">
        <v>0</v>
      </c>
      <c r="V101" s="31">
        <v>0</v>
      </c>
      <c r="W101" s="31">
        <v>0</v>
      </c>
      <c r="X101" s="31">
        <v>0</v>
      </c>
      <c r="Y101" s="31">
        <v>0</v>
      </c>
      <c r="Z101" s="31">
        <v>0</v>
      </c>
      <c r="AA101" s="31">
        <v>0</v>
      </c>
      <c r="AB101" s="31">
        <v>0</v>
      </c>
      <c r="AC101" s="31">
        <v>0</v>
      </c>
      <c r="AD101" s="31">
        <v>0</v>
      </c>
      <c r="AE101" s="31">
        <v>0</v>
      </c>
      <c r="AF101" t="s">
        <v>137</v>
      </c>
      <c r="AG101" s="32">
        <v>4</v>
      </c>
      <c r="AH101"/>
    </row>
    <row r="102" spans="1:34" x14ac:dyDescent="0.25">
      <c r="A102" t="s">
        <v>545</v>
      </c>
      <c r="B102" t="s">
        <v>330</v>
      </c>
      <c r="C102" t="s">
        <v>377</v>
      </c>
      <c r="D102" t="s">
        <v>478</v>
      </c>
      <c r="E102" s="31">
        <v>140.68478260869566</v>
      </c>
      <c r="F102" s="31">
        <v>4.086625975430735</v>
      </c>
      <c r="G102" s="31">
        <v>3.9242409024182954</v>
      </c>
      <c r="H102" s="31">
        <v>0.83653326122228233</v>
      </c>
      <c r="I102" s="31">
        <v>0.7137062504828865</v>
      </c>
      <c r="J102" s="31">
        <v>574.92608695652177</v>
      </c>
      <c r="K102" s="31">
        <v>552.08097826086953</v>
      </c>
      <c r="L102" s="31">
        <v>117.6875</v>
      </c>
      <c r="M102" s="31">
        <v>100.40760869565217</v>
      </c>
      <c r="N102" s="31">
        <v>11.975543478260869</v>
      </c>
      <c r="O102" s="31">
        <v>5.3043478260869561</v>
      </c>
      <c r="P102" s="31">
        <v>102.91847826086956</v>
      </c>
      <c r="Q102" s="31">
        <v>97.353260869565219</v>
      </c>
      <c r="R102" s="31">
        <v>5.5652173913043477</v>
      </c>
      <c r="S102" s="31">
        <v>354.32010869565215</v>
      </c>
      <c r="T102" s="31">
        <v>280.0483695652174</v>
      </c>
      <c r="U102" s="31">
        <v>74.271739130434781</v>
      </c>
      <c r="V102" s="31">
        <v>0</v>
      </c>
      <c r="W102" s="31">
        <v>0</v>
      </c>
      <c r="X102" s="31">
        <v>0</v>
      </c>
      <c r="Y102" s="31">
        <v>0</v>
      </c>
      <c r="Z102" s="31">
        <v>0</v>
      </c>
      <c r="AA102" s="31">
        <v>0</v>
      </c>
      <c r="AB102" s="31">
        <v>0</v>
      </c>
      <c r="AC102" s="31">
        <v>0</v>
      </c>
      <c r="AD102" s="31">
        <v>0</v>
      </c>
      <c r="AE102" s="31">
        <v>0</v>
      </c>
      <c r="AF102" t="s">
        <v>143</v>
      </c>
      <c r="AG102" s="32">
        <v>4</v>
      </c>
      <c r="AH102"/>
    </row>
    <row r="103" spans="1:34" x14ac:dyDescent="0.25">
      <c r="A103" t="s">
        <v>545</v>
      </c>
      <c r="B103" t="s">
        <v>316</v>
      </c>
      <c r="C103" t="s">
        <v>445</v>
      </c>
      <c r="D103" t="s">
        <v>481</v>
      </c>
      <c r="E103" s="31">
        <v>154.36956521739131</v>
      </c>
      <c r="F103" s="31">
        <v>3.648458667793268</v>
      </c>
      <c r="G103" s="31">
        <v>3.3962758766370928</v>
      </c>
      <c r="H103" s="31">
        <v>0.47528517110266155</v>
      </c>
      <c r="I103" s="31">
        <v>0.2571644838755105</v>
      </c>
      <c r="J103" s="31">
        <v>563.21097826086952</v>
      </c>
      <c r="K103" s="31">
        <v>524.28163043478253</v>
      </c>
      <c r="L103" s="31">
        <v>73.369565217391298</v>
      </c>
      <c r="M103" s="31">
        <v>39.698369565217391</v>
      </c>
      <c r="N103" s="31">
        <v>28.932065217391305</v>
      </c>
      <c r="O103" s="31">
        <v>4.7391304347826084</v>
      </c>
      <c r="P103" s="31">
        <v>167.82043478260869</v>
      </c>
      <c r="Q103" s="31">
        <v>162.56228260869565</v>
      </c>
      <c r="R103" s="31">
        <v>5.2581521739130439</v>
      </c>
      <c r="S103" s="31">
        <v>322.02097826086958</v>
      </c>
      <c r="T103" s="31">
        <v>315.99923913043477</v>
      </c>
      <c r="U103" s="31">
        <v>6.0217391304347823</v>
      </c>
      <c r="V103" s="31">
        <v>0</v>
      </c>
      <c r="W103" s="31">
        <v>34.220108695652172</v>
      </c>
      <c r="X103" s="31">
        <v>8.6956521739130432E-2</v>
      </c>
      <c r="Y103" s="31">
        <v>0</v>
      </c>
      <c r="Z103" s="31">
        <v>0</v>
      </c>
      <c r="AA103" s="31">
        <v>9.7771739130434785</v>
      </c>
      <c r="AB103" s="31">
        <v>0</v>
      </c>
      <c r="AC103" s="31">
        <v>24.355978260869566</v>
      </c>
      <c r="AD103" s="31">
        <v>0</v>
      </c>
      <c r="AE103" s="31">
        <v>0</v>
      </c>
      <c r="AF103" t="s">
        <v>129</v>
      </c>
      <c r="AG103" s="32">
        <v>4</v>
      </c>
      <c r="AH103"/>
    </row>
    <row r="104" spans="1:34" x14ac:dyDescent="0.25">
      <c r="A104" t="s">
        <v>545</v>
      </c>
      <c r="B104" t="s">
        <v>329</v>
      </c>
      <c r="C104" t="s">
        <v>391</v>
      </c>
      <c r="D104" t="s">
        <v>470</v>
      </c>
      <c r="E104" s="31">
        <v>96.934782608695656</v>
      </c>
      <c r="F104" s="31">
        <v>5.0096075353218206</v>
      </c>
      <c r="G104" s="31">
        <v>4.7017189952904239</v>
      </c>
      <c r="H104" s="31">
        <v>0.61894483067952455</v>
      </c>
      <c r="I104" s="31">
        <v>0.41034985422740522</v>
      </c>
      <c r="J104" s="31">
        <v>485.60521739130434</v>
      </c>
      <c r="K104" s="31">
        <v>455.76010869565221</v>
      </c>
      <c r="L104" s="31">
        <v>59.997282608695649</v>
      </c>
      <c r="M104" s="31">
        <v>39.777173913043477</v>
      </c>
      <c r="N104" s="31">
        <v>14.915760869565217</v>
      </c>
      <c r="O104" s="31">
        <v>5.3043478260869561</v>
      </c>
      <c r="P104" s="31">
        <v>150.96880434782611</v>
      </c>
      <c r="Q104" s="31">
        <v>141.34380434782611</v>
      </c>
      <c r="R104" s="31">
        <v>9.625</v>
      </c>
      <c r="S104" s="31">
        <v>274.6391304347826</v>
      </c>
      <c r="T104" s="31">
        <v>272.33749999999998</v>
      </c>
      <c r="U104" s="31">
        <v>2.3016304347826089</v>
      </c>
      <c r="V104" s="31">
        <v>0</v>
      </c>
      <c r="W104" s="31">
        <v>61.822065217391277</v>
      </c>
      <c r="X104" s="31">
        <v>0</v>
      </c>
      <c r="Y104" s="31">
        <v>0</v>
      </c>
      <c r="Z104" s="31">
        <v>0</v>
      </c>
      <c r="AA104" s="31">
        <v>61.822065217391277</v>
      </c>
      <c r="AB104" s="31">
        <v>0</v>
      </c>
      <c r="AC104" s="31">
        <v>0</v>
      </c>
      <c r="AD104" s="31">
        <v>0</v>
      </c>
      <c r="AE104" s="31">
        <v>0</v>
      </c>
      <c r="AF104" t="s">
        <v>142</v>
      </c>
      <c r="AG104" s="32">
        <v>4</v>
      </c>
      <c r="AH104"/>
    </row>
    <row r="105" spans="1:34" x14ac:dyDescent="0.25">
      <c r="A105" t="s">
        <v>545</v>
      </c>
      <c r="B105" t="s">
        <v>242</v>
      </c>
      <c r="C105" t="s">
        <v>428</v>
      </c>
      <c r="D105" t="s">
        <v>459</v>
      </c>
      <c r="E105" s="31">
        <v>127.76086956521739</v>
      </c>
      <c r="F105" s="31">
        <v>3.4080100391356138</v>
      </c>
      <c r="G105" s="31">
        <v>3.2477241790028928</v>
      </c>
      <c r="H105" s="31">
        <v>0.5247787987068232</v>
      </c>
      <c r="I105" s="31">
        <v>0.36449293857410242</v>
      </c>
      <c r="J105" s="31">
        <v>435.41032608695656</v>
      </c>
      <c r="K105" s="31">
        <v>414.93206521739131</v>
      </c>
      <c r="L105" s="31">
        <v>67.046195652173907</v>
      </c>
      <c r="M105" s="31">
        <v>46.567934782608695</v>
      </c>
      <c r="N105" s="31">
        <v>15.434782608695652</v>
      </c>
      <c r="O105" s="31">
        <v>5.0434782608695654</v>
      </c>
      <c r="P105" s="31">
        <v>87.847826086956516</v>
      </c>
      <c r="Q105" s="31">
        <v>87.847826086956516</v>
      </c>
      <c r="R105" s="31">
        <v>0</v>
      </c>
      <c r="S105" s="31">
        <v>280.51630434782612</v>
      </c>
      <c r="T105" s="31">
        <v>254.91032608695653</v>
      </c>
      <c r="U105" s="31">
        <v>25.605978260869566</v>
      </c>
      <c r="V105" s="31">
        <v>0</v>
      </c>
      <c r="W105" s="31">
        <v>0</v>
      </c>
      <c r="X105" s="31">
        <v>0</v>
      </c>
      <c r="Y105" s="31">
        <v>0</v>
      </c>
      <c r="Z105" s="31">
        <v>0</v>
      </c>
      <c r="AA105" s="31">
        <v>0</v>
      </c>
      <c r="AB105" s="31">
        <v>0</v>
      </c>
      <c r="AC105" s="31">
        <v>0</v>
      </c>
      <c r="AD105" s="31">
        <v>0</v>
      </c>
      <c r="AE105" s="31">
        <v>0</v>
      </c>
      <c r="AF105" t="s">
        <v>55</v>
      </c>
      <c r="AG105" s="32">
        <v>4</v>
      </c>
      <c r="AH105"/>
    </row>
    <row r="106" spans="1:34" x14ac:dyDescent="0.25">
      <c r="A106" t="s">
        <v>545</v>
      </c>
      <c r="B106" t="s">
        <v>272</v>
      </c>
      <c r="C106" t="s">
        <v>390</v>
      </c>
      <c r="D106" t="s">
        <v>474</v>
      </c>
      <c r="E106" s="31">
        <v>78.445652173913047</v>
      </c>
      <c r="F106" s="31">
        <v>3.4816350284051532</v>
      </c>
      <c r="G106" s="31">
        <v>3.1062962449771359</v>
      </c>
      <c r="H106" s="31">
        <v>0.73879866980739917</v>
      </c>
      <c r="I106" s="31">
        <v>0.49603852016073163</v>
      </c>
      <c r="J106" s="31">
        <v>273.11913043478251</v>
      </c>
      <c r="K106" s="31">
        <v>243.67543478260859</v>
      </c>
      <c r="L106" s="31">
        <v>57.955543478260871</v>
      </c>
      <c r="M106" s="31">
        <v>38.912065217391309</v>
      </c>
      <c r="N106" s="31">
        <v>14.173913043478262</v>
      </c>
      <c r="O106" s="31">
        <v>4.8695652173913047</v>
      </c>
      <c r="P106" s="31">
        <v>57.02184782608694</v>
      </c>
      <c r="Q106" s="31">
        <v>46.621630434782595</v>
      </c>
      <c r="R106" s="31">
        <v>10.400217391304347</v>
      </c>
      <c r="S106" s="31">
        <v>158.1417391304347</v>
      </c>
      <c r="T106" s="31">
        <v>147.13804347826078</v>
      </c>
      <c r="U106" s="31">
        <v>11.003695652173914</v>
      </c>
      <c r="V106" s="31">
        <v>0</v>
      </c>
      <c r="W106" s="31">
        <v>0</v>
      </c>
      <c r="X106" s="31">
        <v>0</v>
      </c>
      <c r="Y106" s="31">
        <v>0</v>
      </c>
      <c r="Z106" s="31">
        <v>0</v>
      </c>
      <c r="AA106" s="31">
        <v>0</v>
      </c>
      <c r="AB106" s="31">
        <v>0</v>
      </c>
      <c r="AC106" s="31">
        <v>0</v>
      </c>
      <c r="AD106" s="31">
        <v>0</v>
      </c>
      <c r="AE106" s="31">
        <v>0</v>
      </c>
      <c r="AF106" t="s">
        <v>85</v>
      </c>
      <c r="AG106" s="32">
        <v>4</v>
      </c>
      <c r="AH106"/>
    </row>
    <row r="107" spans="1:34" x14ac:dyDescent="0.25">
      <c r="A107" t="s">
        <v>545</v>
      </c>
      <c r="B107" t="s">
        <v>213</v>
      </c>
      <c r="C107" t="s">
        <v>417</v>
      </c>
      <c r="D107" t="s">
        <v>488</v>
      </c>
      <c r="E107" s="31">
        <v>58.782608695652172</v>
      </c>
      <c r="F107" s="31">
        <v>3.7668731508875739</v>
      </c>
      <c r="G107" s="31">
        <v>3.5205713757396446</v>
      </c>
      <c r="H107" s="31">
        <v>0.25679548816568049</v>
      </c>
      <c r="I107" s="31">
        <v>0.113073224852071</v>
      </c>
      <c r="J107" s="31">
        <v>221.4266304347826</v>
      </c>
      <c r="K107" s="31">
        <v>206.94836956521738</v>
      </c>
      <c r="L107" s="31">
        <v>15.095108695652176</v>
      </c>
      <c r="M107" s="31">
        <v>6.6467391304347823</v>
      </c>
      <c r="N107" s="31">
        <v>4.0896739130434785</v>
      </c>
      <c r="O107" s="31">
        <v>4.3586956521739131</v>
      </c>
      <c r="P107" s="31">
        <v>64.823369565217391</v>
      </c>
      <c r="Q107" s="31">
        <v>58.793478260869563</v>
      </c>
      <c r="R107" s="31">
        <v>6.0298913043478262</v>
      </c>
      <c r="S107" s="31">
        <v>141.50815217391303</v>
      </c>
      <c r="T107" s="31">
        <v>122.75</v>
      </c>
      <c r="U107" s="31">
        <v>18.758152173913043</v>
      </c>
      <c r="V107" s="31">
        <v>0</v>
      </c>
      <c r="W107" s="31">
        <v>0</v>
      </c>
      <c r="X107" s="31">
        <v>0</v>
      </c>
      <c r="Y107" s="31">
        <v>0</v>
      </c>
      <c r="Z107" s="31">
        <v>0</v>
      </c>
      <c r="AA107" s="31">
        <v>0</v>
      </c>
      <c r="AB107" s="31">
        <v>0</v>
      </c>
      <c r="AC107" s="31">
        <v>0</v>
      </c>
      <c r="AD107" s="31">
        <v>0</v>
      </c>
      <c r="AE107" s="31">
        <v>0</v>
      </c>
      <c r="AF107" t="s">
        <v>25</v>
      </c>
      <c r="AG107" s="32">
        <v>4</v>
      </c>
      <c r="AH107"/>
    </row>
    <row r="108" spans="1:34" x14ac:dyDescent="0.25">
      <c r="A108" t="s">
        <v>545</v>
      </c>
      <c r="B108" t="s">
        <v>341</v>
      </c>
      <c r="C108" t="s">
        <v>427</v>
      </c>
      <c r="D108" t="s">
        <v>497</v>
      </c>
      <c r="E108" s="31">
        <v>70.891304347826093</v>
      </c>
      <c r="F108" s="31">
        <v>3.9869472554431162</v>
      </c>
      <c r="G108" s="31">
        <v>3.5099662680159462</v>
      </c>
      <c r="H108" s="31">
        <v>0.74242103649187385</v>
      </c>
      <c r="I108" s="31">
        <v>0.53757589696412156</v>
      </c>
      <c r="J108" s="31">
        <v>282.63989130434788</v>
      </c>
      <c r="K108" s="31">
        <v>248.82608695652178</v>
      </c>
      <c r="L108" s="31">
        <v>52.631195652173929</v>
      </c>
      <c r="M108" s="31">
        <v>38.109456521739141</v>
      </c>
      <c r="N108" s="31">
        <v>8.9565217391304355</v>
      </c>
      <c r="O108" s="31">
        <v>5.5652173913043477</v>
      </c>
      <c r="P108" s="31">
        <v>76.73967391304349</v>
      </c>
      <c r="Q108" s="31">
        <v>57.447608695652185</v>
      </c>
      <c r="R108" s="31">
        <v>19.292065217391304</v>
      </c>
      <c r="S108" s="31">
        <v>153.26902173913047</v>
      </c>
      <c r="T108" s="31">
        <v>144.60369565217394</v>
      </c>
      <c r="U108" s="31">
        <v>8.6653260869565241</v>
      </c>
      <c r="V108" s="31">
        <v>0</v>
      </c>
      <c r="W108" s="31">
        <v>0</v>
      </c>
      <c r="X108" s="31">
        <v>0</v>
      </c>
      <c r="Y108" s="31">
        <v>0</v>
      </c>
      <c r="Z108" s="31">
        <v>0</v>
      </c>
      <c r="AA108" s="31">
        <v>0</v>
      </c>
      <c r="AB108" s="31">
        <v>0</v>
      </c>
      <c r="AC108" s="31">
        <v>0</v>
      </c>
      <c r="AD108" s="31">
        <v>0</v>
      </c>
      <c r="AE108" s="31">
        <v>0</v>
      </c>
      <c r="AF108" t="s">
        <v>154</v>
      </c>
      <c r="AG108" s="32">
        <v>4</v>
      </c>
      <c r="AH108"/>
    </row>
    <row r="109" spans="1:34" x14ac:dyDescent="0.25">
      <c r="A109" t="s">
        <v>545</v>
      </c>
      <c r="B109" t="s">
        <v>304</v>
      </c>
      <c r="C109" t="s">
        <v>377</v>
      </c>
      <c r="D109" t="s">
        <v>478</v>
      </c>
      <c r="E109" s="31">
        <v>85.989130434782609</v>
      </c>
      <c r="F109" s="31">
        <v>2.9889091138920492</v>
      </c>
      <c r="G109" s="31">
        <v>2.7521185690810266</v>
      </c>
      <c r="H109" s="31">
        <v>0.51940841865756526</v>
      </c>
      <c r="I109" s="31">
        <v>0.28261787384654274</v>
      </c>
      <c r="J109" s="31">
        <v>257.01369565217391</v>
      </c>
      <c r="K109" s="31">
        <v>236.65228260869566</v>
      </c>
      <c r="L109" s="31">
        <v>44.663478260869553</v>
      </c>
      <c r="M109" s="31">
        <v>24.302065217391299</v>
      </c>
      <c r="N109" s="31">
        <v>16.796195652173914</v>
      </c>
      <c r="O109" s="31">
        <v>3.5652173913043477</v>
      </c>
      <c r="P109" s="31">
        <v>64.744456521739124</v>
      </c>
      <c r="Q109" s="31">
        <v>64.744456521739124</v>
      </c>
      <c r="R109" s="31">
        <v>0</v>
      </c>
      <c r="S109" s="31">
        <v>147.60576086956524</v>
      </c>
      <c r="T109" s="31">
        <v>147.60576086956524</v>
      </c>
      <c r="U109" s="31">
        <v>0</v>
      </c>
      <c r="V109" s="31">
        <v>0</v>
      </c>
      <c r="W109" s="31">
        <v>53.387608695652176</v>
      </c>
      <c r="X109" s="31">
        <v>8.9922826086956498</v>
      </c>
      <c r="Y109" s="31">
        <v>0</v>
      </c>
      <c r="Z109" s="31">
        <v>0</v>
      </c>
      <c r="AA109" s="31">
        <v>5.9401086956521727</v>
      </c>
      <c r="AB109" s="31">
        <v>0</v>
      </c>
      <c r="AC109" s="31">
        <v>38.455217391304352</v>
      </c>
      <c r="AD109" s="31">
        <v>0</v>
      </c>
      <c r="AE109" s="31">
        <v>0</v>
      </c>
      <c r="AF109" t="s">
        <v>117</v>
      </c>
      <c r="AG109" s="32">
        <v>4</v>
      </c>
      <c r="AH109"/>
    </row>
    <row r="110" spans="1:34" x14ac:dyDescent="0.25">
      <c r="A110" t="s">
        <v>545</v>
      </c>
      <c r="B110" t="s">
        <v>232</v>
      </c>
      <c r="C110" t="s">
        <v>416</v>
      </c>
      <c r="D110" t="s">
        <v>464</v>
      </c>
      <c r="E110" s="31">
        <v>88.782608695652172</v>
      </c>
      <c r="F110" s="31">
        <v>4.0313050930460337</v>
      </c>
      <c r="G110" s="31">
        <v>3.7881305093046036</v>
      </c>
      <c r="H110" s="31">
        <v>0.26931317335945149</v>
      </c>
      <c r="I110" s="31">
        <v>0.14960822722820763</v>
      </c>
      <c r="J110" s="31">
        <v>357.90978260869571</v>
      </c>
      <c r="K110" s="31">
        <v>336.32010869565221</v>
      </c>
      <c r="L110" s="31">
        <v>23.91032608695652</v>
      </c>
      <c r="M110" s="31">
        <v>13.282608695652174</v>
      </c>
      <c r="N110" s="31">
        <v>5.3586956521739131</v>
      </c>
      <c r="O110" s="31">
        <v>5.2690217391304346</v>
      </c>
      <c r="P110" s="31">
        <v>119.58967391304347</v>
      </c>
      <c r="Q110" s="31">
        <v>108.62771739130434</v>
      </c>
      <c r="R110" s="31">
        <v>10.961956521739131</v>
      </c>
      <c r="S110" s="31">
        <v>214.40978260869565</v>
      </c>
      <c r="T110" s="31">
        <v>210.38804347826087</v>
      </c>
      <c r="U110" s="31">
        <v>4.0217391304347823</v>
      </c>
      <c r="V110" s="31">
        <v>0</v>
      </c>
      <c r="W110" s="31">
        <v>83.809782608695656</v>
      </c>
      <c r="X110" s="31">
        <v>0.84239130434782605</v>
      </c>
      <c r="Y110" s="31">
        <v>0</v>
      </c>
      <c r="Z110" s="31">
        <v>0</v>
      </c>
      <c r="AA110" s="31">
        <v>44.641304347826086</v>
      </c>
      <c r="AB110" s="31">
        <v>0</v>
      </c>
      <c r="AC110" s="31">
        <v>38.326086956521742</v>
      </c>
      <c r="AD110" s="31">
        <v>0</v>
      </c>
      <c r="AE110" s="31">
        <v>0</v>
      </c>
      <c r="AF110" t="s">
        <v>45</v>
      </c>
      <c r="AG110" s="32">
        <v>4</v>
      </c>
      <c r="AH110"/>
    </row>
    <row r="111" spans="1:34" x14ac:dyDescent="0.25">
      <c r="A111" t="s">
        <v>545</v>
      </c>
      <c r="B111" t="s">
        <v>236</v>
      </c>
      <c r="C111" t="s">
        <v>377</v>
      </c>
      <c r="D111" t="s">
        <v>478</v>
      </c>
      <c r="E111" s="31">
        <v>97.315217391304344</v>
      </c>
      <c r="F111" s="31">
        <v>2.5254529208086676</v>
      </c>
      <c r="G111" s="31">
        <v>2.3229263933876916</v>
      </c>
      <c r="H111" s="31">
        <v>0.36658661901038758</v>
      </c>
      <c r="I111" s="31">
        <v>0.2189545403775271</v>
      </c>
      <c r="J111" s="31">
        <v>245.76499999999999</v>
      </c>
      <c r="K111" s="31">
        <v>226.05608695652174</v>
      </c>
      <c r="L111" s="31">
        <v>35.674456521739131</v>
      </c>
      <c r="M111" s="31">
        <v>21.307608695652174</v>
      </c>
      <c r="N111" s="31">
        <v>10.801630434782609</v>
      </c>
      <c r="O111" s="31">
        <v>3.5652173913043477</v>
      </c>
      <c r="P111" s="31">
        <v>62.249021739130441</v>
      </c>
      <c r="Q111" s="31">
        <v>56.906956521739133</v>
      </c>
      <c r="R111" s="31">
        <v>5.3420652173913057</v>
      </c>
      <c r="S111" s="31">
        <v>147.84152173913043</v>
      </c>
      <c r="T111" s="31">
        <v>147.84152173913043</v>
      </c>
      <c r="U111" s="31">
        <v>0</v>
      </c>
      <c r="V111" s="31">
        <v>0</v>
      </c>
      <c r="W111" s="31">
        <v>83.273152173913047</v>
      </c>
      <c r="X111" s="31">
        <v>10.622826086956522</v>
      </c>
      <c r="Y111" s="31">
        <v>0</v>
      </c>
      <c r="Z111" s="31">
        <v>0</v>
      </c>
      <c r="AA111" s="31">
        <v>18.741195652173918</v>
      </c>
      <c r="AB111" s="31">
        <v>4.0893478260869571</v>
      </c>
      <c r="AC111" s="31">
        <v>49.819782608695654</v>
      </c>
      <c r="AD111" s="31">
        <v>0</v>
      </c>
      <c r="AE111" s="31">
        <v>0</v>
      </c>
      <c r="AF111" t="s">
        <v>49</v>
      </c>
      <c r="AG111" s="32">
        <v>4</v>
      </c>
      <c r="AH111"/>
    </row>
    <row r="112" spans="1:34" x14ac:dyDescent="0.25">
      <c r="A112" t="s">
        <v>545</v>
      </c>
      <c r="B112" t="s">
        <v>353</v>
      </c>
      <c r="C112" t="s">
        <v>382</v>
      </c>
      <c r="D112" t="s">
        <v>468</v>
      </c>
      <c r="E112" s="31">
        <v>5.7826086956521738</v>
      </c>
      <c r="F112" s="31">
        <v>9.9143609022556376</v>
      </c>
      <c r="G112" s="31">
        <v>7.721221804511277</v>
      </c>
      <c r="H112" s="31">
        <v>4.5293609022556396</v>
      </c>
      <c r="I112" s="31">
        <v>2.3362218045112786</v>
      </c>
      <c r="J112" s="31">
        <v>57.330869565217384</v>
      </c>
      <c r="K112" s="31">
        <v>44.648804347826079</v>
      </c>
      <c r="L112" s="31">
        <v>26.191521739130437</v>
      </c>
      <c r="M112" s="31">
        <v>13.509456521739132</v>
      </c>
      <c r="N112" s="31">
        <v>7.3994565217391308</v>
      </c>
      <c r="O112" s="31">
        <v>5.2826086956521738</v>
      </c>
      <c r="P112" s="31">
        <v>8.8353260869565222</v>
      </c>
      <c r="Q112" s="31">
        <v>8.8353260869565222</v>
      </c>
      <c r="R112" s="31">
        <v>0</v>
      </c>
      <c r="S112" s="31">
        <v>22.304021739130427</v>
      </c>
      <c r="T112" s="31">
        <v>22.304021739130427</v>
      </c>
      <c r="U112" s="31">
        <v>0</v>
      </c>
      <c r="V112" s="31">
        <v>0</v>
      </c>
      <c r="W112" s="31">
        <v>0</v>
      </c>
      <c r="X112" s="31">
        <v>0</v>
      </c>
      <c r="Y112" s="31">
        <v>0</v>
      </c>
      <c r="Z112" s="31">
        <v>0</v>
      </c>
      <c r="AA112" s="31">
        <v>0</v>
      </c>
      <c r="AB112" s="31">
        <v>0</v>
      </c>
      <c r="AC112" s="31">
        <v>0</v>
      </c>
      <c r="AD112" s="31">
        <v>0</v>
      </c>
      <c r="AE112" s="31">
        <v>0</v>
      </c>
      <c r="AF112" t="s">
        <v>166</v>
      </c>
      <c r="AG112" s="32">
        <v>4</v>
      </c>
      <c r="AH112"/>
    </row>
    <row r="113" spans="1:34" x14ac:dyDescent="0.25">
      <c r="A113" t="s">
        <v>545</v>
      </c>
      <c r="B113" t="s">
        <v>362</v>
      </c>
      <c r="C113" t="s">
        <v>374</v>
      </c>
      <c r="D113" t="s">
        <v>480</v>
      </c>
      <c r="E113" s="31">
        <v>35.945652173913047</v>
      </c>
      <c r="F113" s="31">
        <v>4.0829301481705471</v>
      </c>
      <c r="G113" s="31">
        <v>3.4705170849712732</v>
      </c>
      <c r="H113" s="31">
        <v>0.62632295131539151</v>
      </c>
      <c r="I113" s="31">
        <v>1.3909888116117326E-2</v>
      </c>
      <c r="J113" s="31">
        <v>146.76358695652175</v>
      </c>
      <c r="K113" s="31">
        <v>124.75000000000001</v>
      </c>
      <c r="L113" s="31">
        <v>22.513586956521738</v>
      </c>
      <c r="M113" s="31">
        <v>0.5</v>
      </c>
      <c r="N113" s="31">
        <v>17.144021739130434</v>
      </c>
      <c r="O113" s="31">
        <v>4.8695652173913047</v>
      </c>
      <c r="P113" s="31">
        <v>46.916521739130431</v>
      </c>
      <c r="Q113" s="31">
        <v>46.916521739130431</v>
      </c>
      <c r="R113" s="31">
        <v>0</v>
      </c>
      <c r="S113" s="31">
        <v>77.333478260869583</v>
      </c>
      <c r="T113" s="31">
        <v>73.713913043478286</v>
      </c>
      <c r="U113" s="31">
        <v>3.6195652173913042</v>
      </c>
      <c r="V113" s="31">
        <v>0</v>
      </c>
      <c r="W113" s="31">
        <v>5.434782608695652E-3</v>
      </c>
      <c r="X113" s="31">
        <v>0</v>
      </c>
      <c r="Y113" s="31">
        <v>0</v>
      </c>
      <c r="Z113" s="31">
        <v>0</v>
      </c>
      <c r="AA113" s="31">
        <v>0</v>
      </c>
      <c r="AB113" s="31">
        <v>0</v>
      </c>
      <c r="AC113" s="31">
        <v>5.434782608695652E-3</v>
      </c>
      <c r="AD113" s="31">
        <v>0</v>
      </c>
      <c r="AE113" s="31">
        <v>0</v>
      </c>
      <c r="AF113" t="s">
        <v>175</v>
      </c>
      <c r="AG113" s="32">
        <v>4</v>
      </c>
      <c r="AH113"/>
    </row>
    <row r="114" spans="1:34" x14ac:dyDescent="0.25">
      <c r="A114" t="s">
        <v>545</v>
      </c>
      <c r="B114" t="s">
        <v>349</v>
      </c>
      <c r="C114" t="s">
        <v>390</v>
      </c>
      <c r="D114" t="s">
        <v>474</v>
      </c>
      <c r="E114" s="31">
        <v>34.793478260869563</v>
      </c>
      <c r="F114" s="31">
        <v>5.5689503280224937</v>
      </c>
      <c r="G114" s="31">
        <v>4.7313995626366765</v>
      </c>
      <c r="H114" s="31">
        <v>1.6139675101530773</v>
      </c>
      <c r="I114" s="31">
        <v>0.93722586691658849</v>
      </c>
      <c r="J114" s="31">
        <v>193.76315217391306</v>
      </c>
      <c r="K114" s="31">
        <v>164.62184782608696</v>
      </c>
      <c r="L114" s="31">
        <v>56.155543478260867</v>
      </c>
      <c r="M114" s="31">
        <v>32.609347826086953</v>
      </c>
      <c r="N114" s="31">
        <v>17.807065217391305</v>
      </c>
      <c r="O114" s="31">
        <v>5.7391304347826084</v>
      </c>
      <c r="P114" s="31">
        <v>50.493478260869551</v>
      </c>
      <c r="Q114" s="31">
        <v>44.898369565217379</v>
      </c>
      <c r="R114" s="31">
        <v>5.5951086956521738</v>
      </c>
      <c r="S114" s="31">
        <v>87.114130434782624</v>
      </c>
      <c r="T114" s="31">
        <v>87.114130434782624</v>
      </c>
      <c r="U114" s="31">
        <v>0</v>
      </c>
      <c r="V114" s="31">
        <v>0</v>
      </c>
      <c r="W114" s="31">
        <v>0</v>
      </c>
      <c r="X114" s="31">
        <v>0</v>
      </c>
      <c r="Y114" s="31">
        <v>0</v>
      </c>
      <c r="Z114" s="31">
        <v>0</v>
      </c>
      <c r="AA114" s="31">
        <v>0</v>
      </c>
      <c r="AB114" s="31">
        <v>0</v>
      </c>
      <c r="AC114" s="31">
        <v>0</v>
      </c>
      <c r="AD114" s="31">
        <v>0</v>
      </c>
      <c r="AE114" s="31">
        <v>0</v>
      </c>
      <c r="AF114" t="s">
        <v>162</v>
      </c>
      <c r="AG114" s="32">
        <v>4</v>
      </c>
      <c r="AH114"/>
    </row>
    <row r="115" spans="1:34" x14ac:dyDescent="0.25">
      <c r="A115" t="s">
        <v>545</v>
      </c>
      <c r="B115" t="s">
        <v>361</v>
      </c>
      <c r="C115" t="s">
        <v>412</v>
      </c>
      <c r="D115" t="s">
        <v>461</v>
      </c>
      <c r="E115" s="31">
        <v>19.445652173913043</v>
      </c>
      <c r="F115" s="31">
        <v>5.2598993851313587</v>
      </c>
      <c r="G115" s="31">
        <v>4.5863387367244277</v>
      </c>
      <c r="H115" s="31">
        <v>1.1467300167691448</v>
      </c>
      <c r="I115" s="31">
        <v>0.47316936836221352</v>
      </c>
      <c r="J115" s="31">
        <v>102.28217391304348</v>
      </c>
      <c r="K115" s="31">
        <v>89.184347826086963</v>
      </c>
      <c r="L115" s="31">
        <v>22.298913043478258</v>
      </c>
      <c r="M115" s="31">
        <v>9.2010869565217384</v>
      </c>
      <c r="N115" s="31">
        <v>5.6304347826086953</v>
      </c>
      <c r="O115" s="31">
        <v>7.4673913043478262</v>
      </c>
      <c r="P115" s="31">
        <v>32.747608695652183</v>
      </c>
      <c r="Q115" s="31">
        <v>32.747608695652183</v>
      </c>
      <c r="R115" s="31">
        <v>0</v>
      </c>
      <c r="S115" s="31">
        <v>47.235652173913039</v>
      </c>
      <c r="T115" s="31">
        <v>47.235652173913039</v>
      </c>
      <c r="U115" s="31">
        <v>0</v>
      </c>
      <c r="V115" s="31">
        <v>0</v>
      </c>
      <c r="W115" s="31">
        <v>36.364130434782609</v>
      </c>
      <c r="X115" s="31">
        <v>0.25</v>
      </c>
      <c r="Y115" s="31">
        <v>0</v>
      </c>
      <c r="Z115" s="31">
        <v>0</v>
      </c>
      <c r="AA115" s="31">
        <v>10.054347826086957</v>
      </c>
      <c r="AB115" s="31">
        <v>0</v>
      </c>
      <c r="AC115" s="31">
        <v>26.059782608695652</v>
      </c>
      <c r="AD115" s="31">
        <v>0</v>
      </c>
      <c r="AE115" s="31">
        <v>0</v>
      </c>
      <c r="AF115" t="s">
        <v>174</v>
      </c>
      <c r="AG115" s="32">
        <v>4</v>
      </c>
      <c r="AH115"/>
    </row>
    <row r="116" spans="1:34" x14ac:dyDescent="0.25">
      <c r="A116" t="s">
        <v>545</v>
      </c>
      <c r="B116" t="s">
        <v>356</v>
      </c>
      <c r="C116" t="s">
        <v>400</v>
      </c>
      <c r="D116" t="s">
        <v>497</v>
      </c>
      <c r="E116" s="31">
        <v>17.913043478260871</v>
      </c>
      <c r="F116" s="31">
        <v>6.1801941747572826</v>
      </c>
      <c r="G116" s="31">
        <v>4.9731250000000014</v>
      </c>
      <c r="H116" s="31">
        <v>1.5159283980582523</v>
      </c>
      <c r="I116" s="31">
        <v>0.30885922330097082</v>
      </c>
      <c r="J116" s="31">
        <v>110.70608695652177</v>
      </c>
      <c r="K116" s="31">
        <v>89.083804347826117</v>
      </c>
      <c r="L116" s="31">
        <v>27.154891304347824</v>
      </c>
      <c r="M116" s="31">
        <v>5.5326086956521738</v>
      </c>
      <c r="N116" s="31">
        <v>16.057065217391305</v>
      </c>
      <c r="O116" s="31">
        <v>5.5652173913043477</v>
      </c>
      <c r="P116" s="31">
        <v>21.051521739130436</v>
      </c>
      <c r="Q116" s="31">
        <v>21.051521739130436</v>
      </c>
      <c r="R116" s="31">
        <v>0</v>
      </c>
      <c r="S116" s="31">
        <v>62.499673913043502</v>
      </c>
      <c r="T116" s="31">
        <v>62.499673913043502</v>
      </c>
      <c r="U116" s="31">
        <v>0</v>
      </c>
      <c r="V116" s="31">
        <v>0</v>
      </c>
      <c r="W116" s="31">
        <v>14.119565217391305</v>
      </c>
      <c r="X116" s="31">
        <v>1.0108695652173914</v>
      </c>
      <c r="Y116" s="31">
        <v>0</v>
      </c>
      <c r="Z116" s="31">
        <v>0</v>
      </c>
      <c r="AA116" s="31">
        <v>0.85869565217391308</v>
      </c>
      <c r="AB116" s="31">
        <v>0</v>
      </c>
      <c r="AC116" s="31">
        <v>12.25</v>
      </c>
      <c r="AD116" s="31">
        <v>0</v>
      </c>
      <c r="AE116" s="31">
        <v>0</v>
      </c>
      <c r="AF116" t="s">
        <v>169</v>
      </c>
      <c r="AG116" s="32">
        <v>4</v>
      </c>
      <c r="AH116"/>
    </row>
    <row r="117" spans="1:34" x14ac:dyDescent="0.25">
      <c r="A117" t="s">
        <v>545</v>
      </c>
      <c r="B117" t="s">
        <v>296</v>
      </c>
      <c r="C117" t="s">
        <v>387</v>
      </c>
      <c r="D117" t="s">
        <v>484</v>
      </c>
      <c r="E117" s="31">
        <v>141.82608695652175</v>
      </c>
      <c r="F117" s="31">
        <v>3.5570593194359295</v>
      </c>
      <c r="G117" s="31">
        <v>3.2578816676885349</v>
      </c>
      <c r="H117" s="31">
        <v>0.21823497854077245</v>
      </c>
      <c r="I117" s="31">
        <v>0.12412093807480065</v>
      </c>
      <c r="J117" s="31">
        <v>504.48380434782621</v>
      </c>
      <c r="K117" s="31">
        <v>462.05260869565222</v>
      </c>
      <c r="L117" s="31">
        <v>30.951413043478251</v>
      </c>
      <c r="M117" s="31">
        <v>17.603586956521728</v>
      </c>
      <c r="N117" s="31">
        <v>7.7826086956521738</v>
      </c>
      <c r="O117" s="31">
        <v>5.5652173913043477</v>
      </c>
      <c r="P117" s="31">
        <v>169.86141304347831</v>
      </c>
      <c r="Q117" s="31">
        <v>140.77804347826091</v>
      </c>
      <c r="R117" s="31">
        <v>29.083369565217396</v>
      </c>
      <c r="S117" s="31">
        <v>303.67097826086962</v>
      </c>
      <c r="T117" s="31">
        <v>267.02543478260878</v>
      </c>
      <c r="U117" s="31">
        <v>36.645543478260855</v>
      </c>
      <c r="V117" s="31">
        <v>0</v>
      </c>
      <c r="W117" s="31">
        <v>42.972173913043477</v>
      </c>
      <c r="X117" s="31">
        <v>2.5731521739130434</v>
      </c>
      <c r="Y117" s="31">
        <v>0</v>
      </c>
      <c r="Z117" s="31">
        <v>0</v>
      </c>
      <c r="AA117" s="31">
        <v>23.86347826086957</v>
      </c>
      <c r="AB117" s="31">
        <v>0</v>
      </c>
      <c r="AC117" s="31">
        <v>16.535543478260866</v>
      </c>
      <c r="AD117" s="31">
        <v>0</v>
      </c>
      <c r="AE117" s="31">
        <v>0</v>
      </c>
      <c r="AF117" t="s">
        <v>109</v>
      </c>
      <c r="AG117" s="32">
        <v>4</v>
      </c>
      <c r="AH117"/>
    </row>
    <row r="118" spans="1:34" x14ac:dyDescent="0.25">
      <c r="A118" t="s">
        <v>545</v>
      </c>
      <c r="B118" t="s">
        <v>219</v>
      </c>
      <c r="C118" t="s">
        <v>399</v>
      </c>
      <c r="D118" t="s">
        <v>467</v>
      </c>
      <c r="E118" s="31">
        <v>88.086956521739125</v>
      </c>
      <c r="F118" s="31">
        <v>4.0893250246791721</v>
      </c>
      <c r="G118" s="31">
        <v>3.7830503455083919</v>
      </c>
      <c r="H118" s="31">
        <v>0.70383514313919082</v>
      </c>
      <c r="I118" s="31">
        <v>0.39756046396841083</v>
      </c>
      <c r="J118" s="31">
        <v>360.21619565217401</v>
      </c>
      <c r="K118" s="31">
        <v>333.23739130434791</v>
      </c>
      <c r="L118" s="31">
        <v>61.998695652173936</v>
      </c>
      <c r="M118" s="31">
        <v>35.019891304347837</v>
      </c>
      <c r="N118" s="31">
        <v>22.544021739130446</v>
      </c>
      <c r="O118" s="31">
        <v>4.4347826086956523</v>
      </c>
      <c r="P118" s="31">
        <v>103.02163043478262</v>
      </c>
      <c r="Q118" s="31">
        <v>103.02163043478262</v>
      </c>
      <c r="R118" s="31">
        <v>0</v>
      </c>
      <c r="S118" s="31">
        <v>195.19586956521744</v>
      </c>
      <c r="T118" s="31">
        <v>195.19586956521744</v>
      </c>
      <c r="U118" s="31">
        <v>0</v>
      </c>
      <c r="V118" s="31">
        <v>0</v>
      </c>
      <c r="W118" s="31">
        <v>67.365000000000009</v>
      </c>
      <c r="X118" s="31">
        <v>16.713586956521734</v>
      </c>
      <c r="Y118" s="31">
        <v>0</v>
      </c>
      <c r="Z118" s="31">
        <v>0</v>
      </c>
      <c r="AA118" s="31">
        <v>13.501304347826091</v>
      </c>
      <c r="AB118" s="31">
        <v>0</v>
      </c>
      <c r="AC118" s="31">
        <v>37.150108695652179</v>
      </c>
      <c r="AD118" s="31">
        <v>0</v>
      </c>
      <c r="AE118" s="31">
        <v>0</v>
      </c>
      <c r="AF118" t="s">
        <v>31</v>
      </c>
      <c r="AG118" s="32">
        <v>4</v>
      </c>
      <c r="AH118"/>
    </row>
    <row r="119" spans="1:34" x14ac:dyDescent="0.25">
      <c r="A119" t="s">
        <v>545</v>
      </c>
      <c r="B119" t="s">
        <v>265</v>
      </c>
      <c r="C119" t="s">
        <v>411</v>
      </c>
      <c r="D119" t="s">
        <v>481</v>
      </c>
      <c r="E119" s="31">
        <v>141</v>
      </c>
      <c r="F119" s="31">
        <v>3.1140880357693499</v>
      </c>
      <c r="G119" s="31">
        <v>2.8690849522047488</v>
      </c>
      <c r="H119" s="31">
        <v>0.5596114708603146</v>
      </c>
      <c r="I119" s="31">
        <v>0.4019118100524206</v>
      </c>
      <c r="J119" s="31">
        <v>439.08641304347833</v>
      </c>
      <c r="K119" s="31">
        <v>404.54097826086957</v>
      </c>
      <c r="L119" s="31">
        <v>78.905217391304362</v>
      </c>
      <c r="M119" s="31">
        <v>56.669565217391309</v>
      </c>
      <c r="N119" s="31">
        <v>16.583478260869565</v>
      </c>
      <c r="O119" s="31">
        <v>5.6521739130434785</v>
      </c>
      <c r="P119" s="31">
        <v>144.51989130434782</v>
      </c>
      <c r="Q119" s="31">
        <v>132.21010869565217</v>
      </c>
      <c r="R119" s="31">
        <v>12.309782608695652</v>
      </c>
      <c r="S119" s="31">
        <v>215.66130434782613</v>
      </c>
      <c r="T119" s="31">
        <v>215.66130434782613</v>
      </c>
      <c r="U119" s="31">
        <v>0</v>
      </c>
      <c r="V119" s="31">
        <v>0</v>
      </c>
      <c r="W119" s="31">
        <v>0</v>
      </c>
      <c r="X119" s="31">
        <v>0</v>
      </c>
      <c r="Y119" s="31">
        <v>0</v>
      </c>
      <c r="Z119" s="31">
        <v>0</v>
      </c>
      <c r="AA119" s="31">
        <v>0</v>
      </c>
      <c r="AB119" s="31">
        <v>0</v>
      </c>
      <c r="AC119" s="31">
        <v>0</v>
      </c>
      <c r="AD119" s="31">
        <v>0</v>
      </c>
      <c r="AE119" s="31">
        <v>0</v>
      </c>
      <c r="AF119" t="s">
        <v>78</v>
      </c>
      <c r="AG119" s="32">
        <v>4</v>
      </c>
      <c r="AH119"/>
    </row>
    <row r="120" spans="1:34" x14ac:dyDescent="0.25">
      <c r="A120" t="s">
        <v>545</v>
      </c>
      <c r="B120" t="s">
        <v>238</v>
      </c>
      <c r="C120" t="s">
        <v>426</v>
      </c>
      <c r="D120" t="s">
        <v>496</v>
      </c>
      <c r="E120" s="31">
        <v>71.054347826086953</v>
      </c>
      <c r="F120" s="31">
        <v>2.6970582836163381</v>
      </c>
      <c r="G120" s="31">
        <v>2.3358008260670031</v>
      </c>
      <c r="H120" s="31">
        <v>0.57712865228698185</v>
      </c>
      <c r="I120" s="31">
        <v>0.21587119473764727</v>
      </c>
      <c r="J120" s="31">
        <v>191.63771739130436</v>
      </c>
      <c r="K120" s="31">
        <v>165.96880434782608</v>
      </c>
      <c r="L120" s="31">
        <v>41.0075</v>
      </c>
      <c r="M120" s="31">
        <v>15.338586956521739</v>
      </c>
      <c r="N120" s="31">
        <v>20.12</v>
      </c>
      <c r="O120" s="31">
        <v>5.5489130434782608</v>
      </c>
      <c r="P120" s="31">
        <v>49.897499999999994</v>
      </c>
      <c r="Q120" s="31">
        <v>49.897499999999994</v>
      </c>
      <c r="R120" s="31">
        <v>0</v>
      </c>
      <c r="S120" s="31">
        <v>100.73271739130435</v>
      </c>
      <c r="T120" s="31">
        <v>100.73271739130435</v>
      </c>
      <c r="U120" s="31">
        <v>0</v>
      </c>
      <c r="V120" s="31">
        <v>0</v>
      </c>
      <c r="W120" s="31">
        <v>0</v>
      </c>
      <c r="X120" s="31">
        <v>0</v>
      </c>
      <c r="Y120" s="31">
        <v>0</v>
      </c>
      <c r="Z120" s="31">
        <v>0</v>
      </c>
      <c r="AA120" s="31">
        <v>0</v>
      </c>
      <c r="AB120" s="31">
        <v>0</v>
      </c>
      <c r="AC120" s="31">
        <v>0</v>
      </c>
      <c r="AD120" s="31">
        <v>0</v>
      </c>
      <c r="AE120" s="31">
        <v>0</v>
      </c>
      <c r="AF120" t="s">
        <v>51</v>
      </c>
      <c r="AG120" s="32">
        <v>4</v>
      </c>
      <c r="AH120"/>
    </row>
    <row r="121" spans="1:34" x14ac:dyDescent="0.25">
      <c r="A121" t="s">
        <v>545</v>
      </c>
      <c r="B121" t="s">
        <v>234</v>
      </c>
      <c r="C121" t="s">
        <v>424</v>
      </c>
      <c r="D121" t="s">
        <v>494</v>
      </c>
      <c r="E121" s="31">
        <v>33.413043478260867</v>
      </c>
      <c r="F121" s="31">
        <v>4.2751301236174371</v>
      </c>
      <c r="G121" s="31">
        <v>3.7511385816525702</v>
      </c>
      <c r="H121" s="31">
        <v>1.1394762524398179</v>
      </c>
      <c r="I121" s="31">
        <v>0.61548471047495124</v>
      </c>
      <c r="J121" s="31">
        <v>142.84510869565219</v>
      </c>
      <c r="K121" s="31">
        <v>125.33695652173913</v>
      </c>
      <c r="L121" s="31">
        <v>38.073369565217391</v>
      </c>
      <c r="M121" s="31">
        <v>20.565217391304348</v>
      </c>
      <c r="N121" s="31">
        <v>12.116847826086957</v>
      </c>
      <c r="O121" s="31">
        <v>5.3913043478260869</v>
      </c>
      <c r="P121" s="31">
        <v>28.774456521739129</v>
      </c>
      <c r="Q121" s="31">
        <v>28.774456521739129</v>
      </c>
      <c r="R121" s="31">
        <v>0</v>
      </c>
      <c r="S121" s="31">
        <v>75.997282608695656</v>
      </c>
      <c r="T121" s="31">
        <v>75.997282608695656</v>
      </c>
      <c r="U121" s="31">
        <v>0</v>
      </c>
      <c r="V121" s="31">
        <v>0</v>
      </c>
      <c r="W121" s="31">
        <v>0</v>
      </c>
      <c r="X121" s="31">
        <v>0</v>
      </c>
      <c r="Y121" s="31">
        <v>0</v>
      </c>
      <c r="Z121" s="31">
        <v>0</v>
      </c>
      <c r="AA121" s="31">
        <v>0</v>
      </c>
      <c r="AB121" s="31">
        <v>0</v>
      </c>
      <c r="AC121" s="31">
        <v>0</v>
      </c>
      <c r="AD121" s="31">
        <v>0</v>
      </c>
      <c r="AE121" s="31">
        <v>0</v>
      </c>
      <c r="AF121" t="s">
        <v>47</v>
      </c>
      <c r="AG121" s="32">
        <v>4</v>
      </c>
      <c r="AH121"/>
    </row>
    <row r="122" spans="1:34" x14ac:dyDescent="0.25">
      <c r="A122" t="s">
        <v>545</v>
      </c>
      <c r="B122" t="s">
        <v>359</v>
      </c>
      <c r="C122" t="s">
        <v>391</v>
      </c>
      <c r="D122" t="s">
        <v>470</v>
      </c>
      <c r="E122" s="31">
        <v>99.717391304347828</v>
      </c>
      <c r="F122" s="31">
        <v>3.5047798125136254</v>
      </c>
      <c r="G122" s="31">
        <v>3.1571342925659471</v>
      </c>
      <c r="H122" s="31">
        <v>0.78663614562895146</v>
      </c>
      <c r="I122" s="31">
        <v>0.4786679747111402</v>
      </c>
      <c r="J122" s="31">
        <v>349.48750000000001</v>
      </c>
      <c r="K122" s="31">
        <v>314.82119565217391</v>
      </c>
      <c r="L122" s="31">
        <v>78.44130434782609</v>
      </c>
      <c r="M122" s="31">
        <v>47.731521739130436</v>
      </c>
      <c r="N122" s="31">
        <v>24.796739130434784</v>
      </c>
      <c r="O122" s="31">
        <v>5.9130434782608692</v>
      </c>
      <c r="P122" s="31">
        <v>83.502717391304344</v>
      </c>
      <c r="Q122" s="31">
        <v>79.546195652173907</v>
      </c>
      <c r="R122" s="31">
        <v>3.9565217391304346</v>
      </c>
      <c r="S122" s="31">
        <v>187.54347826086956</v>
      </c>
      <c r="T122" s="31">
        <v>185.28804347826087</v>
      </c>
      <c r="U122" s="31">
        <v>2.2554347826086958</v>
      </c>
      <c r="V122" s="31">
        <v>0</v>
      </c>
      <c r="W122" s="31">
        <v>0</v>
      </c>
      <c r="X122" s="31">
        <v>0</v>
      </c>
      <c r="Y122" s="31">
        <v>0</v>
      </c>
      <c r="Z122" s="31">
        <v>0</v>
      </c>
      <c r="AA122" s="31">
        <v>0</v>
      </c>
      <c r="AB122" s="31">
        <v>0</v>
      </c>
      <c r="AC122" s="31">
        <v>0</v>
      </c>
      <c r="AD122" s="31">
        <v>0</v>
      </c>
      <c r="AE122" s="31">
        <v>0</v>
      </c>
      <c r="AF122" t="s">
        <v>172</v>
      </c>
      <c r="AG122" s="32">
        <v>4</v>
      </c>
      <c r="AH122"/>
    </row>
    <row r="123" spans="1:34" x14ac:dyDescent="0.25">
      <c r="A123" t="s">
        <v>545</v>
      </c>
      <c r="B123" t="s">
        <v>193</v>
      </c>
      <c r="C123" t="s">
        <v>391</v>
      </c>
      <c r="D123" t="s">
        <v>470</v>
      </c>
      <c r="E123" s="31">
        <v>92.673913043478265</v>
      </c>
      <c r="F123" s="31">
        <v>3.819924935491438</v>
      </c>
      <c r="G123" s="31">
        <v>3.4960872624912027</v>
      </c>
      <c r="H123" s="31">
        <v>0.6230788177339901</v>
      </c>
      <c r="I123" s="31">
        <v>0.35281257330518412</v>
      </c>
      <c r="J123" s="31">
        <v>354.00739130434783</v>
      </c>
      <c r="K123" s="31">
        <v>323.99608695652171</v>
      </c>
      <c r="L123" s="31">
        <v>57.743152173913046</v>
      </c>
      <c r="M123" s="31">
        <v>32.696521739130432</v>
      </c>
      <c r="N123" s="31">
        <v>19.307500000000001</v>
      </c>
      <c r="O123" s="31">
        <v>5.7391304347826084</v>
      </c>
      <c r="P123" s="31">
        <v>106.20521739130434</v>
      </c>
      <c r="Q123" s="31">
        <v>101.24054347826086</v>
      </c>
      <c r="R123" s="31">
        <v>4.9646739130434785</v>
      </c>
      <c r="S123" s="31">
        <v>190.05902173913043</v>
      </c>
      <c r="T123" s="31">
        <v>190.05902173913043</v>
      </c>
      <c r="U123" s="31">
        <v>0</v>
      </c>
      <c r="V123" s="31">
        <v>0</v>
      </c>
      <c r="W123" s="31">
        <v>0</v>
      </c>
      <c r="X123" s="31">
        <v>0</v>
      </c>
      <c r="Y123" s="31">
        <v>0</v>
      </c>
      <c r="Z123" s="31">
        <v>0</v>
      </c>
      <c r="AA123" s="31">
        <v>0</v>
      </c>
      <c r="AB123" s="31">
        <v>0</v>
      </c>
      <c r="AC123" s="31">
        <v>0</v>
      </c>
      <c r="AD123" s="31">
        <v>0</v>
      </c>
      <c r="AE123" s="31">
        <v>0</v>
      </c>
      <c r="AF123" t="s">
        <v>5</v>
      </c>
      <c r="AG123" s="32">
        <v>4</v>
      </c>
      <c r="AH123"/>
    </row>
    <row r="124" spans="1:34" x14ac:dyDescent="0.25">
      <c r="A124" t="s">
        <v>545</v>
      </c>
      <c r="B124" t="s">
        <v>284</v>
      </c>
      <c r="C124" t="s">
        <v>381</v>
      </c>
      <c r="D124" t="s">
        <v>489</v>
      </c>
      <c r="E124" s="31">
        <v>74.119565217391298</v>
      </c>
      <c r="F124" s="31">
        <v>3.6054509458864943</v>
      </c>
      <c r="G124" s="31">
        <v>3.3599604047514298</v>
      </c>
      <c r="H124" s="31">
        <v>0.71366769321014822</v>
      </c>
      <c r="I124" s="31">
        <v>0.46817715207508442</v>
      </c>
      <c r="J124" s="31">
        <v>267.23445652173916</v>
      </c>
      <c r="K124" s="31">
        <v>249.03880434782607</v>
      </c>
      <c r="L124" s="31">
        <v>52.896739130434788</v>
      </c>
      <c r="M124" s="31">
        <v>34.701086956521742</v>
      </c>
      <c r="N124" s="31">
        <v>14.369565217391305</v>
      </c>
      <c r="O124" s="31">
        <v>3.8260869565217392</v>
      </c>
      <c r="P124" s="31">
        <v>95.551630434782609</v>
      </c>
      <c r="Q124" s="31">
        <v>95.551630434782609</v>
      </c>
      <c r="R124" s="31">
        <v>0</v>
      </c>
      <c r="S124" s="31">
        <v>118.78608695652173</v>
      </c>
      <c r="T124" s="31">
        <v>112.57684782608695</v>
      </c>
      <c r="U124" s="31">
        <v>6.2092391304347823</v>
      </c>
      <c r="V124" s="31">
        <v>0</v>
      </c>
      <c r="W124" s="31">
        <v>0</v>
      </c>
      <c r="X124" s="31">
        <v>0</v>
      </c>
      <c r="Y124" s="31">
        <v>0</v>
      </c>
      <c r="Z124" s="31">
        <v>0</v>
      </c>
      <c r="AA124" s="31">
        <v>0</v>
      </c>
      <c r="AB124" s="31">
        <v>0</v>
      </c>
      <c r="AC124" s="31">
        <v>0</v>
      </c>
      <c r="AD124" s="31">
        <v>0</v>
      </c>
      <c r="AE124" s="31">
        <v>0</v>
      </c>
      <c r="AF124" t="s">
        <v>97</v>
      </c>
      <c r="AG124" s="32">
        <v>4</v>
      </c>
      <c r="AH124"/>
    </row>
    <row r="125" spans="1:34" x14ac:dyDescent="0.25">
      <c r="A125" t="s">
        <v>545</v>
      </c>
      <c r="B125" t="s">
        <v>246</v>
      </c>
      <c r="C125" t="s">
        <v>405</v>
      </c>
      <c r="D125" t="s">
        <v>493</v>
      </c>
      <c r="E125" s="31">
        <v>58.456521739130437</v>
      </c>
      <c r="F125" s="31">
        <v>3.5931666046857562</v>
      </c>
      <c r="G125" s="31">
        <v>3.2796653030866487</v>
      </c>
      <c r="H125" s="31">
        <v>0.68329490516920788</v>
      </c>
      <c r="I125" s="31">
        <v>0.36979360357010038</v>
      </c>
      <c r="J125" s="31">
        <v>210.04402173913041</v>
      </c>
      <c r="K125" s="31">
        <v>191.71782608695651</v>
      </c>
      <c r="L125" s="31">
        <v>39.943043478260869</v>
      </c>
      <c r="M125" s="31">
        <v>21.616847826086957</v>
      </c>
      <c r="N125" s="31">
        <v>12.587065217391304</v>
      </c>
      <c r="O125" s="31">
        <v>5.7391304347826084</v>
      </c>
      <c r="P125" s="31">
        <v>63.157608695652172</v>
      </c>
      <c r="Q125" s="31">
        <v>63.157608695652172</v>
      </c>
      <c r="R125" s="31">
        <v>0</v>
      </c>
      <c r="S125" s="31">
        <v>106.94336956521738</v>
      </c>
      <c r="T125" s="31">
        <v>72.614347826086956</v>
      </c>
      <c r="U125" s="31">
        <v>34.329021739130432</v>
      </c>
      <c r="V125" s="31">
        <v>0</v>
      </c>
      <c r="W125" s="31">
        <v>0</v>
      </c>
      <c r="X125" s="31">
        <v>0</v>
      </c>
      <c r="Y125" s="31">
        <v>0</v>
      </c>
      <c r="Z125" s="31">
        <v>0</v>
      </c>
      <c r="AA125" s="31">
        <v>0</v>
      </c>
      <c r="AB125" s="31">
        <v>0</v>
      </c>
      <c r="AC125" s="31">
        <v>0</v>
      </c>
      <c r="AD125" s="31">
        <v>0</v>
      </c>
      <c r="AE125" s="31">
        <v>0</v>
      </c>
      <c r="AF125" t="s">
        <v>59</v>
      </c>
      <c r="AG125" s="32">
        <v>4</v>
      </c>
      <c r="AH125"/>
    </row>
    <row r="126" spans="1:34" x14ac:dyDescent="0.25">
      <c r="A126" t="s">
        <v>545</v>
      </c>
      <c r="B126" t="s">
        <v>312</v>
      </c>
      <c r="C126" t="s">
        <v>449</v>
      </c>
      <c r="D126" t="s">
        <v>504</v>
      </c>
      <c r="E126" s="31">
        <v>61.760869565217391</v>
      </c>
      <c r="F126" s="31">
        <v>2.434920802534319</v>
      </c>
      <c r="G126" s="31">
        <v>2.1919605772615278</v>
      </c>
      <c r="H126" s="31">
        <v>0.34512495600140797</v>
      </c>
      <c r="I126" s="31">
        <v>0.10216473072861669</v>
      </c>
      <c r="J126" s="31">
        <v>150.38282608695653</v>
      </c>
      <c r="K126" s="31">
        <v>135.37739130434784</v>
      </c>
      <c r="L126" s="31">
        <v>21.315217391304348</v>
      </c>
      <c r="M126" s="31">
        <v>6.3097826086956523</v>
      </c>
      <c r="N126" s="31">
        <v>9.2663043478260878</v>
      </c>
      <c r="O126" s="31">
        <v>5.7391304347826084</v>
      </c>
      <c r="P126" s="31">
        <v>54.4375</v>
      </c>
      <c r="Q126" s="31">
        <v>54.4375</v>
      </c>
      <c r="R126" s="31">
        <v>0</v>
      </c>
      <c r="S126" s="31">
        <v>74.630108695652169</v>
      </c>
      <c r="T126" s="31">
        <v>74.630108695652169</v>
      </c>
      <c r="U126" s="31">
        <v>0</v>
      </c>
      <c r="V126" s="31">
        <v>0</v>
      </c>
      <c r="W126" s="31">
        <v>0</v>
      </c>
      <c r="X126" s="31">
        <v>0</v>
      </c>
      <c r="Y126" s="31">
        <v>0</v>
      </c>
      <c r="Z126" s="31">
        <v>0</v>
      </c>
      <c r="AA126" s="31">
        <v>0</v>
      </c>
      <c r="AB126" s="31">
        <v>0</v>
      </c>
      <c r="AC126" s="31">
        <v>0</v>
      </c>
      <c r="AD126" s="31">
        <v>0</v>
      </c>
      <c r="AE126" s="31">
        <v>0</v>
      </c>
      <c r="AF126" t="s">
        <v>125</v>
      </c>
      <c r="AG126" s="32">
        <v>4</v>
      </c>
      <c r="AH126"/>
    </row>
    <row r="127" spans="1:34" x14ac:dyDescent="0.25">
      <c r="A127" t="s">
        <v>545</v>
      </c>
      <c r="B127" t="s">
        <v>262</v>
      </c>
      <c r="C127" t="s">
        <v>434</v>
      </c>
      <c r="D127" t="s">
        <v>501</v>
      </c>
      <c r="E127" s="31">
        <v>112.17391304347827</v>
      </c>
      <c r="F127" s="31">
        <v>2.6074631782945734</v>
      </c>
      <c r="G127" s="31">
        <v>2.438614341085271</v>
      </c>
      <c r="H127" s="31">
        <v>0.29961240310077519</v>
      </c>
      <c r="I127" s="31">
        <v>0.20566860465116277</v>
      </c>
      <c r="J127" s="31">
        <v>292.48934782608694</v>
      </c>
      <c r="K127" s="31">
        <v>273.54891304347825</v>
      </c>
      <c r="L127" s="31">
        <v>33.608695652173914</v>
      </c>
      <c r="M127" s="31">
        <v>23.070652173913043</v>
      </c>
      <c r="N127" s="31">
        <v>5.5108695652173916</v>
      </c>
      <c r="O127" s="31">
        <v>5.0271739130434785</v>
      </c>
      <c r="P127" s="31">
        <v>79.625217391304346</v>
      </c>
      <c r="Q127" s="31">
        <v>71.222826086956516</v>
      </c>
      <c r="R127" s="31">
        <v>8.4023913043478267</v>
      </c>
      <c r="S127" s="31">
        <v>179.25543478260869</v>
      </c>
      <c r="T127" s="31">
        <v>179.25543478260869</v>
      </c>
      <c r="U127" s="31">
        <v>0</v>
      </c>
      <c r="V127" s="31">
        <v>0</v>
      </c>
      <c r="W127" s="31">
        <v>0</v>
      </c>
      <c r="X127" s="31">
        <v>0</v>
      </c>
      <c r="Y127" s="31">
        <v>0</v>
      </c>
      <c r="Z127" s="31">
        <v>0</v>
      </c>
      <c r="AA127" s="31">
        <v>0</v>
      </c>
      <c r="AB127" s="31">
        <v>0</v>
      </c>
      <c r="AC127" s="31">
        <v>0</v>
      </c>
      <c r="AD127" s="31">
        <v>0</v>
      </c>
      <c r="AE127" s="31">
        <v>0</v>
      </c>
      <c r="AF127" t="s">
        <v>75</v>
      </c>
      <c r="AG127" s="32">
        <v>4</v>
      </c>
      <c r="AH127"/>
    </row>
    <row r="128" spans="1:34" x14ac:dyDescent="0.25">
      <c r="A128" t="s">
        <v>545</v>
      </c>
      <c r="B128" t="s">
        <v>297</v>
      </c>
      <c r="C128" t="s">
        <v>445</v>
      </c>
      <c r="D128" t="s">
        <v>481</v>
      </c>
      <c r="E128" s="31">
        <v>97.836956521739125</v>
      </c>
      <c r="F128" s="31">
        <v>4.0985979335629379</v>
      </c>
      <c r="G128" s="31">
        <v>3.7549872236418178</v>
      </c>
      <c r="H128" s="31">
        <v>0.55055993778469059</v>
      </c>
      <c r="I128" s="31">
        <v>0.20694922786357073</v>
      </c>
      <c r="J128" s="31">
        <v>400.99434782608694</v>
      </c>
      <c r="K128" s="31">
        <v>367.37652173913045</v>
      </c>
      <c r="L128" s="31">
        <v>53.865108695652168</v>
      </c>
      <c r="M128" s="31">
        <v>20.247282608695652</v>
      </c>
      <c r="N128" s="31">
        <v>22.085217391304347</v>
      </c>
      <c r="O128" s="31">
        <v>11.532608695652174</v>
      </c>
      <c r="P128" s="31">
        <v>131.66467391304349</v>
      </c>
      <c r="Q128" s="31">
        <v>131.66467391304349</v>
      </c>
      <c r="R128" s="31">
        <v>0</v>
      </c>
      <c r="S128" s="31">
        <v>215.46456521739131</v>
      </c>
      <c r="T128" s="31">
        <v>215.46456521739131</v>
      </c>
      <c r="U128" s="31">
        <v>0</v>
      </c>
      <c r="V128" s="31">
        <v>0</v>
      </c>
      <c r="W128" s="31">
        <v>0</v>
      </c>
      <c r="X128" s="31">
        <v>0</v>
      </c>
      <c r="Y128" s="31">
        <v>0</v>
      </c>
      <c r="Z128" s="31">
        <v>0</v>
      </c>
      <c r="AA128" s="31">
        <v>0</v>
      </c>
      <c r="AB128" s="31">
        <v>0</v>
      </c>
      <c r="AC128" s="31">
        <v>0</v>
      </c>
      <c r="AD128" s="31">
        <v>0</v>
      </c>
      <c r="AE128" s="31">
        <v>0</v>
      </c>
      <c r="AF128" t="s">
        <v>110</v>
      </c>
      <c r="AG128" s="32">
        <v>4</v>
      </c>
      <c r="AH128"/>
    </row>
    <row r="129" spans="1:34" x14ac:dyDescent="0.25">
      <c r="A129" t="s">
        <v>545</v>
      </c>
      <c r="B129" t="s">
        <v>226</v>
      </c>
      <c r="C129" t="s">
        <v>415</v>
      </c>
      <c r="D129" t="s">
        <v>486</v>
      </c>
      <c r="E129" s="31">
        <v>66.304347826086953</v>
      </c>
      <c r="F129" s="31">
        <v>3.6303688524590165</v>
      </c>
      <c r="G129" s="31">
        <v>3.2439131147540983</v>
      </c>
      <c r="H129" s="31">
        <v>0.38541475409836068</v>
      </c>
      <c r="I129" s="31">
        <v>6.7008196721311475E-2</v>
      </c>
      <c r="J129" s="31">
        <v>240.70923913043478</v>
      </c>
      <c r="K129" s="31">
        <v>215.08554347826086</v>
      </c>
      <c r="L129" s="31">
        <v>25.55467391304348</v>
      </c>
      <c r="M129" s="31">
        <v>4.4429347826086953</v>
      </c>
      <c r="N129" s="31">
        <v>12.886195652173916</v>
      </c>
      <c r="O129" s="31">
        <v>8.2255434782608692</v>
      </c>
      <c r="P129" s="31">
        <v>69.159347826086972</v>
      </c>
      <c r="Q129" s="31">
        <v>64.647391304347835</v>
      </c>
      <c r="R129" s="31">
        <v>4.5119565217391315</v>
      </c>
      <c r="S129" s="31">
        <v>145.99521739130432</v>
      </c>
      <c r="T129" s="31">
        <v>145.99521739130432</v>
      </c>
      <c r="U129" s="31">
        <v>0</v>
      </c>
      <c r="V129" s="31">
        <v>0</v>
      </c>
      <c r="W129" s="31">
        <v>0</v>
      </c>
      <c r="X129" s="31">
        <v>0</v>
      </c>
      <c r="Y129" s="31">
        <v>0</v>
      </c>
      <c r="Z129" s="31">
        <v>0</v>
      </c>
      <c r="AA129" s="31">
        <v>0</v>
      </c>
      <c r="AB129" s="31">
        <v>0</v>
      </c>
      <c r="AC129" s="31">
        <v>0</v>
      </c>
      <c r="AD129" s="31">
        <v>0</v>
      </c>
      <c r="AE129" s="31">
        <v>0</v>
      </c>
      <c r="AF129" t="s">
        <v>38</v>
      </c>
      <c r="AG129" s="32">
        <v>4</v>
      </c>
      <c r="AH129"/>
    </row>
    <row r="130" spans="1:34" x14ac:dyDescent="0.25">
      <c r="A130" t="s">
        <v>545</v>
      </c>
      <c r="B130" t="s">
        <v>290</v>
      </c>
      <c r="C130" t="s">
        <v>437</v>
      </c>
      <c r="D130" t="s">
        <v>466</v>
      </c>
      <c r="E130" s="31">
        <v>108.55434782608695</v>
      </c>
      <c r="F130" s="31">
        <v>2.9115039551416841</v>
      </c>
      <c r="G130" s="31">
        <v>2.6559997997396612</v>
      </c>
      <c r="H130" s="31">
        <v>0.61156203063983183</v>
      </c>
      <c r="I130" s="31">
        <v>0.35605787523780913</v>
      </c>
      <c r="J130" s="31">
        <v>316.05641304347824</v>
      </c>
      <c r="K130" s="31">
        <v>288.32032608695647</v>
      </c>
      <c r="L130" s="31">
        <v>66.387717391304349</v>
      </c>
      <c r="M130" s="31">
        <v>38.651630434782604</v>
      </c>
      <c r="N130" s="31">
        <v>22.062173913043477</v>
      </c>
      <c r="O130" s="31">
        <v>5.6739130434782608</v>
      </c>
      <c r="P130" s="31">
        <v>70.265760869565227</v>
      </c>
      <c r="Q130" s="31">
        <v>70.265760869565227</v>
      </c>
      <c r="R130" s="31">
        <v>0</v>
      </c>
      <c r="S130" s="31">
        <v>179.40293478260867</v>
      </c>
      <c r="T130" s="31">
        <v>177.66652173913042</v>
      </c>
      <c r="U130" s="31">
        <v>1.736413043478261</v>
      </c>
      <c r="V130" s="31">
        <v>0</v>
      </c>
      <c r="W130" s="31">
        <v>0</v>
      </c>
      <c r="X130" s="31">
        <v>0</v>
      </c>
      <c r="Y130" s="31">
        <v>0</v>
      </c>
      <c r="Z130" s="31">
        <v>0</v>
      </c>
      <c r="AA130" s="31">
        <v>0</v>
      </c>
      <c r="AB130" s="31">
        <v>0</v>
      </c>
      <c r="AC130" s="31">
        <v>0</v>
      </c>
      <c r="AD130" s="31">
        <v>0</v>
      </c>
      <c r="AE130" s="31">
        <v>0</v>
      </c>
      <c r="AF130" t="s">
        <v>103</v>
      </c>
      <c r="AG130" s="32">
        <v>4</v>
      </c>
      <c r="AH130"/>
    </row>
    <row r="131" spans="1:34" x14ac:dyDescent="0.25">
      <c r="A131" t="s">
        <v>545</v>
      </c>
      <c r="B131" t="s">
        <v>255</v>
      </c>
      <c r="C131" t="s">
        <v>422</v>
      </c>
      <c r="D131" t="s">
        <v>473</v>
      </c>
      <c r="E131" s="31">
        <v>89.804347826086953</v>
      </c>
      <c r="F131" s="31">
        <v>3.4103570564028081</v>
      </c>
      <c r="G131" s="31">
        <v>3.0446768336964416</v>
      </c>
      <c r="H131" s="31">
        <v>0.75704066811909942</v>
      </c>
      <c r="I131" s="31">
        <v>0.44815662067296058</v>
      </c>
      <c r="J131" s="31">
        <v>306.26489130434783</v>
      </c>
      <c r="K131" s="31">
        <v>273.42521739130433</v>
      </c>
      <c r="L131" s="31">
        <v>67.985543478260865</v>
      </c>
      <c r="M131" s="31">
        <v>40.246413043478263</v>
      </c>
      <c r="N131" s="31">
        <v>22</v>
      </c>
      <c r="O131" s="31">
        <v>5.7391304347826084</v>
      </c>
      <c r="P131" s="31">
        <v>68.918478260869563</v>
      </c>
      <c r="Q131" s="31">
        <v>63.817934782608695</v>
      </c>
      <c r="R131" s="31">
        <v>5.1005434782608692</v>
      </c>
      <c r="S131" s="31">
        <v>169.3608695652174</v>
      </c>
      <c r="T131" s="31">
        <v>156.04293478260871</v>
      </c>
      <c r="U131" s="31">
        <v>13.317934782608695</v>
      </c>
      <c r="V131" s="31">
        <v>0</v>
      </c>
      <c r="W131" s="31">
        <v>0</v>
      </c>
      <c r="X131" s="31">
        <v>0</v>
      </c>
      <c r="Y131" s="31">
        <v>0</v>
      </c>
      <c r="Z131" s="31">
        <v>0</v>
      </c>
      <c r="AA131" s="31">
        <v>0</v>
      </c>
      <c r="AB131" s="31">
        <v>0</v>
      </c>
      <c r="AC131" s="31">
        <v>0</v>
      </c>
      <c r="AD131" s="31">
        <v>0</v>
      </c>
      <c r="AE131" s="31">
        <v>0</v>
      </c>
      <c r="AF131" t="s">
        <v>68</v>
      </c>
      <c r="AG131" s="32">
        <v>4</v>
      </c>
      <c r="AH131"/>
    </row>
    <row r="132" spans="1:34" x14ac:dyDescent="0.25">
      <c r="A132" t="s">
        <v>545</v>
      </c>
      <c r="B132" t="s">
        <v>206</v>
      </c>
      <c r="C132" t="s">
        <v>414</v>
      </c>
      <c r="D132" t="s">
        <v>485</v>
      </c>
      <c r="E132" s="31">
        <v>94.445652173913047</v>
      </c>
      <c r="F132" s="31">
        <v>3.3392335136379332</v>
      </c>
      <c r="G132" s="31">
        <v>3.0891943837035334</v>
      </c>
      <c r="H132" s="31">
        <v>0.38647600414316952</v>
      </c>
      <c r="I132" s="31">
        <v>0.19130509840027621</v>
      </c>
      <c r="J132" s="31">
        <v>315.37608695652176</v>
      </c>
      <c r="K132" s="31">
        <v>291.76097826086959</v>
      </c>
      <c r="L132" s="31">
        <v>36.500978260869566</v>
      </c>
      <c r="M132" s="31">
        <v>18.067934782608695</v>
      </c>
      <c r="N132" s="31">
        <v>14.346086956521741</v>
      </c>
      <c r="O132" s="31">
        <v>4.0869565217391308</v>
      </c>
      <c r="P132" s="31">
        <v>103.82065217391303</v>
      </c>
      <c r="Q132" s="31">
        <v>98.638586956521735</v>
      </c>
      <c r="R132" s="31">
        <v>5.1820652173913047</v>
      </c>
      <c r="S132" s="31">
        <v>175.05445652173916</v>
      </c>
      <c r="T132" s="31">
        <v>175.05445652173916</v>
      </c>
      <c r="U132" s="31">
        <v>0</v>
      </c>
      <c r="V132" s="31">
        <v>0</v>
      </c>
      <c r="W132" s="31">
        <v>0</v>
      </c>
      <c r="X132" s="31">
        <v>0</v>
      </c>
      <c r="Y132" s="31">
        <v>0</v>
      </c>
      <c r="Z132" s="31">
        <v>0</v>
      </c>
      <c r="AA132" s="31">
        <v>0</v>
      </c>
      <c r="AB132" s="31">
        <v>0</v>
      </c>
      <c r="AC132" s="31">
        <v>0</v>
      </c>
      <c r="AD132" s="31">
        <v>0</v>
      </c>
      <c r="AE132" s="31">
        <v>0</v>
      </c>
      <c r="AF132" t="s">
        <v>18</v>
      </c>
      <c r="AG132" s="32">
        <v>4</v>
      </c>
      <c r="AH132"/>
    </row>
    <row r="133" spans="1:34" x14ac:dyDescent="0.25">
      <c r="A133" t="s">
        <v>545</v>
      </c>
      <c r="B133" t="s">
        <v>370</v>
      </c>
      <c r="C133" t="s">
        <v>383</v>
      </c>
      <c r="D133" t="s">
        <v>501</v>
      </c>
      <c r="E133" s="31">
        <v>38.706521739130437</v>
      </c>
      <c r="F133" s="31">
        <v>6.2359168772816629</v>
      </c>
      <c r="G133" s="31">
        <v>5.6984274080314519</v>
      </c>
      <c r="H133" s="31">
        <v>0.61940466161190666</v>
      </c>
      <c r="I133" s="31">
        <v>0.230188149396237</v>
      </c>
      <c r="J133" s="31">
        <v>241.37065217391307</v>
      </c>
      <c r="K133" s="31">
        <v>220.5663043478261</v>
      </c>
      <c r="L133" s="31">
        <v>23.974999999999998</v>
      </c>
      <c r="M133" s="31">
        <v>8.909782608695652</v>
      </c>
      <c r="N133" s="31">
        <v>8.6086956521739122</v>
      </c>
      <c r="O133" s="31">
        <v>6.4565217391304346</v>
      </c>
      <c r="P133" s="31">
        <v>78.976086956521755</v>
      </c>
      <c r="Q133" s="31">
        <v>73.236956521739145</v>
      </c>
      <c r="R133" s="31">
        <v>5.7391304347826084</v>
      </c>
      <c r="S133" s="31">
        <v>138.41956521739132</v>
      </c>
      <c r="T133" s="31">
        <v>138.17771739130436</v>
      </c>
      <c r="U133" s="31">
        <v>0</v>
      </c>
      <c r="V133" s="31">
        <v>0.24184782608695651</v>
      </c>
      <c r="W133" s="31">
        <v>99.185869565217402</v>
      </c>
      <c r="X133" s="31">
        <v>1.5999999999999999</v>
      </c>
      <c r="Y133" s="31">
        <v>0</v>
      </c>
      <c r="Z133" s="31">
        <v>0</v>
      </c>
      <c r="AA133" s="31">
        <v>23.22608695652174</v>
      </c>
      <c r="AB133" s="31">
        <v>0</v>
      </c>
      <c r="AC133" s="31">
        <v>74.1179347826087</v>
      </c>
      <c r="AD133" s="31">
        <v>0</v>
      </c>
      <c r="AE133" s="31">
        <v>0.24184782608695651</v>
      </c>
      <c r="AF133" t="s">
        <v>183</v>
      </c>
      <c r="AG133" s="32">
        <v>4</v>
      </c>
      <c r="AH133"/>
    </row>
    <row r="134" spans="1:34" x14ac:dyDescent="0.25">
      <c r="A134" t="s">
        <v>545</v>
      </c>
      <c r="B134" t="s">
        <v>347</v>
      </c>
      <c r="C134" t="s">
        <v>391</v>
      </c>
      <c r="D134" t="s">
        <v>470</v>
      </c>
      <c r="E134" s="31">
        <v>69.173913043478265</v>
      </c>
      <c r="F134" s="31">
        <v>5.0303692646134506</v>
      </c>
      <c r="G134" s="31">
        <v>4.7028629792583274</v>
      </c>
      <c r="H134" s="31">
        <v>0.61975329981143923</v>
      </c>
      <c r="I134" s="31">
        <v>0.43386392206159641</v>
      </c>
      <c r="J134" s="31">
        <v>347.97032608695656</v>
      </c>
      <c r="K134" s="31">
        <v>325.31543478260869</v>
      </c>
      <c r="L134" s="31">
        <v>42.87076086956521</v>
      </c>
      <c r="M134" s="31">
        <v>30.012065217391299</v>
      </c>
      <c r="N134" s="31">
        <v>6.9456521739130439</v>
      </c>
      <c r="O134" s="31">
        <v>5.9130434782608692</v>
      </c>
      <c r="P134" s="31">
        <v>74.67097826086956</v>
      </c>
      <c r="Q134" s="31">
        <v>64.874782608695654</v>
      </c>
      <c r="R134" s="31">
        <v>9.7961956521739122</v>
      </c>
      <c r="S134" s="31">
        <v>230.42858695652177</v>
      </c>
      <c r="T134" s="31">
        <v>230.42858695652177</v>
      </c>
      <c r="U134" s="31">
        <v>0</v>
      </c>
      <c r="V134" s="31">
        <v>0</v>
      </c>
      <c r="W134" s="31">
        <v>58.528695652173923</v>
      </c>
      <c r="X134" s="31">
        <v>5.2798913043478262</v>
      </c>
      <c r="Y134" s="31">
        <v>0</v>
      </c>
      <c r="Z134" s="31">
        <v>0</v>
      </c>
      <c r="AA134" s="31">
        <v>15.743043478260871</v>
      </c>
      <c r="AB134" s="31">
        <v>0</v>
      </c>
      <c r="AC134" s="31">
        <v>37.505760869565222</v>
      </c>
      <c r="AD134" s="31">
        <v>0</v>
      </c>
      <c r="AE134" s="31">
        <v>0</v>
      </c>
      <c r="AF134" t="s">
        <v>160</v>
      </c>
      <c r="AG134" s="32">
        <v>4</v>
      </c>
      <c r="AH134"/>
    </row>
    <row r="135" spans="1:34" x14ac:dyDescent="0.25">
      <c r="A135" t="s">
        <v>545</v>
      </c>
      <c r="B135" t="s">
        <v>301</v>
      </c>
      <c r="C135" t="s">
        <v>392</v>
      </c>
      <c r="D135" t="s">
        <v>472</v>
      </c>
      <c r="E135" s="31">
        <v>196.19565217391303</v>
      </c>
      <c r="F135" s="31">
        <v>3.766273684210526</v>
      </c>
      <c r="G135" s="31">
        <v>3.3546360110803319</v>
      </c>
      <c r="H135" s="31">
        <v>0.40926481994459835</v>
      </c>
      <c r="I135" s="31">
        <v>4.7546260387811637E-2</v>
      </c>
      <c r="J135" s="31">
        <v>738.92652173913029</v>
      </c>
      <c r="K135" s="31">
        <v>658.16499999999985</v>
      </c>
      <c r="L135" s="31">
        <v>80.29597826086956</v>
      </c>
      <c r="M135" s="31">
        <v>9.3283695652173915</v>
      </c>
      <c r="N135" s="31">
        <v>66.011086956521737</v>
      </c>
      <c r="O135" s="31">
        <v>4.9565217391304346</v>
      </c>
      <c r="P135" s="31">
        <v>212.39097826086947</v>
      </c>
      <c r="Q135" s="31">
        <v>202.59706521739122</v>
      </c>
      <c r="R135" s="31">
        <v>9.7939130434782609</v>
      </c>
      <c r="S135" s="31">
        <v>446.2395652173912</v>
      </c>
      <c r="T135" s="31">
        <v>415.42532608695643</v>
      </c>
      <c r="U135" s="31">
        <v>30.814239130434757</v>
      </c>
      <c r="V135" s="31">
        <v>0</v>
      </c>
      <c r="W135" s="31">
        <v>142.60619565217391</v>
      </c>
      <c r="X135" s="31">
        <v>0</v>
      </c>
      <c r="Y135" s="31">
        <v>0</v>
      </c>
      <c r="Z135" s="31">
        <v>0</v>
      </c>
      <c r="AA135" s="31">
        <v>28.633369565217386</v>
      </c>
      <c r="AB135" s="31">
        <v>0</v>
      </c>
      <c r="AC135" s="31">
        <v>113.97282608695652</v>
      </c>
      <c r="AD135" s="31">
        <v>0</v>
      </c>
      <c r="AE135" s="31">
        <v>0</v>
      </c>
      <c r="AF135" t="s">
        <v>114</v>
      </c>
      <c r="AG135" s="32">
        <v>4</v>
      </c>
      <c r="AH135"/>
    </row>
    <row r="136" spans="1:34" x14ac:dyDescent="0.25">
      <c r="A136" t="s">
        <v>545</v>
      </c>
      <c r="B136" t="s">
        <v>259</v>
      </c>
      <c r="C136" t="s">
        <v>404</v>
      </c>
      <c r="D136" t="s">
        <v>476</v>
      </c>
      <c r="E136" s="31">
        <v>58.967391304347828</v>
      </c>
      <c r="F136" s="31">
        <v>3.3905529953917051</v>
      </c>
      <c r="G136" s="31">
        <v>3.1438709677419352</v>
      </c>
      <c r="H136" s="31">
        <v>0.33281105990783411</v>
      </c>
      <c r="I136" s="31">
        <v>0.18525345622119815</v>
      </c>
      <c r="J136" s="31">
        <v>199.93206521739131</v>
      </c>
      <c r="K136" s="31">
        <v>185.38586956521738</v>
      </c>
      <c r="L136" s="31">
        <v>19.625</v>
      </c>
      <c r="M136" s="31">
        <v>10.923913043478262</v>
      </c>
      <c r="N136" s="31">
        <v>4.5271739130434785</v>
      </c>
      <c r="O136" s="31">
        <v>4.1739130434782608</v>
      </c>
      <c r="P136" s="31">
        <v>55.434782608695649</v>
      </c>
      <c r="Q136" s="31">
        <v>49.589673913043477</v>
      </c>
      <c r="R136" s="31">
        <v>5.8451086956521738</v>
      </c>
      <c r="S136" s="31">
        <v>124.87228260869566</v>
      </c>
      <c r="T136" s="31">
        <v>124.87228260869566</v>
      </c>
      <c r="U136" s="31">
        <v>0</v>
      </c>
      <c r="V136" s="31">
        <v>0</v>
      </c>
      <c r="W136" s="31">
        <v>30.491847826086957</v>
      </c>
      <c r="X136" s="31">
        <v>1.5869565217391304</v>
      </c>
      <c r="Y136" s="31">
        <v>0</v>
      </c>
      <c r="Z136" s="31">
        <v>0</v>
      </c>
      <c r="AA136" s="31">
        <v>2.3586956521739131</v>
      </c>
      <c r="AB136" s="31">
        <v>0</v>
      </c>
      <c r="AC136" s="31">
        <v>26.546195652173914</v>
      </c>
      <c r="AD136" s="31">
        <v>0</v>
      </c>
      <c r="AE136" s="31">
        <v>0</v>
      </c>
      <c r="AF136" t="s">
        <v>72</v>
      </c>
      <c r="AG136" s="32">
        <v>4</v>
      </c>
      <c r="AH136"/>
    </row>
    <row r="137" spans="1:34" x14ac:dyDescent="0.25">
      <c r="A137" t="s">
        <v>545</v>
      </c>
      <c r="B137" t="s">
        <v>274</v>
      </c>
      <c r="C137" t="s">
        <v>437</v>
      </c>
      <c r="D137" t="s">
        <v>466</v>
      </c>
      <c r="E137" s="31">
        <v>83.543478260869563</v>
      </c>
      <c r="F137" s="31">
        <v>2.9089799635701277</v>
      </c>
      <c r="G137" s="31">
        <v>2.5679755399427533</v>
      </c>
      <c r="H137" s="31">
        <v>0.25980614103564931</v>
      </c>
      <c r="I137" s="31">
        <v>6.4307832422586517E-2</v>
      </c>
      <c r="J137" s="31">
        <v>243.02630434782608</v>
      </c>
      <c r="K137" s="31">
        <v>214.53760869565218</v>
      </c>
      <c r="L137" s="31">
        <v>21.705108695652179</v>
      </c>
      <c r="M137" s="31">
        <v>5.3724999999999996</v>
      </c>
      <c r="N137" s="31">
        <v>10.593478260869569</v>
      </c>
      <c r="O137" s="31">
        <v>5.7391304347826084</v>
      </c>
      <c r="P137" s="31">
        <v>70.127717391304358</v>
      </c>
      <c r="Q137" s="31">
        <v>57.971630434782625</v>
      </c>
      <c r="R137" s="31">
        <v>12.156086956521738</v>
      </c>
      <c r="S137" s="31">
        <v>151.19347826086954</v>
      </c>
      <c r="T137" s="31">
        <v>151.19347826086954</v>
      </c>
      <c r="U137" s="31">
        <v>0</v>
      </c>
      <c r="V137" s="31">
        <v>0</v>
      </c>
      <c r="W137" s="31">
        <v>0</v>
      </c>
      <c r="X137" s="31">
        <v>0</v>
      </c>
      <c r="Y137" s="31">
        <v>0</v>
      </c>
      <c r="Z137" s="31">
        <v>0</v>
      </c>
      <c r="AA137" s="31">
        <v>0</v>
      </c>
      <c r="AB137" s="31">
        <v>0</v>
      </c>
      <c r="AC137" s="31">
        <v>0</v>
      </c>
      <c r="AD137" s="31">
        <v>0</v>
      </c>
      <c r="AE137" s="31">
        <v>0</v>
      </c>
      <c r="AF137" t="s">
        <v>87</v>
      </c>
      <c r="AG137" s="32">
        <v>4</v>
      </c>
      <c r="AH137"/>
    </row>
    <row r="138" spans="1:34" x14ac:dyDescent="0.25">
      <c r="A138" t="s">
        <v>545</v>
      </c>
      <c r="B138" t="s">
        <v>306</v>
      </c>
      <c r="C138" t="s">
        <v>389</v>
      </c>
      <c r="D138" t="s">
        <v>478</v>
      </c>
      <c r="E138" s="31">
        <v>36.163043478260867</v>
      </c>
      <c r="F138" s="31">
        <v>2.4849624286143674</v>
      </c>
      <c r="G138" s="31">
        <v>2.2185061617072446</v>
      </c>
      <c r="H138" s="31">
        <v>0.31297565374211</v>
      </c>
      <c r="I138" s="31">
        <v>5.9293657950105209E-2</v>
      </c>
      <c r="J138" s="31">
        <v>89.86380434782609</v>
      </c>
      <c r="K138" s="31">
        <v>80.227934782608713</v>
      </c>
      <c r="L138" s="31">
        <v>11.318152173913044</v>
      </c>
      <c r="M138" s="31">
        <v>2.1442391304347828</v>
      </c>
      <c r="N138" s="31">
        <v>5.5217391304347823</v>
      </c>
      <c r="O138" s="31">
        <v>3.652173913043478</v>
      </c>
      <c r="P138" s="31">
        <v>28.998478260869565</v>
      </c>
      <c r="Q138" s="31">
        <v>28.536521739130436</v>
      </c>
      <c r="R138" s="31">
        <v>0.46195652173913043</v>
      </c>
      <c r="S138" s="31">
        <v>49.547173913043487</v>
      </c>
      <c r="T138" s="31">
        <v>49.547173913043487</v>
      </c>
      <c r="U138" s="31">
        <v>0</v>
      </c>
      <c r="V138" s="31">
        <v>0</v>
      </c>
      <c r="W138" s="31">
        <v>18.920869565217391</v>
      </c>
      <c r="X138" s="31">
        <v>1.4567391304347828</v>
      </c>
      <c r="Y138" s="31">
        <v>0</v>
      </c>
      <c r="Z138" s="31">
        <v>0</v>
      </c>
      <c r="AA138" s="31">
        <v>0.4577173913043478</v>
      </c>
      <c r="AB138" s="31">
        <v>0</v>
      </c>
      <c r="AC138" s="31">
        <v>17.006413043478261</v>
      </c>
      <c r="AD138" s="31">
        <v>0</v>
      </c>
      <c r="AE138" s="31">
        <v>0</v>
      </c>
      <c r="AF138" t="s">
        <v>119</v>
      </c>
      <c r="AG138" s="32">
        <v>4</v>
      </c>
      <c r="AH138"/>
    </row>
    <row r="139" spans="1:34" x14ac:dyDescent="0.25">
      <c r="A139" t="s">
        <v>545</v>
      </c>
      <c r="B139" t="s">
        <v>224</v>
      </c>
      <c r="C139" t="s">
        <v>383</v>
      </c>
      <c r="D139" t="s">
        <v>492</v>
      </c>
      <c r="E139" s="31">
        <v>142</v>
      </c>
      <c r="F139" s="31">
        <v>3.4090469993876304</v>
      </c>
      <c r="G139" s="31">
        <v>3.1599410593998778</v>
      </c>
      <c r="H139" s="31">
        <v>0.24646050214329457</v>
      </c>
      <c r="I139" s="31">
        <v>9.6429883649724435E-2</v>
      </c>
      <c r="J139" s="31">
        <v>484.0846739130435</v>
      </c>
      <c r="K139" s="31">
        <v>448.71163043478265</v>
      </c>
      <c r="L139" s="31">
        <v>34.997391304347829</v>
      </c>
      <c r="M139" s="31">
        <v>13.69304347826087</v>
      </c>
      <c r="N139" s="31">
        <v>15.739130434782609</v>
      </c>
      <c r="O139" s="31">
        <v>5.5652173913043477</v>
      </c>
      <c r="P139" s="31">
        <v>174.99076086956526</v>
      </c>
      <c r="Q139" s="31">
        <v>160.92206521739135</v>
      </c>
      <c r="R139" s="31">
        <v>14.068695652173909</v>
      </c>
      <c r="S139" s="31">
        <v>274.09652173913042</v>
      </c>
      <c r="T139" s="31">
        <v>274.09652173913042</v>
      </c>
      <c r="U139" s="31">
        <v>0</v>
      </c>
      <c r="V139" s="31">
        <v>0</v>
      </c>
      <c r="W139" s="31">
        <v>0</v>
      </c>
      <c r="X139" s="31">
        <v>0</v>
      </c>
      <c r="Y139" s="31">
        <v>0</v>
      </c>
      <c r="Z139" s="31">
        <v>0</v>
      </c>
      <c r="AA139" s="31">
        <v>0</v>
      </c>
      <c r="AB139" s="31">
        <v>0</v>
      </c>
      <c r="AC139" s="31">
        <v>0</v>
      </c>
      <c r="AD139" s="31">
        <v>0</v>
      </c>
      <c r="AE139" s="31">
        <v>0</v>
      </c>
      <c r="AF139" t="s">
        <v>36</v>
      </c>
      <c r="AG139" s="32">
        <v>4</v>
      </c>
      <c r="AH139"/>
    </row>
    <row r="140" spans="1:34" x14ac:dyDescent="0.25">
      <c r="A140" t="s">
        <v>545</v>
      </c>
      <c r="B140" t="s">
        <v>275</v>
      </c>
      <c r="C140" t="s">
        <v>422</v>
      </c>
      <c r="D140" t="s">
        <v>473</v>
      </c>
      <c r="E140" s="31">
        <v>74.739130434782609</v>
      </c>
      <c r="F140" s="31">
        <v>3.1749098312972661</v>
      </c>
      <c r="G140" s="31">
        <v>3.0154784758580573</v>
      </c>
      <c r="H140" s="31">
        <v>0.52249418266433967</v>
      </c>
      <c r="I140" s="31">
        <v>0.43752472367655615</v>
      </c>
      <c r="J140" s="31">
        <v>237.29000000000002</v>
      </c>
      <c r="K140" s="31">
        <v>225.3742391304348</v>
      </c>
      <c r="L140" s="31">
        <v>39.050760869565217</v>
      </c>
      <c r="M140" s="31">
        <v>32.700217391304349</v>
      </c>
      <c r="N140" s="31">
        <v>1.7418478260869565</v>
      </c>
      <c r="O140" s="31">
        <v>4.6086956521739131</v>
      </c>
      <c r="P140" s="31">
        <v>78.130326086956529</v>
      </c>
      <c r="Q140" s="31">
        <v>72.565108695652185</v>
      </c>
      <c r="R140" s="31">
        <v>5.5652173913043477</v>
      </c>
      <c r="S140" s="31">
        <v>120.10891304347828</v>
      </c>
      <c r="T140" s="31">
        <v>114.15521739130436</v>
      </c>
      <c r="U140" s="31">
        <v>5.9536956521739128</v>
      </c>
      <c r="V140" s="31">
        <v>0</v>
      </c>
      <c r="W140" s="31">
        <v>2.2307608695652172</v>
      </c>
      <c r="X140" s="31">
        <v>0.29347826086956524</v>
      </c>
      <c r="Y140" s="31">
        <v>0</v>
      </c>
      <c r="Z140" s="31">
        <v>0</v>
      </c>
      <c r="AA140" s="31">
        <v>1.1903260869565215</v>
      </c>
      <c r="AB140" s="31">
        <v>0</v>
      </c>
      <c r="AC140" s="31">
        <v>0.74695652173913041</v>
      </c>
      <c r="AD140" s="31">
        <v>0</v>
      </c>
      <c r="AE140" s="31">
        <v>0</v>
      </c>
      <c r="AF140" t="s">
        <v>88</v>
      </c>
      <c r="AG140" s="32">
        <v>4</v>
      </c>
      <c r="AH140"/>
    </row>
    <row r="141" spans="1:34" x14ac:dyDescent="0.25">
      <c r="A141" t="s">
        <v>545</v>
      </c>
      <c r="B141" t="s">
        <v>276</v>
      </c>
      <c r="C141" t="s">
        <v>377</v>
      </c>
      <c r="D141" t="s">
        <v>478</v>
      </c>
      <c r="E141" s="31">
        <v>52.869565217391305</v>
      </c>
      <c r="F141" s="31">
        <v>4.6792865953947365</v>
      </c>
      <c r="G141" s="31">
        <v>4.15141447368421</v>
      </c>
      <c r="H141" s="31">
        <v>0.57877878289473672</v>
      </c>
      <c r="I141" s="31">
        <v>0.15081003289473682</v>
      </c>
      <c r="J141" s="31">
        <v>247.39184782608694</v>
      </c>
      <c r="K141" s="31">
        <v>219.48347826086956</v>
      </c>
      <c r="L141" s="31">
        <v>30.599782608695648</v>
      </c>
      <c r="M141" s="31">
        <v>7.973260869565217</v>
      </c>
      <c r="N141" s="31">
        <v>11.148260869565217</v>
      </c>
      <c r="O141" s="31">
        <v>11.478260869565217</v>
      </c>
      <c r="P141" s="31">
        <v>84.041086956521724</v>
      </c>
      <c r="Q141" s="31">
        <v>78.759239130434764</v>
      </c>
      <c r="R141" s="31">
        <v>5.2818478260869552</v>
      </c>
      <c r="S141" s="31">
        <v>132.75097826086957</v>
      </c>
      <c r="T141" s="31">
        <v>132.75097826086957</v>
      </c>
      <c r="U141" s="31">
        <v>0</v>
      </c>
      <c r="V141" s="31">
        <v>0</v>
      </c>
      <c r="W141" s="31">
        <v>1.3702173913043478</v>
      </c>
      <c r="X141" s="31">
        <v>0</v>
      </c>
      <c r="Y141" s="31">
        <v>0</v>
      </c>
      <c r="Z141" s="31">
        <v>0</v>
      </c>
      <c r="AA141" s="31">
        <v>1.3702173913043478</v>
      </c>
      <c r="AB141" s="31">
        <v>0</v>
      </c>
      <c r="AC141" s="31">
        <v>0</v>
      </c>
      <c r="AD141" s="31">
        <v>0</v>
      </c>
      <c r="AE141" s="31">
        <v>0</v>
      </c>
      <c r="AF141" t="s">
        <v>89</v>
      </c>
      <c r="AG141" s="32">
        <v>4</v>
      </c>
      <c r="AH141"/>
    </row>
    <row r="142" spans="1:34" x14ac:dyDescent="0.25">
      <c r="A142" t="s">
        <v>545</v>
      </c>
      <c r="B142" t="s">
        <v>340</v>
      </c>
      <c r="C142" t="s">
        <v>398</v>
      </c>
      <c r="D142" t="s">
        <v>482</v>
      </c>
      <c r="E142" s="31">
        <v>35.956521739130437</v>
      </c>
      <c r="F142" s="31">
        <v>5.3757043530834325</v>
      </c>
      <c r="G142" s="31">
        <v>4.9379776299879072</v>
      </c>
      <c r="H142" s="31">
        <v>1.2060912938331316</v>
      </c>
      <c r="I142" s="31">
        <v>0.76836457073760578</v>
      </c>
      <c r="J142" s="31">
        <v>193.29163043478258</v>
      </c>
      <c r="K142" s="31">
        <v>177.55249999999998</v>
      </c>
      <c r="L142" s="31">
        <v>43.366847826086953</v>
      </c>
      <c r="M142" s="31">
        <v>27.627717391304348</v>
      </c>
      <c r="N142" s="31">
        <v>10.173913043478262</v>
      </c>
      <c r="O142" s="31">
        <v>5.5652173913043477</v>
      </c>
      <c r="P142" s="31">
        <v>50.16630434782607</v>
      </c>
      <c r="Q142" s="31">
        <v>50.16630434782607</v>
      </c>
      <c r="R142" s="31">
        <v>0</v>
      </c>
      <c r="S142" s="31">
        <v>99.758478260869566</v>
      </c>
      <c r="T142" s="31">
        <v>99.758478260869566</v>
      </c>
      <c r="U142" s="31">
        <v>0</v>
      </c>
      <c r="V142" s="31">
        <v>0</v>
      </c>
      <c r="W142" s="31">
        <v>0</v>
      </c>
      <c r="X142" s="31">
        <v>0</v>
      </c>
      <c r="Y142" s="31">
        <v>0</v>
      </c>
      <c r="Z142" s="31">
        <v>0</v>
      </c>
      <c r="AA142" s="31">
        <v>0</v>
      </c>
      <c r="AB142" s="31">
        <v>0</v>
      </c>
      <c r="AC142" s="31">
        <v>0</v>
      </c>
      <c r="AD142" s="31">
        <v>0</v>
      </c>
      <c r="AE142" s="31">
        <v>0</v>
      </c>
      <c r="AF142" t="s">
        <v>153</v>
      </c>
      <c r="AG142" s="32">
        <v>4</v>
      </c>
      <c r="AH142"/>
    </row>
    <row r="143" spans="1:34" x14ac:dyDescent="0.25">
      <c r="A143" t="s">
        <v>545</v>
      </c>
      <c r="B143" t="s">
        <v>223</v>
      </c>
      <c r="C143" t="s">
        <v>406</v>
      </c>
      <c r="D143" t="s">
        <v>491</v>
      </c>
      <c r="E143" s="31">
        <v>157.91304347826087</v>
      </c>
      <c r="F143" s="31">
        <v>1.4611701541850222</v>
      </c>
      <c r="G143" s="31">
        <v>1.3212988711453748</v>
      </c>
      <c r="H143" s="31">
        <v>0.46664716409691637</v>
      </c>
      <c r="I143" s="31">
        <v>0.32677588105726879</v>
      </c>
      <c r="J143" s="31">
        <v>230.73782608695655</v>
      </c>
      <c r="K143" s="31">
        <v>208.65032608695657</v>
      </c>
      <c r="L143" s="31">
        <v>73.689673913043492</v>
      </c>
      <c r="M143" s="31">
        <v>51.602173913043494</v>
      </c>
      <c r="N143" s="31">
        <v>16.609239130434784</v>
      </c>
      <c r="O143" s="31">
        <v>5.4782608695652177</v>
      </c>
      <c r="P143" s="31">
        <v>27.667717391304347</v>
      </c>
      <c r="Q143" s="31">
        <v>27.667717391304347</v>
      </c>
      <c r="R143" s="31">
        <v>0</v>
      </c>
      <c r="S143" s="31">
        <v>129.38043478260872</v>
      </c>
      <c r="T143" s="31">
        <v>129.38043478260872</v>
      </c>
      <c r="U143" s="31">
        <v>0</v>
      </c>
      <c r="V143" s="31">
        <v>0</v>
      </c>
      <c r="W143" s="31">
        <v>0.98163043478260881</v>
      </c>
      <c r="X143" s="31">
        <v>0.80543478260869572</v>
      </c>
      <c r="Y143" s="31">
        <v>0</v>
      </c>
      <c r="Z143" s="31">
        <v>0</v>
      </c>
      <c r="AA143" s="31">
        <v>0.17619565217391306</v>
      </c>
      <c r="AB143" s="31">
        <v>0</v>
      </c>
      <c r="AC143" s="31">
        <v>0</v>
      </c>
      <c r="AD143" s="31">
        <v>0</v>
      </c>
      <c r="AE143" s="31">
        <v>0</v>
      </c>
      <c r="AF143" t="s">
        <v>35</v>
      </c>
      <c r="AG143" s="32">
        <v>4</v>
      </c>
      <c r="AH143"/>
    </row>
    <row r="144" spans="1:34" x14ac:dyDescent="0.25">
      <c r="A144" t="s">
        <v>545</v>
      </c>
      <c r="B144" t="s">
        <v>266</v>
      </c>
      <c r="C144" t="s">
        <v>394</v>
      </c>
      <c r="D144" t="s">
        <v>492</v>
      </c>
      <c r="E144" s="31">
        <v>128.40217391304347</v>
      </c>
      <c r="F144" s="31">
        <v>3.4716761195293317</v>
      </c>
      <c r="G144" s="31">
        <v>3.1242622534495887</v>
      </c>
      <c r="H144" s="31">
        <v>0.56228900364005763</v>
      </c>
      <c r="I144" s="31">
        <v>0.25957165834250406</v>
      </c>
      <c r="J144" s="31">
        <v>445.77076086956515</v>
      </c>
      <c r="K144" s="31">
        <v>401.16206521739122</v>
      </c>
      <c r="L144" s="31">
        <v>72.199130434782617</v>
      </c>
      <c r="M144" s="31">
        <v>33.329565217391306</v>
      </c>
      <c r="N144" s="31">
        <v>33.130434782608695</v>
      </c>
      <c r="O144" s="31">
        <v>5.7391304347826084</v>
      </c>
      <c r="P144" s="31">
        <v>112.34608695652169</v>
      </c>
      <c r="Q144" s="31">
        <v>106.60695652173908</v>
      </c>
      <c r="R144" s="31">
        <v>5.7391304347826084</v>
      </c>
      <c r="S144" s="31">
        <v>261.22554347826082</v>
      </c>
      <c r="T144" s="31">
        <v>261.22554347826082</v>
      </c>
      <c r="U144" s="31">
        <v>0</v>
      </c>
      <c r="V144" s="31">
        <v>0</v>
      </c>
      <c r="W144" s="31">
        <v>0</v>
      </c>
      <c r="X144" s="31">
        <v>0</v>
      </c>
      <c r="Y144" s="31">
        <v>0</v>
      </c>
      <c r="Z144" s="31">
        <v>0</v>
      </c>
      <c r="AA144" s="31">
        <v>0</v>
      </c>
      <c r="AB144" s="31">
        <v>0</v>
      </c>
      <c r="AC144" s="31">
        <v>0</v>
      </c>
      <c r="AD144" s="31">
        <v>0</v>
      </c>
      <c r="AE144" s="31">
        <v>0</v>
      </c>
      <c r="AF144" t="s">
        <v>79</v>
      </c>
      <c r="AG144" s="32">
        <v>4</v>
      </c>
      <c r="AH144"/>
    </row>
    <row r="145" spans="1:34" x14ac:dyDescent="0.25">
      <c r="A145" t="s">
        <v>545</v>
      </c>
      <c r="B145" t="s">
        <v>335</v>
      </c>
      <c r="C145" t="s">
        <v>403</v>
      </c>
      <c r="D145" t="s">
        <v>470</v>
      </c>
      <c r="E145" s="31">
        <v>32.630434782608695</v>
      </c>
      <c r="F145" s="31">
        <v>2.8315689540306459</v>
      </c>
      <c r="G145" s="31">
        <v>2.6680113257828113</v>
      </c>
      <c r="H145" s="31">
        <v>0.62532644903397738</v>
      </c>
      <c r="I145" s="31">
        <v>0.46176882078614256</v>
      </c>
      <c r="J145" s="31">
        <v>92.395326086956516</v>
      </c>
      <c r="K145" s="31">
        <v>87.05836956521739</v>
      </c>
      <c r="L145" s="31">
        <v>20.404673913043478</v>
      </c>
      <c r="M145" s="31">
        <v>15.067717391304347</v>
      </c>
      <c r="N145" s="31">
        <v>0.11956521739130435</v>
      </c>
      <c r="O145" s="31">
        <v>5.2173913043478262</v>
      </c>
      <c r="P145" s="31">
        <v>12.810760869565218</v>
      </c>
      <c r="Q145" s="31">
        <v>12.810760869565218</v>
      </c>
      <c r="R145" s="31">
        <v>0</v>
      </c>
      <c r="S145" s="31">
        <v>59.179891304347827</v>
      </c>
      <c r="T145" s="31">
        <v>59.179891304347827</v>
      </c>
      <c r="U145" s="31">
        <v>0</v>
      </c>
      <c r="V145" s="31">
        <v>0</v>
      </c>
      <c r="W145" s="31">
        <v>0</v>
      </c>
      <c r="X145" s="31">
        <v>0</v>
      </c>
      <c r="Y145" s="31">
        <v>0</v>
      </c>
      <c r="Z145" s="31">
        <v>0</v>
      </c>
      <c r="AA145" s="31">
        <v>0</v>
      </c>
      <c r="AB145" s="31">
        <v>0</v>
      </c>
      <c r="AC145" s="31">
        <v>0</v>
      </c>
      <c r="AD145" s="31">
        <v>0</v>
      </c>
      <c r="AE145" s="31">
        <v>0</v>
      </c>
      <c r="AF145" t="s">
        <v>148</v>
      </c>
      <c r="AG145" s="32">
        <v>4</v>
      </c>
      <c r="AH145"/>
    </row>
    <row r="146" spans="1:34" x14ac:dyDescent="0.25">
      <c r="A146" t="s">
        <v>545</v>
      </c>
      <c r="B146" t="s">
        <v>261</v>
      </c>
      <c r="C146" t="s">
        <v>399</v>
      </c>
      <c r="D146" t="s">
        <v>467</v>
      </c>
      <c r="E146" s="31">
        <v>99.967391304347828</v>
      </c>
      <c r="F146" s="31">
        <v>3.7669250842666089</v>
      </c>
      <c r="G146" s="31">
        <v>3.3328705012504081</v>
      </c>
      <c r="H146" s="31">
        <v>0.45364466673915405</v>
      </c>
      <c r="I146" s="31">
        <v>0.11864412308361423</v>
      </c>
      <c r="J146" s="31">
        <v>376.56967391304352</v>
      </c>
      <c r="K146" s="31">
        <v>333.17836956521745</v>
      </c>
      <c r="L146" s="31">
        <v>45.349673913043475</v>
      </c>
      <c r="M146" s="31">
        <v>11.860543478260871</v>
      </c>
      <c r="N146" s="31">
        <v>27.923913043478262</v>
      </c>
      <c r="O146" s="31">
        <v>5.5652173913043477</v>
      </c>
      <c r="P146" s="31">
        <v>116.40597826086957</v>
      </c>
      <c r="Q146" s="31">
        <v>106.50380434782609</v>
      </c>
      <c r="R146" s="31">
        <v>9.9021739130434785</v>
      </c>
      <c r="S146" s="31">
        <v>214.81402173913051</v>
      </c>
      <c r="T146" s="31">
        <v>202.88739130434789</v>
      </c>
      <c r="U146" s="31">
        <v>11.926630434782609</v>
      </c>
      <c r="V146" s="31">
        <v>0</v>
      </c>
      <c r="W146" s="31">
        <v>61.124021739130427</v>
      </c>
      <c r="X146" s="31">
        <v>0.37956521739130439</v>
      </c>
      <c r="Y146" s="31">
        <v>0</v>
      </c>
      <c r="Z146" s="31">
        <v>0</v>
      </c>
      <c r="AA146" s="31">
        <v>23.047282608695646</v>
      </c>
      <c r="AB146" s="31">
        <v>0</v>
      </c>
      <c r="AC146" s="31">
        <v>37.697173913043478</v>
      </c>
      <c r="AD146" s="31">
        <v>0</v>
      </c>
      <c r="AE146" s="31">
        <v>0</v>
      </c>
      <c r="AF146" t="s">
        <v>74</v>
      </c>
      <c r="AG146" s="32">
        <v>4</v>
      </c>
      <c r="AH146"/>
    </row>
    <row r="147" spans="1:34" x14ac:dyDescent="0.25">
      <c r="A147" t="s">
        <v>545</v>
      </c>
      <c r="B147" t="s">
        <v>372</v>
      </c>
      <c r="C147" t="s">
        <v>376</v>
      </c>
      <c r="D147" t="s">
        <v>462</v>
      </c>
      <c r="E147" s="31">
        <v>31.782608695652176</v>
      </c>
      <c r="F147" s="31">
        <v>5.2720622435020505</v>
      </c>
      <c r="G147" s="31">
        <v>4.533765389876879</v>
      </c>
      <c r="H147" s="31">
        <v>0.56653898768809852</v>
      </c>
      <c r="I147" s="31">
        <v>0.10775649794801641</v>
      </c>
      <c r="J147" s="31">
        <v>167.55989130434779</v>
      </c>
      <c r="K147" s="31">
        <v>144.09489130434778</v>
      </c>
      <c r="L147" s="31">
        <v>18.006086956521742</v>
      </c>
      <c r="M147" s="31">
        <v>3.4247826086956521</v>
      </c>
      <c r="N147" s="31">
        <v>6.1840217391304346</v>
      </c>
      <c r="O147" s="31">
        <v>8.3972826086956545</v>
      </c>
      <c r="P147" s="31">
        <v>57.34478260869566</v>
      </c>
      <c r="Q147" s="31">
        <v>48.461086956521747</v>
      </c>
      <c r="R147" s="31">
        <v>8.8836956521739125</v>
      </c>
      <c r="S147" s="31">
        <v>92.209021739130392</v>
      </c>
      <c r="T147" s="31">
        <v>92.209021739130392</v>
      </c>
      <c r="U147" s="31">
        <v>0</v>
      </c>
      <c r="V147" s="31">
        <v>0</v>
      </c>
      <c r="W147" s="31">
        <v>19.400000000000006</v>
      </c>
      <c r="X147" s="31">
        <v>0.27173913043478259</v>
      </c>
      <c r="Y147" s="31">
        <v>0</v>
      </c>
      <c r="Z147" s="31">
        <v>0</v>
      </c>
      <c r="AA147" s="31">
        <v>9.3016304347826093</v>
      </c>
      <c r="AB147" s="31">
        <v>0</v>
      </c>
      <c r="AC147" s="31">
        <v>9.8266304347826114</v>
      </c>
      <c r="AD147" s="31">
        <v>0</v>
      </c>
      <c r="AE147" s="31">
        <v>0</v>
      </c>
      <c r="AF147" t="s">
        <v>185</v>
      </c>
      <c r="AG147" s="32">
        <v>4</v>
      </c>
      <c r="AH147"/>
    </row>
    <row r="148" spans="1:34" x14ac:dyDescent="0.25">
      <c r="A148" t="s">
        <v>545</v>
      </c>
      <c r="B148" t="s">
        <v>373</v>
      </c>
      <c r="C148" t="s">
        <v>394</v>
      </c>
      <c r="D148" t="s">
        <v>492</v>
      </c>
      <c r="E148" s="31">
        <v>36.608695652173914</v>
      </c>
      <c r="F148" s="31">
        <v>4.6082927553444177</v>
      </c>
      <c r="G148" s="31">
        <v>4.1445516627078387</v>
      </c>
      <c r="H148" s="31">
        <v>0.74729809976247041</v>
      </c>
      <c r="I148" s="31">
        <v>0.29738717339667459</v>
      </c>
      <c r="J148" s="31">
        <v>168.70358695652175</v>
      </c>
      <c r="K148" s="31">
        <v>151.72663043478261</v>
      </c>
      <c r="L148" s="31">
        <v>27.357608695652178</v>
      </c>
      <c r="M148" s="31">
        <v>10.886956521739132</v>
      </c>
      <c r="N148" s="31">
        <v>7.8054347826086961</v>
      </c>
      <c r="O148" s="31">
        <v>8.6652173913043491</v>
      </c>
      <c r="P148" s="31">
        <v>41.178152173913055</v>
      </c>
      <c r="Q148" s="31">
        <v>40.671847826086967</v>
      </c>
      <c r="R148" s="31">
        <v>0.50630434782608691</v>
      </c>
      <c r="S148" s="31">
        <v>100.16782608695651</v>
      </c>
      <c r="T148" s="31">
        <v>100.16782608695651</v>
      </c>
      <c r="U148" s="31">
        <v>0</v>
      </c>
      <c r="V148" s="31">
        <v>0</v>
      </c>
      <c r="W148" s="31">
        <v>36.800000000000004</v>
      </c>
      <c r="X148" s="31">
        <v>0</v>
      </c>
      <c r="Y148" s="31">
        <v>0.34782608695652173</v>
      </c>
      <c r="Z148" s="31">
        <v>0</v>
      </c>
      <c r="AA148" s="31">
        <v>5.3152173913043486</v>
      </c>
      <c r="AB148" s="31">
        <v>0</v>
      </c>
      <c r="AC148" s="31">
        <v>31.136956521739133</v>
      </c>
      <c r="AD148" s="31">
        <v>0</v>
      </c>
      <c r="AE148" s="31">
        <v>0</v>
      </c>
      <c r="AF148" t="s">
        <v>186</v>
      </c>
      <c r="AG148" s="32">
        <v>4</v>
      </c>
      <c r="AH148"/>
    </row>
    <row r="149" spans="1:34" x14ac:dyDescent="0.25">
      <c r="A149" t="s">
        <v>545</v>
      </c>
      <c r="B149" t="s">
        <v>245</v>
      </c>
      <c r="C149" t="s">
        <v>431</v>
      </c>
      <c r="D149" t="s">
        <v>478</v>
      </c>
      <c r="E149" s="31">
        <v>112.89130434782609</v>
      </c>
      <c r="F149" s="31">
        <v>2.3523387252070096</v>
      </c>
      <c r="G149" s="31">
        <v>2.1620103986135182</v>
      </c>
      <c r="H149" s="31">
        <v>0.39251396110148273</v>
      </c>
      <c r="I149" s="31">
        <v>0.24161371076449067</v>
      </c>
      <c r="J149" s="31">
        <v>265.55858695652176</v>
      </c>
      <c r="K149" s="31">
        <v>244.07217391304351</v>
      </c>
      <c r="L149" s="31">
        <v>44.311413043478261</v>
      </c>
      <c r="M149" s="31">
        <v>27.276086956521741</v>
      </c>
      <c r="N149" s="31">
        <v>13.644021739130435</v>
      </c>
      <c r="O149" s="31">
        <v>3.3913043478260869</v>
      </c>
      <c r="P149" s="31">
        <v>64.588152173913045</v>
      </c>
      <c r="Q149" s="31">
        <v>60.137065217391303</v>
      </c>
      <c r="R149" s="31">
        <v>4.4510869565217392</v>
      </c>
      <c r="S149" s="31">
        <v>156.65902173913045</v>
      </c>
      <c r="T149" s="31">
        <v>156.65902173913045</v>
      </c>
      <c r="U149" s="31">
        <v>0</v>
      </c>
      <c r="V149" s="31">
        <v>0</v>
      </c>
      <c r="W149" s="31">
        <v>95.436521739130427</v>
      </c>
      <c r="X149" s="31">
        <v>2.8224999999999993</v>
      </c>
      <c r="Y149" s="31">
        <v>0</v>
      </c>
      <c r="Z149" s="31">
        <v>0</v>
      </c>
      <c r="AA149" s="31">
        <v>11.316413043478262</v>
      </c>
      <c r="AB149" s="31">
        <v>0</v>
      </c>
      <c r="AC149" s="31">
        <v>81.297608695652173</v>
      </c>
      <c r="AD149" s="31">
        <v>0</v>
      </c>
      <c r="AE149" s="31">
        <v>0</v>
      </c>
      <c r="AF149" t="s">
        <v>58</v>
      </c>
      <c r="AG149" s="32">
        <v>4</v>
      </c>
      <c r="AH149"/>
    </row>
    <row r="150" spans="1:34" x14ac:dyDescent="0.25">
      <c r="A150" t="s">
        <v>545</v>
      </c>
      <c r="B150" t="s">
        <v>366</v>
      </c>
      <c r="C150" t="s">
        <v>413</v>
      </c>
      <c r="D150" t="s">
        <v>482</v>
      </c>
      <c r="E150" s="31">
        <v>21.239130434782609</v>
      </c>
      <c r="F150" s="31">
        <v>8.8699488229273271</v>
      </c>
      <c r="G150" s="31">
        <v>7.7338433981576253</v>
      </c>
      <c r="H150" s="31">
        <v>2.3836284544524053</v>
      </c>
      <c r="I150" s="31">
        <v>1.3415199590583418</v>
      </c>
      <c r="J150" s="31">
        <v>188.39</v>
      </c>
      <c r="K150" s="31">
        <v>164.26010869565218</v>
      </c>
      <c r="L150" s="31">
        <v>50.626195652173912</v>
      </c>
      <c r="M150" s="31">
        <v>28.492717391304346</v>
      </c>
      <c r="N150" s="31">
        <v>0</v>
      </c>
      <c r="O150" s="31">
        <v>22.133478260869566</v>
      </c>
      <c r="P150" s="31">
        <v>38.384347826086959</v>
      </c>
      <c r="Q150" s="31">
        <v>36.387934782608696</v>
      </c>
      <c r="R150" s="31">
        <v>1.996413043478261</v>
      </c>
      <c r="S150" s="31">
        <v>99.379456521739144</v>
      </c>
      <c r="T150" s="31">
        <v>99.379456521739144</v>
      </c>
      <c r="U150" s="31">
        <v>0</v>
      </c>
      <c r="V150" s="31">
        <v>0</v>
      </c>
      <c r="W150" s="31">
        <v>0</v>
      </c>
      <c r="X150" s="31">
        <v>0</v>
      </c>
      <c r="Y150" s="31">
        <v>0</v>
      </c>
      <c r="Z150" s="31">
        <v>0</v>
      </c>
      <c r="AA150" s="31">
        <v>0</v>
      </c>
      <c r="AB150" s="31">
        <v>0</v>
      </c>
      <c r="AC150" s="31">
        <v>0</v>
      </c>
      <c r="AD150" s="31">
        <v>0</v>
      </c>
      <c r="AE150" s="31">
        <v>0</v>
      </c>
      <c r="AF150" t="s">
        <v>179</v>
      </c>
      <c r="AG150" s="32">
        <v>4</v>
      </c>
      <c r="AH150"/>
    </row>
    <row r="151" spans="1:34" x14ac:dyDescent="0.25">
      <c r="A151" t="s">
        <v>545</v>
      </c>
      <c r="B151" t="s">
        <v>311</v>
      </c>
      <c r="C151" t="s">
        <v>378</v>
      </c>
      <c r="D151" t="s">
        <v>478</v>
      </c>
      <c r="E151" s="31">
        <v>71.108695652173907</v>
      </c>
      <c r="F151" s="31">
        <v>2.1347798838275756</v>
      </c>
      <c r="G151" s="31">
        <v>1.8186227453378174</v>
      </c>
      <c r="H151" s="31">
        <v>0.4352644451238154</v>
      </c>
      <c r="I151" s="31">
        <v>0.22768266585142161</v>
      </c>
      <c r="J151" s="31">
        <v>151.80141304347825</v>
      </c>
      <c r="K151" s="31">
        <v>129.31989130434783</v>
      </c>
      <c r="L151" s="31">
        <v>30.951086956521742</v>
      </c>
      <c r="M151" s="31">
        <v>16.190217391304348</v>
      </c>
      <c r="N151" s="31">
        <v>12.413043478260869</v>
      </c>
      <c r="O151" s="31">
        <v>2.347826086956522</v>
      </c>
      <c r="P151" s="31">
        <v>40.141847826086966</v>
      </c>
      <c r="Q151" s="31">
        <v>32.421195652173921</v>
      </c>
      <c r="R151" s="31">
        <v>7.7206521739130434</v>
      </c>
      <c r="S151" s="31">
        <v>80.708478260869555</v>
      </c>
      <c r="T151" s="31">
        <v>80.708478260869555</v>
      </c>
      <c r="U151" s="31">
        <v>0</v>
      </c>
      <c r="V151" s="31">
        <v>0</v>
      </c>
      <c r="W151" s="31">
        <v>43.575869565217388</v>
      </c>
      <c r="X151" s="31">
        <v>3.910326086956522</v>
      </c>
      <c r="Y151" s="31">
        <v>0</v>
      </c>
      <c r="Z151" s="31">
        <v>0</v>
      </c>
      <c r="AA151" s="31">
        <v>4.7880434782608692</v>
      </c>
      <c r="AB151" s="31">
        <v>1.3130434782608695</v>
      </c>
      <c r="AC151" s="31">
        <v>33.564456521739132</v>
      </c>
      <c r="AD151" s="31">
        <v>0</v>
      </c>
      <c r="AE151" s="31">
        <v>0</v>
      </c>
      <c r="AF151" t="s">
        <v>124</v>
      </c>
      <c r="AG151" s="32">
        <v>4</v>
      </c>
      <c r="AH151"/>
    </row>
    <row r="152" spans="1:34" x14ac:dyDescent="0.25">
      <c r="A152" t="s">
        <v>545</v>
      </c>
      <c r="B152" t="s">
        <v>273</v>
      </c>
      <c r="C152" t="s">
        <v>374</v>
      </c>
      <c r="D152" t="s">
        <v>480</v>
      </c>
      <c r="E152" s="31">
        <v>63.467391304347828</v>
      </c>
      <c r="F152" s="31">
        <v>4.9421835930810074</v>
      </c>
      <c r="G152" s="31">
        <v>4.8063778044185641</v>
      </c>
      <c r="H152" s="31">
        <v>0.59836615858879938</v>
      </c>
      <c r="I152" s="31">
        <v>0.46256036992635713</v>
      </c>
      <c r="J152" s="31">
        <v>313.66750000000002</v>
      </c>
      <c r="K152" s="31">
        <v>305.04826086956518</v>
      </c>
      <c r="L152" s="31">
        <v>37.97673913043478</v>
      </c>
      <c r="M152" s="31">
        <v>29.357499999999995</v>
      </c>
      <c r="N152" s="31">
        <v>2.8801086956521744</v>
      </c>
      <c r="O152" s="31">
        <v>5.7391304347826084</v>
      </c>
      <c r="P152" s="31">
        <v>55.346956521739159</v>
      </c>
      <c r="Q152" s="31">
        <v>55.346956521739159</v>
      </c>
      <c r="R152" s="31">
        <v>0</v>
      </c>
      <c r="S152" s="31">
        <v>220.34380434782605</v>
      </c>
      <c r="T152" s="31">
        <v>220.34380434782605</v>
      </c>
      <c r="U152" s="31">
        <v>0</v>
      </c>
      <c r="V152" s="31">
        <v>0</v>
      </c>
      <c r="W152" s="31">
        <v>19.265760869565216</v>
      </c>
      <c r="X152" s="31">
        <v>2.6219565217391301</v>
      </c>
      <c r="Y152" s="31">
        <v>0</v>
      </c>
      <c r="Z152" s="31">
        <v>0</v>
      </c>
      <c r="AA152" s="31">
        <v>16.643804347826087</v>
      </c>
      <c r="AB152" s="31">
        <v>0</v>
      </c>
      <c r="AC152" s="31">
        <v>0</v>
      </c>
      <c r="AD152" s="31">
        <v>0</v>
      </c>
      <c r="AE152" s="31">
        <v>0</v>
      </c>
      <c r="AF152" t="s">
        <v>86</v>
      </c>
      <c r="AG152" s="32">
        <v>4</v>
      </c>
      <c r="AH152"/>
    </row>
    <row r="153" spans="1:34" x14ac:dyDescent="0.25">
      <c r="A153" t="s">
        <v>545</v>
      </c>
      <c r="B153" t="s">
        <v>344</v>
      </c>
      <c r="C153" t="s">
        <v>413</v>
      </c>
      <c r="D153" t="s">
        <v>482</v>
      </c>
      <c r="E153" s="31">
        <v>15.815217391304348</v>
      </c>
      <c r="F153" s="31">
        <v>5.1280412371134041</v>
      </c>
      <c r="G153" s="31">
        <v>4.1613745704467373</v>
      </c>
      <c r="H153" s="31">
        <v>3.0678006872852248</v>
      </c>
      <c r="I153" s="31">
        <v>2.101134020618558</v>
      </c>
      <c r="J153" s="31">
        <v>81.101086956521769</v>
      </c>
      <c r="K153" s="31">
        <v>65.813043478260894</v>
      </c>
      <c r="L153" s="31">
        <v>48.51793478260872</v>
      </c>
      <c r="M153" s="31">
        <v>33.229891304347845</v>
      </c>
      <c r="N153" s="31">
        <v>9.7228260869565215</v>
      </c>
      <c r="O153" s="31">
        <v>5.5652173913043477</v>
      </c>
      <c r="P153" s="31">
        <v>0</v>
      </c>
      <c r="Q153" s="31">
        <v>0</v>
      </c>
      <c r="R153" s="31">
        <v>0</v>
      </c>
      <c r="S153" s="31">
        <v>32.583152173913049</v>
      </c>
      <c r="T153" s="31">
        <v>32.583152173913049</v>
      </c>
      <c r="U153" s="31">
        <v>0</v>
      </c>
      <c r="V153" s="31">
        <v>0</v>
      </c>
      <c r="W153" s="31">
        <v>0</v>
      </c>
      <c r="X153" s="31">
        <v>0</v>
      </c>
      <c r="Y153" s="31">
        <v>0</v>
      </c>
      <c r="Z153" s="31">
        <v>0</v>
      </c>
      <c r="AA153" s="31">
        <v>0</v>
      </c>
      <c r="AB153" s="31">
        <v>0</v>
      </c>
      <c r="AC153" s="31">
        <v>0</v>
      </c>
      <c r="AD153" s="31">
        <v>0</v>
      </c>
      <c r="AE153" s="31">
        <v>0</v>
      </c>
      <c r="AF153" t="s">
        <v>157</v>
      </c>
      <c r="AG153" s="32">
        <v>4</v>
      </c>
      <c r="AH153"/>
    </row>
    <row r="154" spans="1:34" x14ac:dyDescent="0.25">
      <c r="A154" t="s">
        <v>545</v>
      </c>
      <c r="B154" t="s">
        <v>369</v>
      </c>
      <c r="C154" t="s">
        <v>458</v>
      </c>
      <c r="D154" t="s">
        <v>476</v>
      </c>
      <c r="E154" s="31">
        <v>38.641304347826086</v>
      </c>
      <c r="F154" s="31">
        <v>3.4532939521800277</v>
      </c>
      <c r="G154" s="31">
        <v>3.2164444444444436</v>
      </c>
      <c r="H154" s="31">
        <v>0.66560337552742621</v>
      </c>
      <c r="I154" s="31">
        <v>0.50132770745428967</v>
      </c>
      <c r="J154" s="31">
        <v>133.43978260869562</v>
      </c>
      <c r="K154" s="31">
        <v>124.28760869565214</v>
      </c>
      <c r="L154" s="31">
        <v>25.719782608695652</v>
      </c>
      <c r="M154" s="31">
        <v>19.371956521739129</v>
      </c>
      <c r="N154" s="31">
        <v>1.2173913043478262</v>
      </c>
      <c r="O154" s="31">
        <v>5.1304347826086953</v>
      </c>
      <c r="P154" s="31">
        <v>31.698260869565207</v>
      </c>
      <c r="Q154" s="31">
        <v>28.89391304347825</v>
      </c>
      <c r="R154" s="31">
        <v>2.8043478260869565</v>
      </c>
      <c r="S154" s="31">
        <v>76.021739130434767</v>
      </c>
      <c r="T154" s="31">
        <v>74.953369565217372</v>
      </c>
      <c r="U154" s="31">
        <v>1.0683695652173912</v>
      </c>
      <c r="V154" s="31">
        <v>0</v>
      </c>
      <c r="W154" s="31">
        <v>0.14891304347826087</v>
      </c>
      <c r="X154" s="31">
        <v>0</v>
      </c>
      <c r="Y154" s="31">
        <v>0</v>
      </c>
      <c r="Z154" s="31">
        <v>0</v>
      </c>
      <c r="AA154" s="31">
        <v>0</v>
      </c>
      <c r="AB154" s="31">
        <v>0</v>
      </c>
      <c r="AC154" s="31">
        <v>0.14891304347826087</v>
      </c>
      <c r="AD154" s="31">
        <v>0</v>
      </c>
      <c r="AE154" s="31">
        <v>0</v>
      </c>
      <c r="AF154" t="s">
        <v>182</v>
      </c>
      <c r="AG154" s="32">
        <v>4</v>
      </c>
      <c r="AH154"/>
    </row>
    <row r="155" spans="1:34" x14ac:dyDescent="0.25">
      <c r="A155" t="s">
        <v>545</v>
      </c>
      <c r="B155" t="s">
        <v>371</v>
      </c>
      <c r="C155" t="s">
        <v>393</v>
      </c>
      <c r="D155" t="s">
        <v>469</v>
      </c>
      <c r="E155" s="31">
        <v>34.380434782608695</v>
      </c>
      <c r="F155" s="31">
        <v>3.1940594372431237</v>
      </c>
      <c r="G155" s="31">
        <v>2.9065760354094219</v>
      </c>
      <c r="H155" s="31">
        <v>0.35210243439772371</v>
      </c>
      <c r="I155" s="31">
        <v>0.18770154916218781</v>
      </c>
      <c r="J155" s="31">
        <v>109.81315217391304</v>
      </c>
      <c r="K155" s="31">
        <v>99.929347826086968</v>
      </c>
      <c r="L155" s="31">
        <v>12.105434782608697</v>
      </c>
      <c r="M155" s="31">
        <v>6.4532608695652183</v>
      </c>
      <c r="N155" s="31">
        <v>0</v>
      </c>
      <c r="O155" s="31">
        <v>5.6521739130434785</v>
      </c>
      <c r="P155" s="31">
        <v>35.431413043478251</v>
      </c>
      <c r="Q155" s="31">
        <v>31.199782608695642</v>
      </c>
      <c r="R155" s="31">
        <v>4.231630434782609</v>
      </c>
      <c r="S155" s="31">
        <v>62.276304347826098</v>
      </c>
      <c r="T155" s="31">
        <v>61.832391304347837</v>
      </c>
      <c r="U155" s="31">
        <v>0.44391304347826088</v>
      </c>
      <c r="V155" s="31">
        <v>0</v>
      </c>
      <c r="W155" s="31">
        <v>3.5944565217391302</v>
      </c>
      <c r="X155" s="31">
        <v>0.39945652173913043</v>
      </c>
      <c r="Y155" s="31">
        <v>0</v>
      </c>
      <c r="Z155" s="31">
        <v>0</v>
      </c>
      <c r="AA155" s="31">
        <v>1.513586956521739</v>
      </c>
      <c r="AB155" s="31">
        <v>0</v>
      </c>
      <c r="AC155" s="31">
        <v>1.6814130434782608</v>
      </c>
      <c r="AD155" s="31">
        <v>0</v>
      </c>
      <c r="AE155" s="31">
        <v>0</v>
      </c>
      <c r="AF155" t="s">
        <v>184</v>
      </c>
      <c r="AG155" s="32">
        <v>4</v>
      </c>
      <c r="AH155"/>
    </row>
    <row r="156" spans="1:34" x14ac:dyDescent="0.25">
      <c r="A156" t="s">
        <v>545</v>
      </c>
      <c r="B156" t="s">
        <v>280</v>
      </c>
      <c r="C156" t="s">
        <v>380</v>
      </c>
      <c r="D156" t="s">
        <v>490</v>
      </c>
      <c r="E156" s="31">
        <v>130.21739130434781</v>
      </c>
      <c r="F156" s="31">
        <v>3.170280467445743</v>
      </c>
      <c r="G156" s="31">
        <v>2.7697896494156926</v>
      </c>
      <c r="H156" s="31">
        <v>0.26594156928213691</v>
      </c>
      <c r="I156" s="31">
        <v>0.15396243739565943</v>
      </c>
      <c r="J156" s="31">
        <v>412.825652173913</v>
      </c>
      <c r="K156" s="31">
        <v>360.67478260869558</v>
      </c>
      <c r="L156" s="31">
        <v>34.630217391304349</v>
      </c>
      <c r="M156" s="31">
        <v>20.048586956521739</v>
      </c>
      <c r="N156" s="31">
        <v>9.7990217391304348</v>
      </c>
      <c r="O156" s="31">
        <v>4.7826086956521738</v>
      </c>
      <c r="P156" s="31">
        <v>151.73847826086961</v>
      </c>
      <c r="Q156" s="31">
        <v>114.16923913043482</v>
      </c>
      <c r="R156" s="31">
        <v>37.569239130434788</v>
      </c>
      <c r="S156" s="31">
        <v>226.45695652173907</v>
      </c>
      <c r="T156" s="31">
        <v>222.23576086956515</v>
      </c>
      <c r="U156" s="31">
        <v>4.221195652173912</v>
      </c>
      <c r="V156" s="31">
        <v>0</v>
      </c>
      <c r="W156" s="31">
        <v>39.084347826086969</v>
      </c>
      <c r="X156" s="31">
        <v>5.808695652173915</v>
      </c>
      <c r="Y156" s="31">
        <v>0</v>
      </c>
      <c r="Z156" s="31">
        <v>0</v>
      </c>
      <c r="AA156" s="31">
        <v>16.92608695652175</v>
      </c>
      <c r="AB156" s="31">
        <v>0</v>
      </c>
      <c r="AC156" s="31">
        <v>16.349565217391302</v>
      </c>
      <c r="AD156" s="31">
        <v>0</v>
      </c>
      <c r="AE156" s="31">
        <v>0</v>
      </c>
      <c r="AF156" t="s">
        <v>93</v>
      </c>
      <c r="AG156" s="32">
        <v>4</v>
      </c>
      <c r="AH156"/>
    </row>
    <row r="157" spans="1:34" x14ac:dyDescent="0.25">
      <c r="A157" t="s">
        <v>545</v>
      </c>
      <c r="B157" t="s">
        <v>264</v>
      </c>
      <c r="C157" t="s">
        <v>435</v>
      </c>
      <c r="D157" t="s">
        <v>474</v>
      </c>
      <c r="E157" s="31">
        <v>80.402173913043484</v>
      </c>
      <c r="F157" s="31">
        <v>3.389503852913343</v>
      </c>
      <c r="G157" s="31">
        <v>3.1812883601460049</v>
      </c>
      <c r="H157" s="31">
        <v>0.22503312153575772</v>
      </c>
      <c r="I157" s="31">
        <v>9.078950926051102E-2</v>
      </c>
      <c r="J157" s="31">
        <v>272.52347826086958</v>
      </c>
      <c r="K157" s="31">
        <v>255.7825</v>
      </c>
      <c r="L157" s="31">
        <v>18.093152173913044</v>
      </c>
      <c r="M157" s="31">
        <v>7.2996739130434785</v>
      </c>
      <c r="N157" s="31">
        <v>5.75</v>
      </c>
      <c r="O157" s="31">
        <v>5.0434782608695654</v>
      </c>
      <c r="P157" s="31">
        <v>83.769021739130409</v>
      </c>
      <c r="Q157" s="31">
        <v>77.821521739130418</v>
      </c>
      <c r="R157" s="31">
        <v>5.947499999999998</v>
      </c>
      <c r="S157" s="31">
        <v>170.6613043478261</v>
      </c>
      <c r="T157" s="31">
        <v>161.90760869565219</v>
      </c>
      <c r="U157" s="31">
        <v>8.7536956521739118</v>
      </c>
      <c r="V157" s="31">
        <v>0</v>
      </c>
      <c r="W157" s="31">
        <v>101.72086956521734</v>
      </c>
      <c r="X157" s="31">
        <v>1.7961956521739131</v>
      </c>
      <c r="Y157" s="31">
        <v>0.27173913043478259</v>
      </c>
      <c r="Z157" s="31">
        <v>0</v>
      </c>
      <c r="AA157" s="31">
        <v>43.425978260869535</v>
      </c>
      <c r="AB157" s="31">
        <v>0</v>
      </c>
      <c r="AC157" s="31">
        <v>56.226956521739112</v>
      </c>
      <c r="AD157" s="31">
        <v>0</v>
      </c>
      <c r="AE157" s="31">
        <v>0</v>
      </c>
      <c r="AF157" t="s">
        <v>77</v>
      </c>
      <c r="AG157" s="32">
        <v>4</v>
      </c>
      <c r="AH157"/>
    </row>
    <row r="158" spans="1:34" x14ac:dyDescent="0.25">
      <c r="A158" t="s">
        <v>545</v>
      </c>
      <c r="B158" t="s">
        <v>360</v>
      </c>
      <c r="C158" t="s">
        <v>427</v>
      </c>
      <c r="D158" t="s">
        <v>497</v>
      </c>
      <c r="E158" s="31">
        <v>14.097826086956522</v>
      </c>
      <c r="F158" s="31">
        <v>9.3975713184271417</v>
      </c>
      <c r="G158" s="31">
        <v>7.6791904394757156</v>
      </c>
      <c r="H158" s="31">
        <v>3.8652351580570556</v>
      </c>
      <c r="I158" s="31">
        <v>2.5645875096376267</v>
      </c>
      <c r="J158" s="31">
        <v>132.48532608695655</v>
      </c>
      <c r="K158" s="31">
        <v>108.25989130434786</v>
      </c>
      <c r="L158" s="31">
        <v>54.491413043478275</v>
      </c>
      <c r="M158" s="31">
        <v>36.155108695652196</v>
      </c>
      <c r="N158" s="31">
        <v>12.667826086956518</v>
      </c>
      <c r="O158" s="31">
        <v>5.6684782608695654</v>
      </c>
      <c r="P158" s="31">
        <v>17.71489130434783</v>
      </c>
      <c r="Q158" s="31">
        <v>11.825760869565221</v>
      </c>
      <c r="R158" s="31">
        <v>5.8891304347826079</v>
      </c>
      <c r="S158" s="31">
        <v>60.279021739130442</v>
      </c>
      <c r="T158" s="31">
        <v>60.279021739130442</v>
      </c>
      <c r="U158" s="31">
        <v>0</v>
      </c>
      <c r="V158" s="31">
        <v>0</v>
      </c>
      <c r="W158" s="31">
        <v>5.1684782608695654</v>
      </c>
      <c r="X158" s="31">
        <v>5.1684782608695654</v>
      </c>
      <c r="Y158" s="31">
        <v>0</v>
      </c>
      <c r="Z158" s="31">
        <v>0</v>
      </c>
      <c r="AA158" s="31">
        <v>0</v>
      </c>
      <c r="AB158" s="31">
        <v>0</v>
      </c>
      <c r="AC158" s="31">
        <v>0</v>
      </c>
      <c r="AD158" s="31">
        <v>0</v>
      </c>
      <c r="AE158" s="31">
        <v>0</v>
      </c>
      <c r="AF158" t="s">
        <v>173</v>
      </c>
      <c r="AG158" s="32">
        <v>4</v>
      </c>
      <c r="AH158"/>
    </row>
    <row r="159" spans="1:34" x14ac:dyDescent="0.25">
      <c r="A159" t="s">
        <v>545</v>
      </c>
      <c r="B159" t="s">
        <v>350</v>
      </c>
      <c r="C159" t="s">
        <v>413</v>
      </c>
      <c r="D159" t="s">
        <v>482</v>
      </c>
      <c r="E159" s="31">
        <v>21.271739130434781</v>
      </c>
      <c r="F159" s="31">
        <v>5.9173939703627996</v>
      </c>
      <c r="G159" s="31">
        <v>5.4916811446090952</v>
      </c>
      <c r="H159" s="31">
        <v>0.87795605518650999</v>
      </c>
      <c r="I159" s="31">
        <v>0.67347981604496676</v>
      </c>
      <c r="J159" s="31">
        <v>125.8732608695652</v>
      </c>
      <c r="K159" s="31">
        <v>116.81760869565215</v>
      </c>
      <c r="L159" s="31">
        <v>18.675652173913043</v>
      </c>
      <c r="M159" s="31">
        <v>14.326086956521738</v>
      </c>
      <c r="N159" s="31">
        <v>0</v>
      </c>
      <c r="O159" s="31">
        <v>4.3495652173913051</v>
      </c>
      <c r="P159" s="31">
        <v>32.117717391304346</v>
      </c>
      <c r="Q159" s="31">
        <v>27.411630434782609</v>
      </c>
      <c r="R159" s="31">
        <v>4.70608695652174</v>
      </c>
      <c r="S159" s="31">
        <v>75.079891304347811</v>
      </c>
      <c r="T159" s="31">
        <v>75.079891304347811</v>
      </c>
      <c r="U159" s="31">
        <v>0</v>
      </c>
      <c r="V159" s="31">
        <v>0</v>
      </c>
      <c r="W159" s="31">
        <v>24.711956521739125</v>
      </c>
      <c r="X159" s="31">
        <v>0.69195652173913047</v>
      </c>
      <c r="Y159" s="31">
        <v>0</v>
      </c>
      <c r="Z159" s="31">
        <v>0</v>
      </c>
      <c r="AA159" s="31">
        <v>10.159673913043473</v>
      </c>
      <c r="AB159" s="31">
        <v>0</v>
      </c>
      <c r="AC159" s="31">
        <v>13.860326086956523</v>
      </c>
      <c r="AD159" s="31">
        <v>0</v>
      </c>
      <c r="AE159" s="31">
        <v>0</v>
      </c>
      <c r="AF159" t="s">
        <v>163</v>
      </c>
      <c r="AG159" s="32">
        <v>4</v>
      </c>
      <c r="AH159"/>
    </row>
    <row r="160" spans="1:34" x14ac:dyDescent="0.25">
      <c r="A160" t="s">
        <v>545</v>
      </c>
      <c r="B160" t="s">
        <v>241</v>
      </c>
      <c r="C160" t="s">
        <v>428</v>
      </c>
      <c r="D160" t="s">
        <v>459</v>
      </c>
      <c r="E160" s="31">
        <v>145.08695652173913</v>
      </c>
      <c r="F160" s="31">
        <v>3.2489961042852866</v>
      </c>
      <c r="G160" s="31">
        <v>2.9788807311956855</v>
      </c>
      <c r="H160" s="31">
        <v>0.35772924782738996</v>
      </c>
      <c r="I160" s="31">
        <v>0.18242208570572374</v>
      </c>
      <c r="J160" s="31">
        <v>471.38695652173919</v>
      </c>
      <c r="K160" s="31">
        <v>432.19673913043488</v>
      </c>
      <c r="L160" s="31">
        <v>51.901847826086964</v>
      </c>
      <c r="M160" s="31">
        <v>26.467065217391308</v>
      </c>
      <c r="N160" s="31">
        <v>20.913043478260871</v>
      </c>
      <c r="O160" s="31">
        <v>4.5217391304347823</v>
      </c>
      <c r="P160" s="31">
        <v>132.85826086956524</v>
      </c>
      <c r="Q160" s="31">
        <v>119.10282608695655</v>
      </c>
      <c r="R160" s="31">
        <v>13.755434782608695</v>
      </c>
      <c r="S160" s="31">
        <v>286.62684782608699</v>
      </c>
      <c r="T160" s="31">
        <v>261.80619565217393</v>
      </c>
      <c r="U160" s="31">
        <v>24.820652173913043</v>
      </c>
      <c r="V160" s="31">
        <v>0</v>
      </c>
      <c r="W160" s="31">
        <v>130.29967391304348</v>
      </c>
      <c r="X160" s="31">
        <v>4.7007608695652179</v>
      </c>
      <c r="Y160" s="31">
        <v>0</v>
      </c>
      <c r="Z160" s="31">
        <v>0</v>
      </c>
      <c r="AA160" s="31">
        <v>34.602500000000006</v>
      </c>
      <c r="AB160" s="31">
        <v>0</v>
      </c>
      <c r="AC160" s="31">
        <v>90.996413043478256</v>
      </c>
      <c r="AD160" s="31">
        <v>0</v>
      </c>
      <c r="AE160" s="31">
        <v>0</v>
      </c>
      <c r="AF160" t="s">
        <v>54</v>
      </c>
      <c r="AG160" s="32">
        <v>4</v>
      </c>
      <c r="AH160"/>
    </row>
    <row r="161" spans="1:34" x14ac:dyDescent="0.25">
      <c r="A161" t="s">
        <v>545</v>
      </c>
      <c r="B161" t="s">
        <v>187</v>
      </c>
      <c r="C161" t="s">
        <v>423</v>
      </c>
      <c r="D161" t="s">
        <v>493</v>
      </c>
      <c r="E161" s="31">
        <v>100.60869565217391</v>
      </c>
      <c r="F161" s="31">
        <v>3.2973476663785655</v>
      </c>
      <c r="G161" s="31">
        <v>3.0991248919619707</v>
      </c>
      <c r="H161" s="31">
        <v>0.16324546240276575</v>
      </c>
      <c r="I161" s="31">
        <v>1.3423725151253242E-2</v>
      </c>
      <c r="J161" s="31">
        <v>331.74184782608694</v>
      </c>
      <c r="K161" s="31">
        <v>311.79891304347825</v>
      </c>
      <c r="L161" s="31">
        <v>16.423913043478258</v>
      </c>
      <c r="M161" s="31">
        <v>1.3505434782608696</v>
      </c>
      <c r="N161" s="31">
        <v>9.8559782608695645</v>
      </c>
      <c r="O161" s="31">
        <v>5.2173913043478262</v>
      </c>
      <c r="P161" s="31">
        <v>119.18478260869566</v>
      </c>
      <c r="Q161" s="31">
        <v>114.31521739130434</v>
      </c>
      <c r="R161" s="31">
        <v>4.8695652173913047</v>
      </c>
      <c r="S161" s="31">
        <v>196.13315217391303</v>
      </c>
      <c r="T161" s="31">
        <v>196.13315217391303</v>
      </c>
      <c r="U161" s="31">
        <v>0</v>
      </c>
      <c r="V161" s="31">
        <v>0</v>
      </c>
      <c r="W161" s="31">
        <v>0</v>
      </c>
      <c r="X161" s="31">
        <v>0</v>
      </c>
      <c r="Y161" s="31">
        <v>0</v>
      </c>
      <c r="Z161" s="31">
        <v>0</v>
      </c>
      <c r="AA161" s="31">
        <v>0</v>
      </c>
      <c r="AB161" s="31">
        <v>0</v>
      </c>
      <c r="AC161" s="31">
        <v>0</v>
      </c>
      <c r="AD161" s="31">
        <v>0</v>
      </c>
      <c r="AE161" s="31">
        <v>0</v>
      </c>
      <c r="AF161" t="s">
        <v>44</v>
      </c>
      <c r="AG161" s="32">
        <v>4</v>
      </c>
      <c r="AH161"/>
    </row>
    <row r="162" spans="1:34" x14ac:dyDescent="0.25">
      <c r="A162" t="s">
        <v>545</v>
      </c>
      <c r="B162" t="s">
        <v>354</v>
      </c>
      <c r="C162" t="s">
        <v>377</v>
      </c>
      <c r="D162" t="s">
        <v>478</v>
      </c>
      <c r="E162" s="31">
        <v>25.663043478260871</v>
      </c>
      <c r="F162" s="31">
        <v>5.4112028801355354</v>
      </c>
      <c r="G162" s="31">
        <v>4.6356840321897508</v>
      </c>
      <c r="H162" s="31">
        <v>1.3575942397289282</v>
      </c>
      <c r="I162" s="31">
        <v>0.76377806014400662</v>
      </c>
      <c r="J162" s="31">
        <v>138.8679347826087</v>
      </c>
      <c r="K162" s="31">
        <v>118.96576086956523</v>
      </c>
      <c r="L162" s="31">
        <v>34.839999999999996</v>
      </c>
      <c r="M162" s="31">
        <v>19.600869565217387</v>
      </c>
      <c r="N162" s="31">
        <v>9.8369565217391308</v>
      </c>
      <c r="O162" s="31">
        <v>5.4021739130434785</v>
      </c>
      <c r="P162" s="31">
        <v>23.958043478260876</v>
      </c>
      <c r="Q162" s="31">
        <v>19.295000000000005</v>
      </c>
      <c r="R162" s="31">
        <v>4.6630434782608692</v>
      </c>
      <c r="S162" s="31">
        <v>80.069891304347834</v>
      </c>
      <c r="T162" s="31">
        <v>80.069891304347834</v>
      </c>
      <c r="U162" s="31">
        <v>0</v>
      </c>
      <c r="V162" s="31">
        <v>0</v>
      </c>
      <c r="W162" s="31">
        <v>12.271739130434783</v>
      </c>
      <c r="X162" s="31">
        <v>0</v>
      </c>
      <c r="Y162" s="31">
        <v>0</v>
      </c>
      <c r="Z162" s="31">
        <v>0</v>
      </c>
      <c r="AA162" s="31">
        <v>0</v>
      </c>
      <c r="AB162" s="31">
        <v>0</v>
      </c>
      <c r="AC162" s="31">
        <v>12.271739130434783</v>
      </c>
      <c r="AD162" s="31">
        <v>0</v>
      </c>
      <c r="AE162" s="31">
        <v>0</v>
      </c>
      <c r="AF162" t="s">
        <v>167</v>
      </c>
      <c r="AG162" s="32">
        <v>4</v>
      </c>
      <c r="AH162"/>
    </row>
    <row r="163" spans="1:34" x14ac:dyDescent="0.25">
      <c r="A163" t="s">
        <v>545</v>
      </c>
      <c r="B163" t="s">
        <v>337</v>
      </c>
      <c r="C163" t="s">
        <v>377</v>
      </c>
      <c r="D163" t="s">
        <v>478</v>
      </c>
      <c r="E163" s="31">
        <v>24.347826086956523</v>
      </c>
      <c r="F163" s="31">
        <v>3.6713303571428568</v>
      </c>
      <c r="G163" s="31">
        <v>3.600392857142857</v>
      </c>
      <c r="H163" s="31">
        <v>0.45366071428571431</v>
      </c>
      <c r="I163" s="31">
        <v>0.42151785714285717</v>
      </c>
      <c r="J163" s="31">
        <v>89.388913043478254</v>
      </c>
      <c r="K163" s="31">
        <v>87.661739130434782</v>
      </c>
      <c r="L163" s="31">
        <v>11.045652173913044</v>
      </c>
      <c r="M163" s="31">
        <v>10.263043478260871</v>
      </c>
      <c r="N163" s="31">
        <v>0</v>
      </c>
      <c r="O163" s="31">
        <v>0.78260869565217395</v>
      </c>
      <c r="P163" s="31">
        <v>21.280108695652174</v>
      </c>
      <c r="Q163" s="31">
        <v>20.33554347826087</v>
      </c>
      <c r="R163" s="31">
        <v>0.94456521739130439</v>
      </c>
      <c r="S163" s="31">
        <v>57.063152173913039</v>
      </c>
      <c r="T163" s="31">
        <v>57.063152173913039</v>
      </c>
      <c r="U163" s="31">
        <v>0</v>
      </c>
      <c r="V163" s="31">
        <v>0</v>
      </c>
      <c r="W163" s="31">
        <v>0.78260869565217395</v>
      </c>
      <c r="X163" s="31">
        <v>0</v>
      </c>
      <c r="Y163" s="31">
        <v>0</v>
      </c>
      <c r="Z163" s="31">
        <v>0.78260869565217395</v>
      </c>
      <c r="AA163" s="31">
        <v>0</v>
      </c>
      <c r="AB163" s="31">
        <v>0</v>
      </c>
      <c r="AC163" s="31">
        <v>0</v>
      </c>
      <c r="AD163" s="31">
        <v>0</v>
      </c>
      <c r="AE163" s="31">
        <v>0</v>
      </c>
      <c r="AF163" t="s">
        <v>150</v>
      </c>
      <c r="AG163" s="32">
        <v>4</v>
      </c>
      <c r="AH163"/>
    </row>
    <row r="164" spans="1:34" x14ac:dyDescent="0.25">
      <c r="A164" t="s">
        <v>545</v>
      </c>
      <c r="B164" t="s">
        <v>235</v>
      </c>
      <c r="C164" t="s">
        <v>425</v>
      </c>
      <c r="D164" t="s">
        <v>470</v>
      </c>
      <c r="E164" s="31">
        <v>115.25</v>
      </c>
      <c r="F164" s="31">
        <v>4.1266169951900409</v>
      </c>
      <c r="G164" s="31">
        <v>3.8893728190134866</v>
      </c>
      <c r="H164" s="31">
        <v>0.42255116476468935</v>
      </c>
      <c r="I164" s="31">
        <v>0.2784410072620957</v>
      </c>
      <c r="J164" s="31">
        <v>475.59260869565219</v>
      </c>
      <c r="K164" s="31">
        <v>448.25021739130432</v>
      </c>
      <c r="L164" s="31">
        <v>48.699021739130444</v>
      </c>
      <c r="M164" s="31">
        <v>32.09032608695653</v>
      </c>
      <c r="N164" s="31">
        <v>11.304347826086957</v>
      </c>
      <c r="O164" s="31">
        <v>5.3043478260869561</v>
      </c>
      <c r="P164" s="31">
        <v>105.51489130434784</v>
      </c>
      <c r="Q164" s="31">
        <v>94.781195652173935</v>
      </c>
      <c r="R164" s="31">
        <v>10.733695652173912</v>
      </c>
      <c r="S164" s="31">
        <v>321.37869565217386</v>
      </c>
      <c r="T164" s="31">
        <v>321.37869565217386</v>
      </c>
      <c r="U164" s="31">
        <v>0</v>
      </c>
      <c r="V164" s="31">
        <v>0</v>
      </c>
      <c r="W164" s="31">
        <v>105.2833695652174</v>
      </c>
      <c r="X164" s="31">
        <v>11.547282608695651</v>
      </c>
      <c r="Y164" s="31">
        <v>0</v>
      </c>
      <c r="Z164" s="31">
        <v>0</v>
      </c>
      <c r="AA164" s="31">
        <v>22.185652173913041</v>
      </c>
      <c r="AB164" s="31">
        <v>0</v>
      </c>
      <c r="AC164" s="31">
        <v>71.550434782608704</v>
      </c>
      <c r="AD164" s="31">
        <v>0</v>
      </c>
      <c r="AE164" s="31">
        <v>0</v>
      </c>
      <c r="AF164" t="s">
        <v>48</v>
      </c>
      <c r="AG164" s="32">
        <v>4</v>
      </c>
      <c r="AH164"/>
    </row>
    <row r="165" spans="1:34" x14ac:dyDescent="0.25">
      <c r="A165" t="s">
        <v>545</v>
      </c>
      <c r="B165" t="s">
        <v>363</v>
      </c>
      <c r="C165" t="s">
        <v>457</v>
      </c>
      <c r="D165" t="s">
        <v>473</v>
      </c>
      <c r="E165" s="31">
        <v>38.880434782608695</v>
      </c>
      <c r="F165" s="31">
        <v>4.7517752306402015</v>
      </c>
      <c r="G165" s="31">
        <v>4.2837852949398938</v>
      </c>
      <c r="H165" s="31">
        <v>1.2474839250768801</v>
      </c>
      <c r="I165" s="31">
        <v>0.77949398937657255</v>
      </c>
      <c r="J165" s="31">
        <v>184.75108695652173</v>
      </c>
      <c r="K165" s="31">
        <v>166.5554347826087</v>
      </c>
      <c r="L165" s="31">
        <v>48.502717391304351</v>
      </c>
      <c r="M165" s="31">
        <v>30.307065217391305</v>
      </c>
      <c r="N165" s="31">
        <v>12.456521739130435</v>
      </c>
      <c r="O165" s="31">
        <v>5.7391304347826084</v>
      </c>
      <c r="P165" s="31">
        <v>50.098913043478262</v>
      </c>
      <c r="Q165" s="31">
        <v>50.098913043478262</v>
      </c>
      <c r="R165" s="31">
        <v>0</v>
      </c>
      <c r="S165" s="31">
        <v>86.149456521739125</v>
      </c>
      <c r="T165" s="31">
        <v>86.149456521739125</v>
      </c>
      <c r="U165" s="31">
        <v>0</v>
      </c>
      <c r="V165" s="31">
        <v>0</v>
      </c>
      <c r="W165" s="31">
        <v>3.9576086956521741</v>
      </c>
      <c r="X165" s="31">
        <v>0</v>
      </c>
      <c r="Y165" s="31">
        <v>0</v>
      </c>
      <c r="Z165" s="31">
        <v>0</v>
      </c>
      <c r="AA165" s="31">
        <v>3.5826086956521741</v>
      </c>
      <c r="AB165" s="31">
        <v>0</v>
      </c>
      <c r="AC165" s="31">
        <v>0.375</v>
      </c>
      <c r="AD165" s="31">
        <v>0</v>
      </c>
      <c r="AE165" s="31">
        <v>0</v>
      </c>
      <c r="AF165" t="s">
        <v>176</v>
      </c>
      <c r="AG165" s="32">
        <v>4</v>
      </c>
      <c r="AH165"/>
    </row>
    <row r="166" spans="1:34" x14ac:dyDescent="0.25">
      <c r="A166" t="s">
        <v>545</v>
      </c>
      <c r="B166" t="s">
        <v>258</v>
      </c>
      <c r="C166" t="s">
        <v>415</v>
      </c>
      <c r="D166" t="s">
        <v>486</v>
      </c>
      <c r="E166" s="31">
        <v>92.728260869565219</v>
      </c>
      <c r="F166" s="31">
        <v>3.5092345563239946</v>
      </c>
      <c r="G166" s="31">
        <v>3.3416105966475209</v>
      </c>
      <c r="H166" s="31">
        <v>0.34254600867424689</v>
      </c>
      <c r="I166" s="31">
        <v>0.17492204899777283</v>
      </c>
      <c r="J166" s="31">
        <v>325.40521739130435</v>
      </c>
      <c r="K166" s="31">
        <v>309.86173913043478</v>
      </c>
      <c r="L166" s="31">
        <v>31.763695652173915</v>
      </c>
      <c r="M166" s="31">
        <v>16.220217391304349</v>
      </c>
      <c r="N166" s="31">
        <v>12.434782608695652</v>
      </c>
      <c r="O166" s="31">
        <v>3.1086956521739131</v>
      </c>
      <c r="P166" s="31">
        <v>111.51108695652177</v>
      </c>
      <c r="Q166" s="31">
        <v>111.51108695652177</v>
      </c>
      <c r="R166" s="31">
        <v>0</v>
      </c>
      <c r="S166" s="31">
        <v>182.13043478260866</v>
      </c>
      <c r="T166" s="31">
        <v>182.13043478260866</v>
      </c>
      <c r="U166" s="31">
        <v>0</v>
      </c>
      <c r="V166" s="31">
        <v>0</v>
      </c>
      <c r="W166" s="31">
        <v>44.916086956521738</v>
      </c>
      <c r="X166" s="31">
        <v>0.79086956521739138</v>
      </c>
      <c r="Y166" s="31">
        <v>0</v>
      </c>
      <c r="Z166" s="31">
        <v>0</v>
      </c>
      <c r="AA166" s="31">
        <v>23.500217391304343</v>
      </c>
      <c r="AB166" s="31">
        <v>0</v>
      </c>
      <c r="AC166" s="31">
        <v>20.625000000000004</v>
      </c>
      <c r="AD166" s="31">
        <v>0</v>
      </c>
      <c r="AE166" s="31">
        <v>0</v>
      </c>
      <c r="AF166" t="s">
        <v>71</v>
      </c>
      <c r="AG166" s="32">
        <v>4</v>
      </c>
      <c r="AH166"/>
    </row>
    <row r="167" spans="1:34" x14ac:dyDescent="0.25">
      <c r="A167" t="s">
        <v>545</v>
      </c>
      <c r="B167" t="s">
        <v>307</v>
      </c>
      <c r="C167" t="s">
        <v>411</v>
      </c>
      <c r="D167" t="s">
        <v>481</v>
      </c>
      <c r="E167" s="31">
        <v>86.630434782608702</v>
      </c>
      <c r="F167" s="31">
        <v>3.6780978670012554</v>
      </c>
      <c r="G167" s="31">
        <v>3.5195156838143045</v>
      </c>
      <c r="H167" s="31">
        <v>0.17476537013801755</v>
      </c>
      <c r="I167" s="31">
        <v>7.4204516938519441E-2</v>
      </c>
      <c r="J167" s="31">
        <v>318.63521739130442</v>
      </c>
      <c r="K167" s="31">
        <v>304.89717391304356</v>
      </c>
      <c r="L167" s="31">
        <v>15.14</v>
      </c>
      <c r="M167" s="31">
        <v>6.4283695652173911</v>
      </c>
      <c r="N167" s="31">
        <v>1.9130434782608696</v>
      </c>
      <c r="O167" s="31">
        <v>6.7985869565217394</v>
      </c>
      <c r="P167" s="31">
        <v>107.9042391304348</v>
      </c>
      <c r="Q167" s="31">
        <v>102.87782608695655</v>
      </c>
      <c r="R167" s="31">
        <v>5.0264130434782617</v>
      </c>
      <c r="S167" s="31">
        <v>195.59097826086963</v>
      </c>
      <c r="T167" s="31">
        <v>195.59097826086963</v>
      </c>
      <c r="U167" s="31">
        <v>0</v>
      </c>
      <c r="V167" s="31">
        <v>0</v>
      </c>
      <c r="W167" s="31">
        <v>94.190543478260878</v>
      </c>
      <c r="X167" s="31">
        <v>4.6059782608695654</v>
      </c>
      <c r="Y167" s="31">
        <v>0</v>
      </c>
      <c r="Z167" s="31">
        <v>0</v>
      </c>
      <c r="AA167" s="31">
        <v>22.396847826086958</v>
      </c>
      <c r="AB167" s="31">
        <v>0</v>
      </c>
      <c r="AC167" s="31">
        <v>67.187717391304346</v>
      </c>
      <c r="AD167" s="31">
        <v>0</v>
      </c>
      <c r="AE167" s="31">
        <v>0</v>
      </c>
      <c r="AF167" t="s">
        <v>120</v>
      </c>
      <c r="AG167" s="32">
        <v>4</v>
      </c>
      <c r="AH167"/>
    </row>
    <row r="168" spans="1:34" x14ac:dyDescent="0.25">
      <c r="A168" t="s">
        <v>545</v>
      </c>
      <c r="B168" t="s">
        <v>321</v>
      </c>
      <c r="C168" t="s">
        <v>436</v>
      </c>
      <c r="D168" t="s">
        <v>476</v>
      </c>
      <c r="E168" s="31">
        <v>35.086956521739133</v>
      </c>
      <c r="F168" s="31">
        <v>6.1896840148698882</v>
      </c>
      <c r="G168" s="31">
        <v>5.8162949194547711</v>
      </c>
      <c r="H168" s="31">
        <v>1.3510068153655515</v>
      </c>
      <c r="I168" s="31">
        <v>1.0484820322180917</v>
      </c>
      <c r="J168" s="31">
        <v>217.17717391304348</v>
      </c>
      <c r="K168" s="31">
        <v>204.07608695652175</v>
      </c>
      <c r="L168" s="31">
        <v>47.40271739130435</v>
      </c>
      <c r="M168" s="31">
        <v>36.788043478260867</v>
      </c>
      <c r="N168" s="31">
        <v>4.9565217391304346</v>
      </c>
      <c r="O168" s="31">
        <v>5.6581521739130434</v>
      </c>
      <c r="P168" s="31">
        <v>53.271739130434781</v>
      </c>
      <c r="Q168" s="31">
        <v>50.785326086956523</v>
      </c>
      <c r="R168" s="31">
        <v>2.4864130434782608</v>
      </c>
      <c r="S168" s="31">
        <v>116.50271739130434</v>
      </c>
      <c r="T168" s="31">
        <v>116.50271739130434</v>
      </c>
      <c r="U168" s="31">
        <v>0</v>
      </c>
      <c r="V168" s="31">
        <v>0</v>
      </c>
      <c r="W168" s="31">
        <v>2.3130434782608695</v>
      </c>
      <c r="X168" s="31">
        <v>0</v>
      </c>
      <c r="Y168" s="31">
        <v>0</v>
      </c>
      <c r="Z168" s="31">
        <v>2.3130434782608695</v>
      </c>
      <c r="AA168" s="31">
        <v>0</v>
      </c>
      <c r="AB168" s="31">
        <v>0</v>
      </c>
      <c r="AC168" s="31">
        <v>0</v>
      </c>
      <c r="AD168" s="31">
        <v>0</v>
      </c>
      <c r="AE168" s="31">
        <v>0</v>
      </c>
      <c r="AF168" t="s">
        <v>134</v>
      </c>
      <c r="AG168" s="32">
        <v>4</v>
      </c>
      <c r="AH168"/>
    </row>
    <row r="169" spans="1:34" x14ac:dyDescent="0.25">
      <c r="A169" t="s">
        <v>545</v>
      </c>
      <c r="B169" t="s">
        <v>355</v>
      </c>
      <c r="C169" t="s">
        <v>419</v>
      </c>
      <c r="D169" t="s">
        <v>489</v>
      </c>
      <c r="E169" s="31">
        <v>50.25</v>
      </c>
      <c r="F169" s="31">
        <v>4.7500173047804441</v>
      </c>
      <c r="G169" s="31">
        <v>4.3952693056456829</v>
      </c>
      <c r="H169" s="31">
        <v>0.97069002812026817</v>
      </c>
      <c r="I169" s="31">
        <v>0.61594202898550721</v>
      </c>
      <c r="J169" s="31">
        <v>238.68836956521733</v>
      </c>
      <c r="K169" s="31">
        <v>220.86228260869558</v>
      </c>
      <c r="L169" s="31">
        <v>48.777173913043477</v>
      </c>
      <c r="M169" s="31">
        <v>30.951086956521738</v>
      </c>
      <c r="N169" s="31">
        <v>12.086956521739131</v>
      </c>
      <c r="O169" s="31">
        <v>5.7391304347826084</v>
      </c>
      <c r="P169" s="31">
        <v>64.509239130434793</v>
      </c>
      <c r="Q169" s="31">
        <v>64.509239130434793</v>
      </c>
      <c r="R169" s="31">
        <v>0</v>
      </c>
      <c r="S169" s="31">
        <v>125.40195652173907</v>
      </c>
      <c r="T169" s="31">
        <v>125.40195652173907</v>
      </c>
      <c r="U169" s="31">
        <v>0</v>
      </c>
      <c r="V169" s="31">
        <v>0</v>
      </c>
      <c r="W169" s="31">
        <v>62.680217391304367</v>
      </c>
      <c r="X169" s="31">
        <v>0</v>
      </c>
      <c r="Y169" s="31">
        <v>0</v>
      </c>
      <c r="Z169" s="31">
        <v>0</v>
      </c>
      <c r="AA169" s="31">
        <v>16.794565217391305</v>
      </c>
      <c r="AB169" s="31">
        <v>0</v>
      </c>
      <c r="AC169" s="31">
        <v>45.885652173913066</v>
      </c>
      <c r="AD169" s="31">
        <v>0</v>
      </c>
      <c r="AE169" s="31">
        <v>0</v>
      </c>
      <c r="AF169" t="s">
        <v>168</v>
      </c>
      <c r="AG169" s="32">
        <v>4</v>
      </c>
      <c r="AH169"/>
    </row>
    <row r="170" spans="1:34" x14ac:dyDescent="0.25">
      <c r="A170" t="s">
        <v>545</v>
      </c>
      <c r="B170" t="s">
        <v>294</v>
      </c>
      <c r="C170" t="s">
        <v>444</v>
      </c>
      <c r="D170" t="s">
        <v>503</v>
      </c>
      <c r="E170" s="31">
        <v>84.391304347826093</v>
      </c>
      <c r="F170" s="31">
        <v>3.3582882534775882</v>
      </c>
      <c r="G170" s="31">
        <v>3.1493431221020094</v>
      </c>
      <c r="H170" s="31">
        <v>0.25276919113858837</v>
      </c>
      <c r="I170" s="31">
        <v>9.7179289026275095E-2</v>
      </c>
      <c r="J170" s="31">
        <v>283.4103260869565</v>
      </c>
      <c r="K170" s="31">
        <v>265.7771739130435</v>
      </c>
      <c r="L170" s="31">
        <v>21.331521739130437</v>
      </c>
      <c r="M170" s="31">
        <v>8.2010869565217384</v>
      </c>
      <c r="N170" s="31">
        <v>9.6521739130434785</v>
      </c>
      <c r="O170" s="31">
        <v>3.4782608695652173</v>
      </c>
      <c r="P170" s="31">
        <v>71.144021739130437</v>
      </c>
      <c r="Q170" s="31">
        <v>66.641304347826093</v>
      </c>
      <c r="R170" s="31">
        <v>4.5027173913043477</v>
      </c>
      <c r="S170" s="31">
        <v>190.93478260869566</v>
      </c>
      <c r="T170" s="31">
        <v>190.93478260869566</v>
      </c>
      <c r="U170" s="31">
        <v>0</v>
      </c>
      <c r="V170" s="31">
        <v>0</v>
      </c>
      <c r="W170" s="31">
        <v>172.69293478260869</v>
      </c>
      <c r="X170" s="31">
        <v>0</v>
      </c>
      <c r="Y170" s="31">
        <v>0</v>
      </c>
      <c r="Z170" s="31">
        <v>0</v>
      </c>
      <c r="AA170" s="31">
        <v>38.605978260869563</v>
      </c>
      <c r="AB170" s="31">
        <v>0</v>
      </c>
      <c r="AC170" s="31">
        <v>134.08695652173913</v>
      </c>
      <c r="AD170" s="31">
        <v>0</v>
      </c>
      <c r="AE170" s="31">
        <v>0</v>
      </c>
      <c r="AF170" t="s">
        <v>107</v>
      </c>
      <c r="AG170" s="32">
        <v>4</v>
      </c>
      <c r="AH170"/>
    </row>
    <row r="171" spans="1:34" x14ac:dyDescent="0.25">
      <c r="A171" t="s">
        <v>545</v>
      </c>
      <c r="B171" t="s">
        <v>233</v>
      </c>
      <c r="C171" t="s">
        <v>413</v>
      </c>
      <c r="D171" t="s">
        <v>482</v>
      </c>
      <c r="E171" s="31">
        <v>73.706521739130437</v>
      </c>
      <c r="F171" s="31">
        <v>3.2325586196726142</v>
      </c>
      <c r="G171" s="31">
        <v>2.8450302315292726</v>
      </c>
      <c r="H171" s="31">
        <v>0.19896917858722901</v>
      </c>
      <c r="I171" s="31">
        <v>9.3969915941601548E-2</v>
      </c>
      <c r="J171" s="31">
        <v>238.26065217391303</v>
      </c>
      <c r="K171" s="31">
        <v>209.69728260869564</v>
      </c>
      <c r="L171" s="31">
        <v>14.665326086956522</v>
      </c>
      <c r="M171" s="31">
        <v>6.9261956521739139</v>
      </c>
      <c r="N171" s="31">
        <v>2.1739130434782608</v>
      </c>
      <c r="O171" s="31">
        <v>5.5652173913043477</v>
      </c>
      <c r="P171" s="31">
        <v>85.773478260869581</v>
      </c>
      <c r="Q171" s="31">
        <v>64.949239130434805</v>
      </c>
      <c r="R171" s="31">
        <v>20.824239130434783</v>
      </c>
      <c r="S171" s="31">
        <v>137.82184782608692</v>
      </c>
      <c r="T171" s="31">
        <v>137.82184782608692</v>
      </c>
      <c r="U171" s="31">
        <v>0</v>
      </c>
      <c r="V171" s="31">
        <v>0</v>
      </c>
      <c r="W171" s="31">
        <v>61.036956521739114</v>
      </c>
      <c r="X171" s="31">
        <v>0.73293478260869571</v>
      </c>
      <c r="Y171" s="31">
        <v>0</v>
      </c>
      <c r="Z171" s="31">
        <v>0</v>
      </c>
      <c r="AA171" s="31">
        <v>15.980760869565218</v>
      </c>
      <c r="AB171" s="31">
        <v>0</v>
      </c>
      <c r="AC171" s="31">
        <v>44.323260869565203</v>
      </c>
      <c r="AD171" s="31">
        <v>0</v>
      </c>
      <c r="AE171" s="31">
        <v>0</v>
      </c>
      <c r="AF171" t="s">
        <v>46</v>
      </c>
      <c r="AG171" s="32">
        <v>4</v>
      </c>
      <c r="AH171"/>
    </row>
    <row r="172" spans="1:34" x14ac:dyDescent="0.25">
      <c r="A172" t="s">
        <v>545</v>
      </c>
      <c r="B172" t="s">
        <v>346</v>
      </c>
      <c r="C172" t="s">
        <v>414</v>
      </c>
      <c r="D172" t="s">
        <v>485</v>
      </c>
      <c r="E172" s="31">
        <v>171.81521739130434</v>
      </c>
      <c r="F172" s="31">
        <v>3.7267438476624282</v>
      </c>
      <c r="G172" s="31">
        <v>3.4302296450939451</v>
      </c>
      <c r="H172" s="31">
        <v>0.71195419750743338</v>
      </c>
      <c r="I172" s="31">
        <v>0.44580628835326119</v>
      </c>
      <c r="J172" s="31">
        <v>640.31130434782608</v>
      </c>
      <c r="K172" s="31">
        <v>589.36565217391296</v>
      </c>
      <c r="L172" s="31">
        <v>122.3245652173913</v>
      </c>
      <c r="M172" s="31">
        <v>76.596304347826077</v>
      </c>
      <c r="N172" s="31">
        <v>41.2961956521739</v>
      </c>
      <c r="O172" s="31">
        <v>4.4320652173913047</v>
      </c>
      <c r="P172" s="31">
        <v>138.95673913043476</v>
      </c>
      <c r="Q172" s="31">
        <v>133.73934782608694</v>
      </c>
      <c r="R172" s="31">
        <v>5.2173913043478262</v>
      </c>
      <c r="S172" s="31">
        <v>379.03000000000003</v>
      </c>
      <c r="T172" s="31">
        <v>348.27771739130435</v>
      </c>
      <c r="U172" s="31">
        <v>30.752282608695658</v>
      </c>
      <c r="V172" s="31">
        <v>0</v>
      </c>
      <c r="W172" s="31">
        <v>118.87532608695653</v>
      </c>
      <c r="X172" s="31">
        <v>11.315760869565219</v>
      </c>
      <c r="Y172" s="31">
        <v>10.306630434782607</v>
      </c>
      <c r="Z172" s="31">
        <v>0</v>
      </c>
      <c r="AA172" s="31">
        <v>37.834565217391294</v>
      </c>
      <c r="AB172" s="31">
        <v>0</v>
      </c>
      <c r="AC172" s="31">
        <v>59.418369565217425</v>
      </c>
      <c r="AD172" s="31">
        <v>0</v>
      </c>
      <c r="AE172" s="31">
        <v>0</v>
      </c>
      <c r="AF172" t="s">
        <v>159</v>
      </c>
      <c r="AG172" s="32">
        <v>4</v>
      </c>
      <c r="AH172"/>
    </row>
    <row r="173" spans="1:34" x14ac:dyDescent="0.25">
      <c r="A173" t="s">
        <v>545</v>
      </c>
      <c r="B173" t="s">
        <v>368</v>
      </c>
      <c r="C173" t="s">
        <v>400</v>
      </c>
      <c r="D173" t="s">
        <v>497</v>
      </c>
      <c r="E173" s="31">
        <v>41.097826086956523</v>
      </c>
      <c r="F173" s="31">
        <v>5.1928378735784184</v>
      </c>
      <c r="G173" s="31">
        <v>4.947267918540069</v>
      </c>
      <c r="H173" s="31">
        <v>0.69250991801110806</v>
      </c>
      <c r="I173" s="31">
        <v>0.58658555937582635</v>
      </c>
      <c r="J173" s="31">
        <v>213.41434782608695</v>
      </c>
      <c r="K173" s="31">
        <v>203.32195652173914</v>
      </c>
      <c r="L173" s="31">
        <v>28.46065217391304</v>
      </c>
      <c r="M173" s="31">
        <v>24.107391304347821</v>
      </c>
      <c r="N173" s="31">
        <v>0.35326086956521741</v>
      </c>
      <c r="O173" s="31">
        <v>4</v>
      </c>
      <c r="P173" s="31">
        <v>65.975217391304341</v>
      </c>
      <c r="Q173" s="31">
        <v>60.236086956521739</v>
      </c>
      <c r="R173" s="31">
        <v>5.7391304347826084</v>
      </c>
      <c r="S173" s="31">
        <v>118.97847826086957</v>
      </c>
      <c r="T173" s="31">
        <v>118.97847826086957</v>
      </c>
      <c r="U173" s="31">
        <v>0</v>
      </c>
      <c r="V173" s="31">
        <v>0</v>
      </c>
      <c r="W173" s="31">
        <v>47.047499999999985</v>
      </c>
      <c r="X173" s="31">
        <v>12.854673913043474</v>
      </c>
      <c r="Y173" s="31">
        <v>0</v>
      </c>
      <c r="Z173" s="31">
        <v>0</v>
      </c>
      <c r="AA173" s="31">
        <v>14.225217391304342</v>
      </c>
      <c r="AB173" s="31">
        <v>0</v>
      </c>
      <c r="AC173" s="31">
        <v>19.967608695652167</v>
      </c>
      <c r="AD173" s="31">
        <v>0</v>
      </c>
      <c r="AE173" s="31">
        <v>0</v>
      </c>
      <c r="AF173" t="s">
        <v>181</v>
      </c>
      <c r="AG173" s="32">
        <v>4</v>
      </c>
      <c r="AH173"/>
    </row>
    <row r="174" spans="1:34" x14ac:dyDescent="0.25">
      <c r="A174" t="s">
        <v>545</v>
      </c>
      <c r="B174" t="s">
        <v>293</v>
      </c>
      <c r="C174" t="s">
        <v>422</v>
      </c>
      <c r="D174" t="s">
        <v>473</v>
      </c>
      <c r="E174" s="31">
        <v>17.967391304347824</v>
      </c>
      <c r="F174" s="31">
        <v>3.807434966727163</v>
      </c>
      <c r="G174" s="31">
        <v>3.7154809437386569</v>
      </c>
      <c r="H174" s="31">
        <v>0.84047186932849371</v>
      </c>
      <c r="I174" s="31">
        <v>0.74851784633998797</v>
      </c>
      <c r="J174" s="31">
        <v>68.409673913043477</v>
      </c>
      <c r="K174" s="31">
        <v>66.757499999999993</v>
      </c>
      <c r="L174" s="31">
        <v>15.101086956521739</v>
      </c>
      <c r="M174" s="31">
        <v>13.44891304347826</v>
      </c>
      <c r="N174" s="31">
        <v>0</v>
      </c>
      <c r="O174" s="31">
        <v>1.6521739130434783</v>
      </c>
      <c r="P174" s="31">
        <v>12.855434782608693</v>
      </c>
      <c r="Q174" s="31">
        <v>12.855434782608693</v>
      </c>
      <c r="R174" s="31">
        <v>0</v>
      </c>
      <c r="S174" s="31">
        <v>40.453152173913047</v>
      </c>
      <c r="T174" s="31">
        <v>40.453152173913047</v>
      </c>
      <c r="U174" s="31">
        <v>0</v>
      </c>
      <c r="V174" s="31">
        <v>0</v>
      </c>
      <c r="W174" s="31">
        <v>0</v>
      </c>
      <c r="X174" s="31">
        <v>0</v>
      </c>
      <c r="Y174" s="31">
        <v>0</v>
      </c>
      <c r="Z174" s="31">
        <v>0</v>
      </c>
      <c r="AA174" s="31">
        <v>0</v>
      </c>
      <c r="AB174" s="31">
        <v>0</v>
      </c>
      <c r="AC174" s="31">
        <v>0</v>
      </c>
      <c r="AD174" s="31">
        <v>0</v>
      </c>
      <c r="AE174" s="31">
        <v>0</v>
      </c>
      <c r="AF174" t="s">
        <v>106</v>
      </c>
      <c r="AG174" s="32">
        <v>4</v>
      </c>
      <c r="AH174"/>
    </row>
    <row r="175" spans="1:34" x14ac:dyDescent="0.25">
      <c r="A175" t="s">
        <v>545</v>
      </c>
      <c r="B175" t="s">
        <v>364</v>
      </c>
      <c r="C175" t="s">
        <v>413</v>
      </c>
      <c r="D175" t="s">
        <v>482</v>
      </c>
      <c r="E175" s="31">
        <v>109.05434782608695</v>
      </c>
      <c r="F175" s="31">
        <v>4.1353682846606201</v>
      </c>
      <c r="G175" s="31">
        <v>3.876372969201634</v>
      </c>
      <c r="H175" s="31">
        <v>0.66949068075351337</v>
      </c>
      <c r="I175" s="31">
        <v>0.43705770955845707</v>
      </c>
      <c r="J175" s="31">
        <v>450.9798913043478</v>
      </c>
      <c r="K175" s="31">
        <v>422.73532608695643</v>
      </c>
      <c r="L175" s="31">
        <v>73.010869565217391</v>
      </c>
      <c r="M175" s="31">
        <v>47.663043478260867</v>
      </c>
      <c r="N175" s="31">
        <v>20.434782608695652</v>
      </c>
      <c r="O175" s="31">
        <v>4.9130434782608692</v>
      </c>
      <c r="P175" s="31">
        <v>113.33130434782608</v>
      </c>
      <c r="Q175" s="31">
        <v>110.4345652173913</v>
      </c>
      <c r="R175" s="31">
        <v>2.8967391304347827</v>
      </c>
      <c r="S175" s="31">
        <v>264.63771739130431</v>
      </c>
      <c r="T175" s="31">
        <v>264.63771739130431</v>
      </c>
      <c r="U175" s="31">
        <v>0</v>
      </c>
      <c r="V175" s="31">
        <v>0</v>
      </c>
      <c r="W175" s="31">
        <v>12.860326086956524</v>
      </c>
      <c r="X175" s="31">
        <v>0</v>
      </c>
      <c r="Y175" s="31">
        <v>0</v>
      </c>
      <c r="Z175" s="31">
        <v>0</v>
      </c>
      <c r="AA175" s="31">
        <v>10.266086956521741</v>
      </c>
      <c r="AB175" s="31">
        <v>0</v>
      </c>
      <c r="AC175" s="31">
        <v>2.5942391304347825</v>
      </c>
      <c r="AD175" s="31">
        <v>0</v>
      </c>
      <c r="AE175" s="31">
        <v>0</v>
      </c>
      <c r="AF175" t="s">
        <v>177</v>
      </c>
      <c r="AG175" s="32">
        <v>4</v>
      </c>
      <c r="AH175"/>
    </row>
    <row r="176" spans="1:34" x14ac:dyDescent="0.25">
      <c r="A176" t="s">
        <v>545</v>
      </c>
      <c r="B176" t="s">
        <v>292</v>
      </c>
      <c r="C176" t="s">
        <v>413</v>
      </c>
      <c r="D176" t="s">
        <v>482</v>
      </c>
      <c r="E176" s="31">
        <v>70.054347826086953</v>
      </c>
      <c r="F176" s="31">
        <v>3.8129169899146627</v>
      </c>
      <c r="G176" s="31">
        <v>3.4282001551590384</v>
      </c>
      <c r="H176" s="31">
        <v>0.80523661753297138</v>
      </c>
      <c r="I176" s="31">
        <v>0.4645073700543057</v>
      </c>
      <c r="J176" s="31">
        <v>267.11141304347825</v>
      </c>
      <c r="K176" s="31">
        <v>240.16032608695653</v>
      </c>
      <c r="L176" s="31">
        <v>56.410326086956523</v>
      </c>
      <c r="M176" s="31">
        <v>32.540760869565219</v>
      </c>
      <c r="N176" s="31">
        <v>19.521739130434781</v>
      </c>
      <c r="O176" s="31">
        <v>4.3478260869565215</v>
      </c>
      <c r="P176" s="31">
        <v>77.103260869565219</v>
      </c>
      <c r="Q176" s="31">
        <v>74.021739130434781</v>
      </c>
      <c r="R176" s="31">
        <v>3.0815217391304346</v>
      </c>
      <c r="S176" s="31">
        <v>133.59782608695653</v>
      </c>
      <c r="T176" s="31">
        <v>133.59782608695653</v>
      </c>
      <c r="U176" s="31">
        <v>0</v>
      </c>
      <c r="V176" s="31">
        <v>0</v>
      </c>
      <c r="W176" s="31">
        <v>7.383152173913043</v>
      </c>
      <c r="X176" s="31">
        <v>0</v>
      </c>
      <c r="Y176" s="31">
        <v>0</v>
      </c>
      <c r="Z176" s="31">
        <v>0</v>
      </c>
      <c r="AA176" s="31">
        <v>1.0625</v>
      </c>
      <c r="AB176" s="31">
        <v>3.0815217391304346</v>
      </c>
      <c r="AC176" s="31">
        <v>3.2391304347826089</v>
      </c>
      <c r="AD176" s="31">
        <v>0</v>
      </c>
      <c r="AE176" s="31">
        <v>0</v>
      </c>
      <c r="AF176" t="s">
        <v>105</v>
      </c>
      <c r="AG176" s="32">
        <v>4</v>
      </c>
      <c r="AH176"/>
    </row>
    <row r="177" spans="1:34" x14ac:dyDescent="0.25">
      <c r="A177" t="s">
        <v>545</v>
      </c>
      <c r="B177" t="s">
        <v>256</v>
      </c>
      <c r="C177" t="s">
        <v>383</v>
      </c>
      <c r="D177" t="s">
        <v>492</v>
      </c>
      <c r="E177" s="31">
        <v>137.92391304347825</v>
      </c>
      <c r="F177" s="31">
        <v>3.6442454094097254</v>
      </c>
      <c r="G177" s="31">
        <v>3.3630963826936719</v>
      </c>
      <c r="H177" s="31">
        <v>0.46489085034281669</v>
      </c>
      <c r="I177" s="31">
        <v>0.24349830561904012</v>
      </c>
      <c r="J177" s="31">
        <v>502.62858695652176</v>
      </c>
      <c r="K177" s="31">
        <v>463.85141304347826</v>
      </c>
      <c r="L177" s="31">
        <v>64.119565217391312</v>
      </c>
      <c r="M177" s="31">
        <v>33.584239130434781</v>
      </c>
      <c r="N177" s="31">
        <v>25.394021739130434</v>
      </c>
      <c r="O177" s="31">
        <v>5.1413043478260869</v>
      </c>
      <c r="P177" s="31">
        <v>147.64402173913044</v>
      </c>
      <c r="Q177" s="31">
        <v>139.40217391304347</v>
      </c>
      <c r="R177" s="31">
        <v>8.241847826086957</v>
      </c>
      <c r="S177" s="31">
        <v>290.86500000000001</v>
      </c>
      <c r="T177" s="31">
        <v>290.86500000000001</v>
      </c>
      <c r="U177" s="31">
        <v>0</v>
      </c>
      <c r="V177" s="31">
        <v>0</v>
      </c>
      <c r="W177" s="31">
        <v>32.003586956521737</v>
      </c>
      <c r="X177" s="31">
        <v>0</v>
      </c>
      <c r="Y177" s="31">
        <v>0</v>
      </c>
      <c r="Z177" s="31">
        <v>0</v>
      </c>
      <c r="AA177" s="31">
        <v>13.192934782608695</v>
      </c>
      <c r="AB177" s="31">
        <v>0</v>
      </c>
      <c r="AC177" s="31">
        <v>18.810652173913041</v>
      </c>
      <c r="AD177" s="31">
        <v>0</v>
      </c>
      <c r="AE177" s="31">
        <v>0</v>
      </c>
      <c r="AF177" t="s">
        <v>69</v>
      </c>
      <c r="AG177" s="32">
        <v>4</v>
      </c>
      <c r="AH177"/>
    </row>
    <row r="178" spans="1:34" x14ac:dyDescent="0.25">
      <c r="A178" t="s">
        <v>545</v>
      </c>
      <c r="B178" t="s">
        <v>215</v>
      </c>
      <c r="C178" t="s">
        <v>391</v>
      </c>
      <c r="D178" t="s">
        <v>470</v>
      </c>
      <c r="E178" s="31">
        <v>94.804347826086953</v>
      </c>
      <c r="F178" s="31">
        <v>3.7089543682641599</v>
      </c>
      <c r="G178" s="31">
        <v>3.4576358633340978</v>
      </c>
      <c r="H178" s="31">
        <v>0.43536459527631272</v>
      </c>
      <c r="I178" s="31">
        <v>0.18404609034625086</v>
      </c>
      <c r="J178" s="31">
        <v>351.625</v>
      </c>
      <c r="K178" s="31">
        <v>327.79891304347825</v>
      </c>
      <c r="L178" s="31">
        <v>41.274456521739125</v>
      </c>
      <c r="M178" s="31">
        <v>17.448369565217391</v>
      </c>
      <c r="N178" s="31">
        <v>18.521739130434781</v>
      </c>
      <c r="O178" s="31">
        <v>5.3043478260869561</v>
      </c>
      <c r="P178" s="31">
        <v>90.415760869565219</v>
      </c>
      <c r="Q178" s="31">
        <v>90.415760869565219</v>
      </c>
      <c r="R178" s="31">
        <v>0</v>
      </c>
      <c r="S178" s="31">
        <v>219.93478260869566</v>
      </c>
      <c r="T178" s="31">
        <v>219.93478260869566</v>
      </c>
      <c r="U178" s="31">
        <v>0</v>
      </c>
      <c r="V178" s="31">
        <v>0</v>
      </c>
      <c r="W178" s="31">
        <v>0</v>
      </c>
      <c r="X178" s="31">
        <v>0</v>
      </c>
      <c r="Y178" s="31">
        <v>0</v>
      </c>
      <c r="Z178" s="31">
        <v>0</v>
      </c>
      <c r="AA178" s="31">
        <v>0</v>
      </c>
      <c r="AB178" s="31">
        <v>0</v>
      </c>
      <c r="AC178" s="31">
        <v>0</v>
      </c>
      <c r="AD178" s="31">
        <v>0</v>
      </c>
      <c r="AE178" s="31">
        <v>0</v>
      </c>
      <c r="AF178" t="s">
        <v>27</v>
      </c>
      <c r="AG178" s="32">
        <v>4</v>
      </c>
      <c r="AH178"/>
    </row>
    <row r="179" spans="1:34" x14ac:dyDescent="0.25">
      <c r="A179" t="s">
        <v>545</v>
      </c>
      <c r="B179" t="s">
        <v>196</v>
      </c>
      <c r="C179" t="s">
        <v>385</v>
      </c>
      <c r="D179" t="s">
        <v>475</v>
      </c>
      <c r="E179" s="31">
        <v>94</v>
      </c>
      <c r="F179" s="31">
        <v>4.2402289546715997</v>
      </c>
      <c r="G179" s="31">
        <v>3.9979764107308045</v>
      </c>
      <c r="H179" s="31">
        <v>0.86361008325624422</v>
      </c>
      <c r="I179" s="31">
        <v>0.62135753931544868</v>
      </c>
      <c r="J179" s="31">
        <v>398.58152173913038</v>
      </c>
      <c r="K179" s="31">
        <v>375.80978260869563</v>
      </c>
      <c r="L179" s="31">
        <v>81.179347826086953</v>
      </c>
      <c r="M179" s="31">
        <v>58.407608695652172</v>
      </c>
      <c r="N179" s="31">
        <v>17.989130434782609</v>
      </c>
      <c r="O179" s="31">
        <v>4.7826086956521738</v>
      </c>
      <c r="P179" s="31">
        <v>78.038043478260875</v>
      </c>
      <c r="Q179" s="31">
        <v>78.038043478260875</v>
      </c>
      <c r="R179" s="31">
        <v>0</v>
      </c>
      <c r="S179" s="31">
        <v>239.3641304347826</v>
      </c>
      <c r="T179" s="31">
        <v>239.3641304347826</v>
      </c>
      <c r="U179" s="31">
        <v>0</v>
      </c>
      <c r="V179" s="31">
        <v>0</v>
      </c>
      <c r="W179" s="31">
        <v>0.71739130434782616</v>
      </c>
      <c r="X179" s="31">
        <v>0</v>
      </c>
      <c r="Y179" s="31">
        <v>0</v>
      </c>
      <c r="Z179" s="31">
        <v>0</v>
      </c>
      <c r="AA179" s="31">
        <v>0.39130434782608697</v>
      </c>
      <c r="AB179" s="31">
        <v>0</v>
      </c>
      <c r="AC179" s="31">
        <v>0.32608695652173914</v>
      </c>
      <c r="AD179" s="31">
        <v>0</v>
      </c>
      <c r="AE179" s="31">
        <v>0</v>
      </c>
      <c r="AF179" t="s">
        <v>8</v>
      </c>
      <c r="AG179" s="32">
        <v>4</v>
      </c>
      <c r="AH179"/>
    </row>
    <row r="180" spans="1:34" x14ac:dyDescent="0.25">
      <c r="A180" t="s">
        <v>545</v>
      </c>
      <c r="B180" t="s">
        <v>220</v>
      </c>
      <c r="C180" t="s">
        <v>402</v>
      </c>
      <c r="D180" t="s">
        <v>483</v>
      </c>
      <c r="E180" s="31">
        <v>96.228260869565219</v>
      </c>
      <c r="F180" s="31">
        <v>3.9992285101095675</v>
      </c>
      <c r="G180" s="31">
        <v>3.6851259460070036</v>
      </c>
      <c r="H180" s="31">
        <v>0.73576753642832937</v>
      </c>
      <c r="I180" s="31">
        <v>0.42166497232576527</v>
      </c>
      <c r="J180" s="31">
        <v>384.83880434782611</v>
      </c>
      <c r="K180" s="31">
        <v>354.61326086956524</v>
      </c>
      <c r="L180" s="31">
        <v>70.801630434782609</v>
      </c>
      <c r="M180" s="31">
        <v>40.576086956521742</v>
      </c>
      <c r="N180" s="31">
        <v>25.225543478260871</v>
      </c>
      <c r="O180" s="31">
        <v>5</v>
      </c>
      <c r="P180" s="31">
        <v>108.02717391304348</v>
      </c>
      <c r="Q180" s="31">
        <v>108.02717391304348</v>
      </c>
      <c r="R180" s="31">
        <v>0</v>
      </c>
      <c r="S180" s="31">
        <v>206.01</v>
      </c>
      <c r="T180" s="31">
        <v>206.01</v>
      </c>
      <c r="U180" s="31">
        <v>0</v>
      </c>
      <c r="V180" s="31">
        <v>0</v>
      </c>
      <c r="W180" s="31">
        <v>10.684782608695652</v>
      </c>
      <c r="X180" s="31">
        <v>0</v>
      </c>
      <c r="Y180" s="31">
        <v>0</v>
      </c>
      <c r="Z180" s="31">
        <v>0</v>
      </c>
      <c r="AA180" s="31">
        <v>0</v>
      </c>
      <c r="AB180" s="31">
        <v>0</v>
      </c>
      <c r="AC180" s="31">
        <v>10.684782608695652</v>
      </c>
      <c r="AD180" s="31">
        <v>0</v>
      </c>
      <c r="AE180" s="31">
        <v>0</v>
      </c>
      <c r="AF180" t="s">
        <v>32</v>
      </c>
      <c r="AG180" s="32">
        <v>4</v>
      </c>
      <c r="AH180"/>
    </row>
    <row r="181" spans="1:34" x14ac:dyDescent="0.25">
      <c r="A181" t="s">
        <v>545</v>
      </c>
      <c r="B181" t="s">
        <v>228</v>
      </c>
      <c r="C181" t="s">
        <v>422</v>
      </c>
      <c r="D181" t="s">
        <v>473</v>
      </c>
      <c r="E181" s="31">
        <v>124.1195652173913</v>
      </c>
      <c r="F181" s="31">
        <v>3.9867396444522285</v>
      </c>
      <c r="G181" s="31">
        <v>3.734178124179</v>
      </c>
      <c r="H181" s="31">
        <v>0.41384972414397059</v>
      </c>
      <c r="I181" s="31">
        <v>0.2383089587529556</v>
      </c>
      <c r="J181" s="31">
        <v>494.83239130434777</v>
      </c>
      <c r="K181" s="31">
        <v>463.48456521739126</v>
      </c>
      <c r="L181" s="31">
        <v>51.366847826086953</v>
      </c>
      <c r="M181" s="31">
        <v>29.578804347826086</v>
      </c>
      <c r="N181" s="31">
        <v>16.733695652173914</v>
      </c>
      <c r="O181" s="31">
        <v>5.0543478260869561</v>
      </c>
      <c r="P181" s="31">
        <v>162.4791304347826</v>
      </c>
      <c r="Q181" s="31">
        <v>152.91934782608695</v>
      </c>
      <c r="R181" s="31">
        <v>9.5597826086956523</v>
      </c>
      <c r="S181" s="31">
        <v>280.98641304347825</v>
      </c>
      <c r="T181" s="31">
        <v>280.98641304347825</v>
      </c>
      <c r="U181" s="31">
        <v>0</v>
      </c>
      <c r="V181" s="31">
        <v>0</v>
      </c>
      <c r="W181" s="31">
        <v>8.6122826086956508</v>
      </c>
      <c r="X181" s="31">
        <v>0</v>
      </c>
      <c r="Y181" s="31">
        <v>2.2554347826086958</v>
      </c>
      <c r="Z181" s="31">
        <v>0</v>
      </c>
      <c r="AA181" s="31">
        <v>6.3568478260869554</v>
      </c>
      <c r="AB181" s="31">
        <v>0</v>
      </c>
      <c r="AC181" s="31">
        <v>0</v>
      </c>
      <c r="AD181" s="31">
        <v>0</v>
      </c>
      <c r="AE181" s="31">
        <v>0</v>
      </c>
      <c r="AF181" t="s">
        <v>40</v>
      </c>
      <c r="AG181" s="32">
        <v>4</v>
      </c>
      <c r="AH181"/>
    </row>
    <row r="182" spans="1:34" x14ac:dyDescent="0.25">
      <c r="A182" t="s">
        <v>545</v>
      </c>
      <c r="B182" t="s">
        <v>198</v>
      </c>
      <c r="C182" t="s">
        <v>413</v>
      </c>
      <c r="D182" t="s">
        <v>482</v>
      </c>
      <c r="E182" s="31">
        <v>45.630434782608695</v>
      </c>
      <c r="F182" s="31">
        <v>4.2318961410195328</v>
      </c>
      <c r="G182" s="31">
        <v>3.9190090519294905</v>
      </c>
      <c r="H182" s="31">
        <v>0.8688661267270128</v>
      </c>
      <c r="I182" s="31">
        <v>0.55597903763696999</v>
      </c>
      <c r="J182" s="31">
        <v>193.10326086956522</v>
      </c>
      <c r="K182" s="31">
        <v>178.82608695652175</v>
      </c>
      <c r="L182" s="31">
        <v>39.646739130434781</v>
      </c>
      <c r="M182" s="31">
        <v>25.369565217391305</v>
      </c>
      <c r="N182" s="31">
        <v>9.375</v>
      </c>
      <c r="O182" s="31">
        <v>4.9021739130434785</v>
      </c>
      <c r="P182" s="31">
        <v>50.252717391304351</v>
      </c>
      <c r="Q182" s="31">
        <v>50.252717391304351</v>
      </c>
      <c r="R182" s="31">
        <v>0</v>
      </c>
      <c r="S182" s="31">
        <v>103.20380434782609</v>
      </c>
      <c r="T182" s="31">
        <v>103.20380434782609</v>
      </c>
      <c r="U182" s="31">
        <v>0</v>
      </c>
      <c r="V182" s="31">
        <v>0</v>
      </c>
      <c r="W182" s="31">
        <v>1.0434782608695652</v>
      </c>
      <c r="X182" s="31">
        <v>1.0434782608695652</v>
      </c>
      <c r="Y182" s="31">
        <v>0</v>
      </c>
      <c r="Z182" s="31">
        <v>0</v>
      </c>
      <c r="AA182" s="31">
        <v>0</v>
      </c>
      <c r="AB182" s="31">
        <v>0</v>
      </c>
      <c r="AC182" s="31">
        <v>0</v>
      </c>
      <c r="AD182" s="31">
        <v>0</v>
      </c>
      <c r="AE182" s="31">
        <v>0</v>
      </c>
      <c r="AF182" t="s">
        <v>10</v>
      </c>
      <c r="AG182" s="32">
        <v>4</v>
      </c>
      <c r="AH182"/>
    </row>
    <row r="183" spans="1:34" x14ac:dyDescent="0.25">
      <c r="A183" t="s">
        <v>545</v>
      </c>
      <c r="B183" t="s">
        <v>229</v>
      </c>
      <c r="C183" t="s">
        <v>375</v>
      </c>
      <c r="D183" t="s">
        <v>473</v>
      </c>
      <c r="E183" s="31">
        <v>71.271739130434781</v>
      </c>
      <c r="F183" s="31">
        <v>3.8386731737074875</v>
      </c>
      <c r="G183" s="31">
        <v>3.4418453561079763</v>
      </c>
      <c r="H183" s="31">
        <v>0.66947536983376543</v>
      </c>
      <c r="I183" s="31">
        <v>0.27264755223425347</v>
      </c>
      <c r="J183" s="31">
        <v>273.58891304347821</v>
      </c>
      <c r="K183" s="31">
        <v>245.30630434782609</v>
      </c>
      <c r="L183" s="31">
        <v>47.714673913043477</v>
      </c>
      <c r="M183" s="31">
        <v>19.432065217391305</v>
      </c>
      <c r="N183" s="31">
        <v>24.021739130434781</v>
      </c>
      <c r="O183" s="31">
        <v>4.2608695652173916</v>
      </c>
      <c r="P183" s="31">
        <v>82.821630434782605</v>
      </c>
      <c r="Q183" s="31">
        <v>82.821630434782605</v>
      </c>
      <c r="R183" s="31">
        <v>0</v>
      </c>
      <c r="S183" s="31">
        <v>143.05260869565217</v>
      </c>
      <c r="T183" s="31">
        <v>143.05260869565217</v>
      </c>
      <c r="U183" s="31">
        <v>0</v>
      </c>
      <c r="V183" s="31">
        <v>0</v>
      </c>
      <c r="W183" s="31">
        <v>15.401413043478261</v>
      </c>
      <c r="X183" s="31">
        <v>0</v>
      </c>
      <c r="Y183" s="31">
        <v>0</v>
      </c>
      <c r="Z183" s="31">
        <v>0</v>
      </c>
      <c r="AA183" s="31">
        <v>6.3080434782608688</v>
      </c>
      <c r="AB183" s="31">
        <v>0</v>
      </c>
      <c r="AC183" s="31">
        <v>9.093369565217392</v>
      </c>
      <c r="AD183" s="31">
        <v>0</v>
      </c>
      <c r="AE183" s="31">
        <v>0</v>
      </c>
      <c r="AF183" t="s">
        <v>41</v>
      </c>
      <c r="AG183" s="32">
        <v>4</v>
      </c>
      <c r="AH183"/>
    </row>
    <row r="184" spans="1:34" x14ac:dyDescent="0.25">
      <c r="A184" t="s">
        <v>545</v>
      </c>
      <c r="B184" t="s">
        <v>345</v>
      </c>
      <c r="C184" t="s">
        <v>391</v>
      </c>
      <c r="D184" t="s">
        <v>470</v>
      </c>
      <c r="E184" s="31">
        <v>12.695652173913043</v>
      </c>
      <c r="F184" s="31">
        <v>6.5464126712328783</v>
      </c>
      <c r="G184" s="31">
        <v>6.2307619863013715</v>
      </c>
      <c r="H184" s="31">
        <v>1.2045034246575346</v>
      </c>
      <c r="I184" s="31">
        <v>0.88885273972602785</v>
      </c>
      <c r="J184" s="31">
        <v>83.110978260869587</v>
      </c>
      <c r="K184" s="31">
        <v>79.103586956521752</v>
      </c>
      <c r="L184" s="31">
        <v>15.291956521739134</v>
      </c>
      <c r="M184" s="31">
        <v>11.284565217391309</v>
      </c>
      <c r="N184" s="31">
        <v>1.1304347826086951</v>
      </c>
      <c r="O184" s="31">
        <v>2.87695652173913</v>
      </c>
      <c r="P184" s="31">
        <v>24.846956521739127</v>
      </c>
      <c r="Q184" s="31">
        <v>24.846956521739127</v>
      </c>
      <c r="R184" s="31">
        <v>0</v>
      </c>
      <c r="S184" s="31">
        <v>42.972065217391325</v>
      </c>
      <c r="T184" s="31">
        <v>42.972065217391325</v>
      </c>
      <c r="U184" s="31">
        <v>0</v>
      </c>
      <c r="V184" s="31">
        <v>0</v>
      </c>
      <c r="W184" s="31">
        <v>4.4397826086956522</v>
      </c>
      <c r="X184" s="31">
        <v>0.51999999999999991</v>
      </c>
      <c r="Y184" s="31">
        <v>0</v>
      </c>
      <c r="Z184" s="31">
        <v>0</v>
      </c>
      <c r="AA184" s="31">
        <v>0.65565217391304353</v>
      </c>
      <c r="AB184" s="31">
        <v>0</v>
      </c>
      <c r="AC184" s="31">
        <v>3.2641304347826088</v>
      </c>
      <c r="AD184" s="31">
        <v>0</v>
      </c>
      <c r="AE184" s="31">
        <v>0</v>
      </c>
      <c r="AF184" t="s">
        <v>158</v>
      </c>
      <c r="AG184" s="32">
        <v>4</v>
      </c>
      <c r="AH184"/>
    </row>
    <row r="185" spans="1:34" x14ac:dyDescent="0.25">
      <c r="A185" t="s">
        <v>545</v>
      </c>
      <c r="B185" t="s">
        <v>298</v>
      </c>
      <c r="C185" t="s">
        <v>388</v>
      </c>
      <c r="D185" t="s">
        <v>494</v>
      </c>
      <c r="E185" s="31">
        <v>30.880434782608695</v>
      </c>
      <c r="F185" s="31">
        <v>4.3506230200633569</v>
      </c>
      <c r="G185" s="31">
        <v>4.1619570573741633</v>
      </c>
      <c r="H185" s="31">
        <v>0.58500527983104544</v>
      </c>
      <c r="I185" s="31">
        <v>0.3963393171418515</v>
      </c>
      <c r="J185" s="31">
        <v>134.34913043478258</v>
      </c>
      <c r="K185" s="31">
        <v>128.52304347826086</v>
      </c>
      <c r="L185" s="31">
        <v>18.065217391304348</v>
      </c>
      <c r="M185" s="31">
        <v>12.239130434782609</v>
      </c>
      <c r="N185" s="31">
        <v>0</v>
      </c>
      <c r="O185" s="31">
        <v>5.8260869565217392</v>
      </c>
      <c r="P185" s="31">
        <v>38.793478260869563</v>
      </c>
      <c r="Q185" s="31">
        <v>38.793478260869563</v>
      </c>
      <c r="R185" s="31">
        <v>0</v>
      </c>
      <c r="S185" s="31">
        <v>77.490434782608688</v>
      </c>
      <c r="T185" s="31">
        <v>77.490434782608688</v>
      </c>
      <c r="U185" s="31">
        <v>0</v>
      </c>
      <c r="V185" s="31">
        <v>0</v>
      </c>
      <c r="W185" s="31">
        <v>22.157608695652172</v>
      </c>
      <c r="X185" s="31">
        <v>1.5679347826086956</v>
      </c>
      <c r="Y185" s="31">
        <v>0</v>
      </c>
      <c r="Z185" s="31">
        <v>0</v>
      </c>
      <c r="AA185" s="31">
        <v>12.029891304347826</v>
      </c>
      <c r="AB185" s="31">
        <v>0</v>
      </c>
      <c r="AC185" s="31">
        <v>8.5597826086956523</v>
      </c>
      <c r="AD185" s="31">
        <v>0</v>
      </c>
      <c r="AE185" s="31">
        <v>0</v>
      </c>
      <c r="AF185" t="s">
        <v>111</v>
      </c>
      <c r="AG185" s="32">
        <v>4</v>
      </c>
      <c r="AH185"/>
    </row>
    <row r="186" spans="1:34" x14ac:dyDescent="0.25">
      <c r="A186" t="s">
        <v>545</v>
      </c>
      <c r="B186" t="s">
        <v>339</v>
      </c>
      <c r="C186" t="s">
        <v>422</v>
      </c>
      <c r="D186" t="s">
        <v>473</v>
      </c>
      <c r="E186" s="31">
        <v>8.9782608695652169</v>
      </c>
      <c r="F186" s="31">
        <v>4.514588377723971</v>
      </c>
      <c r="G186" s="31">
        <v>4.1538983050847458</v>
      </c>
      <c r="H186" s="31">
        <v>1.2722397094430986</v>
      </c>
      <c r="I186" s="31">
        <v>0.9115496368038738</v>
      </c>
      <c r="J186" s="31">
        <v>40.533152173913038</v>
      </c>
      <c r="K186" s="31">
        <v>37.294782608695648</v>
      </c>
      <c r="L186" s="31">
        <v>11.422499999999994</v>
      </c>
      <c r="M186" s="31">
        <v>8.184130434782606</v>
      </c>
      <c r="N186" s="31">
        <v>1.2597826086956518</v>
      </c>
      <c r="O186" s="31">
        <v>1.9785869565217369</v>
      </c>
      <c r="P186" s="31">
        <v>6.7490217391304368</v>
      </c>
      <c r="Q186" s="31">
        <v>6.7490217391304368</v>
      </c>
      <c r="R186" s="31">
        <v>0</v>
      </c>
      <c r="S186" s="31">
        <v>22.361630434782604</v>
      </c>
      <c r="T186" s="31">
        <v>22.361630434782604</v>
      </c>
      <c r="U186" s="31">
        <v>0</v>
      </c>
      <c r="V186" s="31">
        <v>0</v>
      </c>
      <c r="W186" s="31">
        <v>0</v>
      </c>
      <c r="X186" s="31">
        <v>0</v>
      </c>
      <c r="Y186" s="31">
        <v>0</v>
      </c>
      <c r="Z186" s="31">
        <v>0</v>
      </c>
      <c r="AA186" s="31">
        <v>0</v>
      </c>
      <c r="AB186" s="31">
        <v>0</v>
      </c>
      <c r="AC186" s="31">
        <v>0</v>
      </c>
      <c r="AD186" s="31">
        <v>0</v>
      </c>
      <c r="AE186" s="31">
        <v>0</v>
      </c>
      <c r="AF186" t="s">
        <v>152</v>
      </c>
      <c r="AG186" s="32">
        <v>4</v>
      </c>
      <c r="AH186"/>
    </row>
    <row r="187" spans="1:34" x14ac:dyDescent="0.25">
      <c r="A187" t="s">
        <v>545</v>
      </c>
      <c r="B187" t="s">
        <v>247</v>
      </c>
      <c r="C187" t="s">
        <v>396</v>
      </c>
      <c r="D187" t="s">
        <v>498</v>
      </c>
      <c r="E187" s="31">
        <v>20.739130434782609</v>
      </c>
      <c r="F187" s="31">
        <v>5.1133333333333333</v>
      </c>
      <c r="G187" s="31">
        <v>4.6324633123689729</v>
      </c>
      <c r="H187" s="31">
        <v>1.2342767295597485</v>
      </c>
      <c r="I187" s="31">
        <v>0.75340670859538783</v>
      </c>
      <c r="J187" s="31">
        <v>106.04608695652173</v>
      </c>
      <c r="K187" s="31">
        <v>96.073260869565217</v>
      </c>
      <c r="L187" s="31">
        <v>25.597826086956523</v>
      </c>
      <c r="M187" s="31">
        <v>15.625</v>
      </c>
      <c r="N187" s="31">
        <v>4.4945652173913047</v>
      </c>
      <c r="O187" s="31">
        <v>5.4782608695652177</v>
      </c>
      <c r="P187" s="31">
        <v>27.888478260869562</v>
      </c>
      <c r="Q187" s="31">
        <v>27.888478260869562</v>
      </c>
      <c r="R187" s="31">
        <v>0</v>
      </c>
      <c r="S187" s="31">
        <v>52.559782608695649</v>
      </c>
      <c r="T187" s="31">
        <v>52.559782608695649</v>
      </c>
      <c r="U187" s="31">
        <v>0</v>
      </c>
      <c r="V187" s="31">
        <v>0</v>
      </c>
      <c r="W187" s="31">
        <v>3.7498913043478264</v>
      </c>
      <c r="X187" s="31">
        <v>0.13315217391304349</v>
      </c>
      <c r="Y187" s="31">
        <v>0</v>
      </c>
      <c r="Z187" s="31">
        <v>0</v>
      </c>
      <c r="AA187" s="31">
        <v>3.6167391304347829</v>
      </c>
      <c r="AB187" s="31">
        <v>0</v>
      </c>
      <c r="AC187" s="31">
        <v>0</v>
      </c>
      <c r="AD187" s="31">
        <v>0</v>
      </c>
      <c r="AE187" s="31">
        <v>0</v>
      </c>
      <c r="AF187" t="s">
        <v>60</v>
      </c>
      <c r="AG187" s="32">
        <v>4</v>
      </c>
      <c r="AH187"/>
    </row>
    <row r="188" spans="1:34" x14ac:dyDescent="0.25">
      <c r="A188" t="s">
        <v>545</v>
      </c>
      <c r="B188" t="s">
        <v>288</v>
      </c>
      <c r="C188" t="s">
        <v>442</v>
      </c>
      <c r="D188" t="s">
        <v>482</v>
      </c>
      <c r="E188" s="31">
        <v>77.510869565217391</v>
      </c>
      <c r="F188" s="31">
        <v>3.0659725143738616</v>
      </c>
      <c r="G188" s="31">
        <v>2.7269036600757266</v>
      </c>
      <c r="H188" s="31">
        <v>0.66330107979245534</v>
      </c>
      <c r="I188" s="31">
        <v>0.32423222549432057</v>
      </c>
      <c r="J188" s="31">
        <v>237.64619565217399</v>
      </c>
      <c r="K188" s="31">
        <v>211.36467391304356</v>
      </c>
      <c r="L188" s="31">
        <v>51.41304347826086</v>
      </c>
      <c r="M188" s="31">
        <v>25.131521739130434</v>
      </c>
      <c r="N188" s="31">
        <v>21.064130434782601</v>
      </c>
      <c r="O188" s="31">
        <v>5.2173913043478262</v>
      </c>
      <c r="P188" s="31">
        <v>48.263586956521742</v>
      </c>
      <c r="Q188" s="31">
        <v>48.263586956521742</v>
      </c>
      <c r="R188" s="31">
        <v>0</v>
      </c>
      <c r="S188" s="31">
        <v>137.96956521739139</v>
      </c>
      <c r="T188" s="31">
        <v>136.16304347826096</v>
      </c>
      <c r="U188" s="31">
        <v>1.8065217391304345</v>
      </c>
      <c r="V188" s="31">
        <v>0</v>
      </c>
      <c r="W188" s="31">
        <v>0</v>
      </c>
      <c r="X188" s="31">
        <v>0</v>
      </c>
      <c r="Y188" s="31">
        <v>0</v>
      </c>
      <c r="Z188" s="31">
        <v>0</v>
      </c>
      <c r="AA188" s="31">
        <v>0</v>
      </c>
      <c r="AB188" s="31">
        <v>0</v>
      </c>
      <c r="AC188" s="31">
        <v>0</v>
      </c>
      <c r="AD188" s="31">
        <v>0</v>
      </c>
      <c r="AE188" s="31">
        <v>0</v>
      </c>
      <c r="AF188" t="s">
        <v>101</v>
      </c>
      <c r="AG188" s="32">
        <v>4</v>
      </c>
      <c r="AH188"/>
    </row>
    <row r="189" spans="1:34" x14ac:dyDescent="0.25">
      <c r="AH189"/>
    </row>
    <row r="190" spans="1:34" x14ac:dyDescent="0.25">
      <c r="W190" s="31"/>
      <c r="AH190"/>
    </row>
    <row r="191" spans="1:34" x14ac:dyDescent="0.25">
      <c r="AH191"/>
    </row>
    <row r="192" spans="1:34" x14ac:dyDescent="0.25">
      <c r="AH192"/>
    </row>
    <row r="193" spans="34:34" x14ac:dyDescent="0.25">
      <c r="AH193"/>
    </row>
    <row r="200" spans="34:34" x14ac:dyDescent="0.25">
      <c r="AH200"/>
    </row>
  </sheetData>
  <pageMargins left="0.7" right="0.7" top="0.75" bottom="0.75" header="0.3" footer="0.3"/>
  <pageSetup orientation="portrait" horizontalDpi="1200" verticalDpi="1200" r:id="rId1"/>
  <ignoredErrors>
    <ignoredError sqref="AF2:AF18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6850-BB0B-494D-A7F2-FE0F6252F9A5}">
  <sheetPr codeName="Sheet2">
    <outlinePr summaryRight="0"/>
  </sheetPr>
  <dimension ref="A1:AT201"/>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6" customWidth="1" collapsed="1"/>
    <col min="9" max="10" width="15.7109375" hidden="1" customWidth="1" outlineLevel="1"/>
    <col min="11" max="11" width="15.7109375" style="36" hidden="1" customWidth="1" outlineLevel="1"/>
    <col min="12" max="13" width="15.7109375" hidden="1" customWidth="1" outlineLevel="1"/>
    <col min="14" max="14" width="15.7109375" style="36" hidden="1" customWidth="1" outlineLevel="1"/>
    <col min="15" max="16" width="15.7109375" hidden="1" customWidth="1" outlineLevel="1"/>
    <col min="17" max="17" width="15.7109375" style="36" hidden="1" customWidth="1" outlineLevel="1"/>
    <col min="18" max="19" width="15.7109375" hidden="1" customWidth="1" outlineLevel="1"/>
    <col min="20" max="20" width="15.7109375" style="36" hidden="1" customWidth="1" outlineLevel="1"/>
    <col min="21" max="22" width="15.7109375" hidden="1" customWidth="1" outlineLevel="1"/>
    <col min="23" max="23" width="15.7109375" style="36" hidden="1" customWidth="1" outlineLevel="1"/>
    <col min="24" max="25" width="15.7109375" hidden="1" customWidth="1" outlineLevel="1"/>
    <col min="26" max="26" width="15.7109375" style="36" hidden="1" customWidth="1" outlineLevel="1"/>
    <col min="27" max="28" width="15.7109375" hidden="1" customWidth="1" outlineLevel="1"/>
    <col min="29" max="29" width="15.7109375" style="36" hidden="1" customWidth="1" outlineLevel="1"/>
    <col min="30" max="31" width="15.7109375" hidden="1" customWidth="1" outlineLevel="1"/>
    <col min="32" max="32" width="15.7109375" style="36" hidden="1" customWidth="1" outlineLevel="1"/>
    <col min="33" max="34" width="15.7109375" hidden="1" customWidth="1" outlineLevel="1"/>
    <col min="35" max="35" width="15.7109375" style="36" hidden="1" customWidth="1" outlineLevel="1"/>
    <col min="36" max="36" width="10.85546875" bestFit="1" customWidth="1"/>
    <col min="37" max="37" width="10.85546875" style="2" customWidth="1"/>
    <col min="38" max="45" width="15.7109375" customWidth="1"/>
    <col min="46" max="46" width="9.140625" style="2"/>
    <col min="47" max="47" width="25.42578125" customWidth="1"/>
    <col min="48" max="48" width="18.42578125" customWidth="1"/>
    <col min="49" max="49" width="30.140625" customWidth="1"/>
    <col min="50" max="50" width="28.42578125" customWidth="1"/>
    <col min="51" max="51" width="28.7109375" customWidth="1"/>
    <col min="52" max="52" width="27" customWidth="1"/>
    <col min="53" max="53" width="31" customWidth="1"/>
    <col min="54" max="54" width="23.7109375" customWidth="1"/>
    <col min="57" max="57" width="29.28515625" customWidth="1"/>
    <col min="58" max="58" width="25.85546875" customWidth="1"/>
    <col min="59" max="59" width="24.140625" customWidth="1"/>
    <col min="60" max="61" width="27.28515625" customWidth="1"/>
    <col min="62" max="62" width="25.5703125" customWidth="1"/>
    <col min="63" max="63" width="25.140625" customWidth="1"/>
    <col min="65" max="65" width="9.42578125" customWidth="1"/>
    <col min="66" max="66" width="30.140625" customWidth="1"/>
    <col min="67" max="67" width="28.42578125" customWidth="1"/>
  </cols>
  <sheetData>
    <row r="1" spans="1:46" s="1" customFormat="1" ht="189.95" customHeight="1" x14ac:dyDescent="0.25">
      <c r="A1" s="1" t="s">
        <v>556</v>
      </c>
      <c r="B1" s="1" t="s">
        <v>623</v>
      </c>
      <c r="C1" s="1" t="s">
        <v>559</v>
      </c>
      <c r="D1" s="1" t="s">
        <v>558</v>
      </c>
      <c r="E1" s="1" t="s">
        <v>560</v>
      </c>
      <c r="F1" s="1" t="s">
        <v>603</v>
      </c>
      <c r="G1" s="1" t="s">
        <v>626</v>
      </c>
      <c r="H1" s="35" t="s">
        <v>628</v>
      </c>
      <c r="I1" s="1" t="s">
        <v>604</v>
      </c>
      <c r="J1" s="1" t="s">
        <v>629</v>
      </c>
      <c r="K1" s="35" t="s">
        <v>630</v>
      </c>
      <c r="L1" s="1" t="s">
        <v>606</v>
      </c>
      <c r="M1" s="1" t="s">
        <v>616</v>
      </c>
      <c r="N1" s="35" t="s">
        <v>631</v>
      </c>
      <c r="O1" s="1" t="s">
        <v>607</v>
      </c>
      <c r="P1" s="1" t="s">
        <v>615</v>
      </c>
      <c r="Q1" s="35" t="s">
        <v>632</v>
      </c>
      <c r="R1" s="1" t="s">
        <v>608</v>
      </c>
      <c r="S1" s="1" t="s">
        <v>617</v>
      </c>
      <c r="T1" s="35" t="s">
        <v>633</v>
      </c>
      <c r="U1" s="1" t="s">
        <v>614</v>
      </c>
      <c r="V1" s="1" t="s">
        <v>627</v>
      </c>
      <c r="W1" s="35" t="s">
        <v>634</v>
      </c>
      <c r="X1" s="1" t="s">
        <v>609</v>
      </c>
      <c r="Y1" s="1" t="s">
        <v>618</v>
      </c>
      <c r="Z1" s="35" t="s">
        <v>635</v>
      </c>
      <c r="AA1" s="1" t="s">
        <v>610</v>
      </c>
      <c r="AB1" s="1" t="s">
        <v>619</v>
      </c>
      <c r="AC1" s="35" t="s">
        <v>636</v>
      </c>
      <c r="AD1" s="1" t="s">
        <v>611</v>
      </c>
      <c r="AE1" s="1" t="s">
        <v>620</v>
      </c>
      <c r="AF1" s="35" t="s">
        <v>637</v>
      </c>
      <c r="AG1" s="1" t="s">
        <v>612</v>
      </c>
      <c r="AH1" s="1" t="s">
        <v>621</v>
      </c>
      <c r="AI1" s="35" t="s">
        <v>638</v>
      </c>
      <c r="AJ1" s="1" t="s">
        <v>557</v>
      </c>
      <c r="AK1" s="38" t="s">
        <v>568</v>
      </c>
    </row>
    <row r="2" spans="1:46" x14ac:dyDescent="0.25">
      <c r="A2" t="s">
        <v>545</v>
      </c>
      <c r="B2" t="s">
        <v>209</v>
      </c>
      <c r="C2" t="s">
        <v>379</v>
      </c>
      <c r="D2" t="s">
        <v>487</v>
      </c>
      <c r="E2" s="31">
        <v>61.391304347826086</v>
      </c>
      <c r="F2" s="31">
        <v>231.32565217391306</v>
      </c>
      <c r="G2" s="31">
        <v>21.341521739130435</v>
      </c>
      <c r="H2" s="36">
        <v>9.2257480044131271E-2</v>
      </c>
      <c r="I2" s="31">
        <v>39.34771739130435</v>
      </c>
      <c r="J2" s="31">
        <v>0.64673913043478259</v>
      </c>
      <c r="K2" s="36">
        <v>1.6436509493120144E-2</v>
      </c>
      <c r="L2" s="31">
        <v>25.360760869565219</v>
      </c>
      <c r="M2" s="31">
        <v>0</v>
      </c>
      <c r="N2" s="36">
        <v>0</v>
      </c>
      <c r="O2" s="31">
        <v>11.062065217391305</v>
      </c>
      <c r="P2" s="31">
        <v>0.64673913043478259</v>
      </c>
      <c r="Q2" s="36">
        <v>5.8464592074363025E-2</v>
      </c>
      <c r="R2" s="31">
        <v>2.9248913043478266</v>
      </c>
      <c r="S2" s="31">
        <v>0</v>
      </c>
      <c r="T2" s="36">
        <v>0</v>
      </c>
      <c r="U2" s="31">
        <v>70.043913043478256</v>
      </c>
      <c r="V2" s="31">
        <v>2.1038043478260873</v>
      </c>
      <c r="W2" s="36">
        <v>3.0035505676563157E-2</v>
      </c>
      <c r="X2" s="31">
        <v>0</v>
      </c>
      <c r="Y2" s="31">
        <v>0</v>
      </c>
      <c r="Z2" s="36" t="s">
        <v>699</v>
      </c>
      <c r="AA2" s="31">
        <v>121.93402173913044</v>
      </c>
      <c r="AB2" s="31">
        <v>18.590978260869566</v>
      </c>
      <c r="AC2" s="36">
        <v>0.15246752297438118</v>
      </c>
      <c r="AD2" s="31">
        <v>0</v>
      </c>
      <c r="AE2" s="31">
        <v>0</v>
      </c>
      <c r="AF2" s="36" t="s">
        <v>699</v>
      </c>
      <c r="AG2" s="31">
        <v>0</v>
      </c>
      <c r="AH2" s="31">
        <v>0</v>
      </c>
      <c r="AI2" s="36" t="s">
        <v>699</v>
      </c>
      <c r="AJ2" t="s">
        <v>21</v>
      </c>
      <c r="AK2" s="37">
        <v>4</v>
      </c>
      <c r="AT2"/>
    </row>
    <row r="3" spans="1:46" x14ac:dyDescent="0.25">
      <c r="A3" t="s">
        <v>545</v>
      </c>
      <c r="B3" t="s">
        <v>309</v>
      </c>
      <c r="C3" t="s">
        <v>411</v>
      </c>
      <c r="D3" t="s">
        <v>481</v>
      </c>
      <c r="E3" s="31">
        <v>109.33695652173913</v>
      </c>
      <c r="F3" s="31">
        <v>330.78586956521735</v>
      </c>
      <c r="G3" s="31">
        <v>124.6663043478261</v>
      </c>
      <c r="H3" s="36">
        <v>0.37687917114381769</v>
      </c>
      <c r="I3" s="31">
        <v>42.878478260869564</v>
      </c>
      <c r="J3" s="31">
        <v>6.5496739130434776</v>
      </c>
      <c r="K3" s="36">
        <v>0.1527496818612763</v>
      </c>
      <c r="L3" s="31">
        <v>21.250760869565216</v>
      </c>
      <c r="M3" s="31">
        <v>6.5496739130434776</v>
      </c>
      <c r="N3" s="36">
        <v>0.30820891323584321</v>
      </c>
      <c r="O3" s="31">
        <v>17.888586956521738</v>
      </c>
      <c r="P3" s="31">
        <v>0</v>
      </c>
      <c r="Q3" s="36">
        <v>0</v>
      </c>
      <c r="R3" s="31">
        <v>3.7391304347826089</v>
      </c>
      <c r="S3" s="31">
        <v>0</v>
      </c>
      <c r="T3" s="36">
        <v>0</v>
      </c>
      <c r="U3" s="31">
        <v>91.105978260869549</v>
      </c>
      <c r="V3" s="31">
        <v>39.883152173913047</v>
      </c>
      <c r="W3" s="36">
        <v>0.43776657619232273</v>
      </c>
      <c r="X3" s="31">
        <v>5.8578260869565222</v>
      </c>
      <c r="Y3" s="31">
        <v>1.9991304347826087</v>
      </c>
      <c r="Z3" s="36">
        <v>0.34127514287834926</v>
      </c>
      <c r="AA3" s="31">
        <v>190.94358695652176</v>
      </c>
      <c r="AB3" s="31">
        <v>76.23434782608696</v>
      </c>
      <c r="AC3" s="36">
        <v>0.39925063230034363</v>
      </c>
      <c r="AD3" s="31">
        <v>0</v>
      </c>
      <c r="AE3" s="31">
        <v>0</v>
      </c>
      <c r="AF3" s="36" t="s">
        <v>699</v>
      </c>
      <c r="AG3" s="31">
        <v>0</v>
      </c>
      <c r="AH3" s="31">
        <v>0</v>
      </c>
      <c r="AI3" s="36" t="s">
        <v>699</v>
      </c>
      <c r="AJ3" t="s">
        <v>122</v>
      </c>
      <c r="AK3" s="37">
        <v>4</v>
      </c>
      <c r="AT3"/>
    </row>
    <row r="4" spans="1:46" x14ac:dyDescent="0.25">
      <c r="A4" t="s">
        <v>545</v>
      </c>
      <c r="B4" t="s">
        <v>319</v>
      </c>
      <c r="C4" t="s">
        <v>419</v>
      </c>
      <c r="D4" t="s">
        <v>489</v>
      </c>
      <c r="E4" s="31">
        <v>59.413043478260867</v>
      </c>
      <c r="F4" s="31">
        <v>207.40706521739128</v>
      </c>
      <c r="G4" s="31">
        <v>0</v>
      </c>
      <c r="H4" s="36">
        <v>0</v>
      </c>
      <c r="I4" s="31">
        <v>19.641195652173913</v>
      </c>
      <c r="J4" s="31">
        <v>0</v>
      </c>
      <c r="K4" s="36">
        <v>0</v>
      </c>
      <c r="L4" s="31">
        <v>1.9177173913043482</v>
      </c>
      <c r="M4" s="31">
        <v>0</v>
      </c>
      <c r="N4" s="36">
        <v>0</v>
      </c>
      <c r="O4" s="31">
        <v>11.821304347826086</v>
      </c>
      <c r="P4" s="31">
        <v>0</v>
      </c>
      <c r="Q4" s="36">
        <v>0</v>
      </c>
      <c r="R4" s="31">
        <v>5.9021739130434785</v>
      </c>
      <c r="S4" s="31">
        <v>0</v>
      </c>
      <c r="T4" s="36">
        <v>0</v>
      </c>
      <c r="U4" s="31">
        <v>67.157717391304374</v>
      </c>
      <c r="V4" s="31">
        <v>0</v>
      </c>
      <c r="W4" s="36">
        <v>0</v>
      </c>
      <c r="X4" s="31">
        <v>1.7336956521739131</v>
      </c>
      <c r="Y4" s="31">
        <v>0</v>
      </c>
      <c r="Z4" s="36">
        <v>0</v>
      </c>
      <c r="AA4" s="31">
        <v>98.893478260869529</v>
      </c>
      <c r="AB4" s="31">
        <v>0</v>
      </c>
      <c r="AC4" s="36">
        <v>0</v>
      </c>
      <c r="AD4" s="31">
        <v>19.98097826086957</v>
      </c>
      <c r="AE4" s="31">
        <v>0</v>
      </c>
      <c r="AF4" s="36">
        <v>0</v>
      </c>
      <c r="AG4" s="31">
        <v>0</v>
      </c>
      <c r="AH4" s="31">
        <v>0</v>
      </c>
      <c r="AI4" s="36" t="s">
        <v>699</v>
      </c>
      <c r="AJ4" t="s">
        <v>132</v>
      </c>
      <c r="AK4" s="37">
        <v>4</v>
      </c>
      <c r="AT4"/>
    </row>
    <row r="5" spans="1:46" x14ac:dyDescent="0.25">
      <c r="A5" t="s">
        <v>545</v>
      </c>
      <c r="B5" t="s">
        <v>214</v>
      </c>
      <c r="C5" t="s">
        <v>418</v>
      </c>
      <c r="D5" t="s">
        <v>476</v>
      </c>
      <c r="E5" s="31">
        <v>135.38043478260869</v>
      </c>
      <c r="F5" s="31">
        <v>467.90999999999997</v>
      </c>
      <c r="G5" s="31">
        <v>203.12739130434781</v>
      </c>
      <c r="H5" s="36">
        <v>0.43411637132001418</v>
      </c>
      <c r="I5" s="31">
        <v>40.041739130434792</v>
      </c>
      <c r="J5" s="31">
        <v>2.4738043478260869</v>
      </c>
      <c r="K5" s="36">
        <v>6.1780641938846408E-2</v>
      </c>
      <c r="L5" s="31">
        <v>18.962934782608698</v>
      </c>
      <c r="M5" s="31">
        <v>2.4738043478260869</v>
      </c>
      <c r="N5" s="36">
        <v>0.13045472002017663</v>
      </c>
      <c r="O5" s="31">
        <v>15.633152173913043</v>
      </c>
      <c r="P5" s="31">
        <v>0</v>
      </c>
      <c r="Q5" s="36">
        <v>0</v>
      </c>
      <c r="R5" s="31">
        <v>5.4456521739130439</v>
      </c>
      <c r="S5" s="31">
        <v>0</v>
      </c>
      <c r="T5" s="36">
        <v>0</v>
      </c>
      <c r="U5" s="31">
        <v>135.87858695652173</v>
      </c>
      <c r="V5" s="31">
        <v>56.680217391304346</v>
      </c>
      <c r="W5" s="36">
        <v>0.41713870199018788</v>
      </c>
      <c r="X5" s="31">
        <v>6.8070652173913047</v>
      </c>
      <c r="Y5" s="31">
        <v>0</v>
      </c>
      <c r="Z5" s="36">
        <v>0</v>
      </c>
      <c r="AA5" s="31">
        <v>285.07119565217391</v>
      </c>
      <c r="AB5" s="31">
        <v>143.97336956521738</v>
      </c>
      <c r="AC5" s="36">
        <v>0.50504355319323357</v>
      </c>
      <c r="AD5" s="31">
        <v>0.11141304347826086</v>
      </c>
      <c r="AE5" s="31">
        <v>0</v>
      </c>
      <c r="AF5" s="36">
        <v>0</v>
      </c>
      <c r="AG5" s="31">
        <v>0</v>
      </c>
      <c r="AH5" s="31">
        <v>0</v>
      </c>
      <c r="AI5" s="36" t="s">
        <v>699</v>
      </c>
      <c r="AJ5" t="s">
        <v>26</v>
      </c>
      <c r="AK5" s="37">
        <v>4</v>
      </c>
      <c r="AT5"/>
    </row>
    <row r="6" spans="1:46" x14ac:dyDescent="0.25">
      <c r="A6" t="s">
        <v>545</v>
      </c>
      <c r="B6" t="s">
        <v>336</v>
      </c>
      <c r="C6" t="s">
        <v>417</v>
      </c>
      <c r="D6" t="s">
        <v>488</v>
      </c>
      <c r="E6" s="31">
        <v>58.543478260869563</v>
      </c>
      <c r="F6" s="31">
        <v>327.69945652173914</v>
      </c>
      <c r="G6" s="31">
        <v>84.633695652173927</v>
      </c>
      <c r="H6" s="36">
        <v>0.25826620694001501</v>
      </c>
      <c r="I6" s="31">
        <v>30.517173913043479</v>
      </c>
      <c r="J6" s="31">
        <v>0</v>
      </c>
      <c r="K6" s="36">
        <v>0</v>
      </c>
      <c r="L6" s="31">
        <v>15.389673913043479</v>
      </c>
      <c r="M6" s="31">
        <v>0</v>
      </c>
      <c r="N6" s="36">
        <v>0</v>
      </c>
      <c r="O6" s="31">
        <v>9.7361956521739117</v>
      </c>
      <c r="P6" s="31">
        <v>0</v>
      </c>
      <c r="Q6" s="36">
        <v>0</v>
      </c>
      <c r="R6" s="31">
        <v>5.3913043478260869</v>
      </c>
      <c r="S6" s="31">
        <v>0</v>
      </c>
      <c r="T6" s="36">
        <v>0</v>
      </c>
      <c r="U6" s="31">
        <v>88.422391304347826</v>
      </c>
      <c r="V6" s="31">
        <v>2.8505434782608696</v>
      </c>
      <c r="W6" s="36">
        <v>3.223780126517236E-2</v>
      </c>
      <c r="X6" s="31">
        <v>9.1429347826086911</v>
      </c>
      <c r="Y6" s="31">
        <v>0</v>
      </c>
      <c r="Z6" s="36">
        <v>0</v>
      </c>
      <c r="AA6" s="31">
        <v>199.61695652173916</v>
      </c>
      <c r="AB6" s="31">
        <v>81.783152173913052</v>
      </c>
      <c r="AC6" s="36">
        <v>0.40970042625114622</v>
      </c>
      <c r="AD6" s="31">
        <v>0</v>
      </c>
      <c r="AE6" s="31">
        <v>0</v>
      </c>
      <c r="AF6" s="36" t="s">
        <v>699</v>
      </c>
      <c r="AG6" s="31">
        <v>0</v>
      </c>
      <c r="AH6" s="31">
        <v>0</v>
      </c>
      <c r="AI6" s="36" t="s">
        <v>699</v>
      </c>
      <c r="AJ6" t="s">
        <v>149</v>
      </c>
      <c r="AK6" s="37">
        <v>4</v>
      </c>
      <c r="AT6"/>
    </row>
    <row r="7" spans="1:46" x14ac:dyDescent="0.25">
      <c r="A7" t="s">
        <v>545</v>
      </c>
      <c r="B7" t="s">
        <v>367</v>
      </c>
      <c r="C7" t="s">
        <v>383</v>
      </c>
      <c r="D7" t="s">
        <v>492</v>
      </c>
      <c r="E7" s="31">
        <v>36.728260869565219</v>
      </c>
      <c r="F7" s="31">
        <v>165.56663043478258</v>
      </c>
      <c r="G7" s="31">
        <v>0</v>
      </c>
      <c r="H7" s="36">
        <v>0</v>
      </c>
      <c r="I7" s="31">
        <v>53.66249999999998</v>
      </c>
      <c r="J7" s="31">
        <v>0</v>
      </c>
      <c r="K7" s="36">
        <v>0</v>
      </c>
      <c r="L7" s="31">
        <v>41.939456521739118</v>
      </c>
      <c r="M7" s="31">
        <v>0</v>
      </c>
      <c r="N7" s="36">
        <v>0</v>
      </c>
      <c r="O7" s="31">
        <v>7.6146739130434744</v>
      </c>
      <c r="P7" s="31">
        <v>0</v>
      </c>
      <c r="Q7" s="36">
        <v>0</v>
      </c>
      <c r="R7" s="31">
        <v>4.1083695652173864</v>
      </c>
      <c r="S7" s="31">
        <v>0</v>
      </c>
      <c r="T7" s="36">
        <v>0</v>
      </c>
      <c r="U7" s="31">
        <v>17.248478260869565</v>
      </c>
      <c r="V7" s="31">
        <v>0</v>
      </c>
      <c r="W7" s="36">
        <v>0</v>
      </c>
      <c r="X7" s="31">
        <v>11.12923913043478</v>
      </c>
      <c r="Y7" s="31">
        <v>0</v>
      </c>
      <c r="Z7" s="36">
        <v>0</v>
      </c>
      <c r="AA7" s="31">
        <v>83.526413043478257</v>
      </c>
      <c r="AB7" s="31">
        <v>0</v>
      </c>
      <c r="AC7" s="36">
        <v>0</v>
      </c>
      <c r="AD7" s="31">
        <v>0</v>
      </c>
      <c r="AE7" s="31">
        <v>0</v>
      </c>
      <c r="AF7" s="36" t="s">
        <v>699</v>
      </c>
      <c r="AG7" s="31">
        <v>0</v>
      </c>
      <c r="AH7" s="31">
        <v>0</v>
      </c>
      <c r="AI7" s="36" t="s">
        <v>699</v>
      </c>
      <c r="AJ7" t="s">
        <v>180</v>
      </c>
      <c r="AK7" s="37">
        <v>4</v>
      </c>
      <c r="AT7"/>
    </row>
    <row r="8" spans="1:46" x14ac:dyDescent="0.25">
      <c r="A8" t="s">
        <v>545</v>
      </c>
      <c r="B8" t="s">
        <v>211</v>
      </c>
      <c r="C8" t="s">
        <v>416</v>
      </c>
      <c r="D8" t="s">
        <v>464</v>
      </c>
      <c r="E8" s="31">
        <v>80.021739130434781</v>
      </c>
      <c r="F8" s="31">
        <v>254.7476086956521</v>
      </c>
      <c r="G8" s="31">
        <v>0</v>
      </c>
      <c r="H8" s="36">
        <v>0</v>
      </c>
      <c r="I8" s="31">
        <v>22.095543478260865</v>
      </c>
      <c r="J8" s="31">
        <v>0</v>
      </c>
      <c r="K8" s="36">
        <v>0</v>
      </c>
      <c r="L8" s="31">
        <v>16.747717391304342</v>
      </c>
      <c r="M8" s="31">
        <v>0</v>
      </c>
      <c r="N8" s="36">
        <v>0</v>
      </c>
      <c r="O8" s="31">
        <v>0</v>
      </c>
      <c r="P8" s="31">
        <v>0</v>
      </c>
      <c r="Q8" s="36" t="s">
        <v>699</v>
      </c>
      <c r="R8" s="31">
        <v>5.3478260869565215</v>
      </c>
      <c r="S8" s="31">
        <v>0</v>
      </c>
      <c r="T8" s="36">
        <v>0</v>
      </c>
      <c r="U8" s="31">
        <v>67.174673913043463</v>
      </c>
      <c r="V8" s="31">
        <v>0</v>
      </c>
      <c r="W8" s="36">
        <v>0</v>
      </c>
      <c r="X8" s="31">
        <v>9.0434782608695645</v>
      </c>
      <c r="Y8" s="31">
        <v>0</v>
      </c>
      <c r="Z8" s="36">
        <v>0</v>
      </c>
      <c r="AA8" s="31">
        <v>156.43391304347821</v>
      </c>
      <c r="AB8" s="31">
        <v>0</v>
      </c>
      <c r="AC8" s="36">
        <v>0</v>
      </c>
      <c r="AD8" s="31">
        <v>0</v>
      </c>
      <c r="AE8" s="31">
        <v>0</v>
      </c>
      <c r="AF8" s="36" t="s">
        <v>699</v>
      </c>
      <c r="AG8" s="31">
        <v>0</v>
      </c>
      <c r="AH8" s="31">
        <v>0</v>
      </c>
      <c r="AI8" s="36" t="s">
        <v>699</v>
      </c>
      <c r="AJ8" t="s">
        <v>23</v>
      </c>
      <c r="AK8" s="37">
        <v>4</v>
      </c>
      <c r="AT8"/>
    </row>
    <row r="9" spans="1:46" x14ac:dyDescent="0.25">
      <c r="A9" t="s">
        <v>545</v>
      </c>
      <c r="B9" t="s">
        <v>204</v>
      </c>
      <c r="C9" t="s">
        <v>387</v>
      </c>
      <c r="D9" t="s">
        <v>484</v>
      </c>
      <c r="E9" s="31">
        <v>69.652173913043484</v>
      </c>
      <c r="F9" s="31">
        <v>156.70065217391306</v>
      </c>
      <c r="G9" s="31">
        <v>0</v>
      </c>
      <c r="H9" s="36">
        <v>0</v>
      </c>
      <c r="I9" s="31">
        <v>24.051956521739132</v>
      </c>
      <c r="J9" s="31">
        <v>0</v>
      </c>
      <c r="K9" s="36">
        <v>0</v>
      </c>
      <c r="L9" s="31">
        <v>17.878043478260871</v>
      </c>
      <c r="M9" s="31">
        <v>0</v>
      </c>
      <c r="N9" s="36">
        <v>0</v>
      </c>
      <c r="O9" s="31">
        <v>0</v>
      </c>
      <c r="P9" s="31">
        <v>0</v>
      </c>
      <c r="Q9" s="36" t="s">
        <v>699</v>
      </c>
      <c r="R9" s="31">
        <v>6.1739130434782608</v>
      </c>
      <c r="S9" s="31">
        <v>0</v>
      </c>
      <c r="T9" s="36">
        <v>0</v>
      </c>
      <c r="U9" s="31">
        <v>39.060108695652168</v>
      </c>
      <c r="V9" s="31">
        <v>0</v>
      </c>
      <c r="W9" s="36">
        <v>0</v>
      </c>
      <c r="X9" s="31">
        <v>3.906195652173913</v>
      </c>
      <c r="Y9" s="31">
        <v>0</v>
      </c>
      <c r="Z9" s="36">
        <v>0</v>
      </c>
      <c r="AA9" s="31">
        <v>89.682391304347831</v>
      </c>
      <c r="AB9" s="31">
        <v>0</v>
      </c>
      <c r="AC9" s="36">
        <v>0</v>
      </c>
      <c r="AD9" s="31">
        <v>0</v>
      </c>
      <c r="AE9" s="31">
        <v>0</v>
      </c>
      <c r="AF9" s="36" t="s">
        <v>699</v>
      </c>
      <c r="AG9" s="31">
        <v>0</v>
      </c>
      <c r="AH9" s="31">
        <v>0</v>
      </c>
      <c r="AI9" s="36" t="s">
        <v>699</v>
      </c>
      <c r="AJ9" t="s">
        <v>16</v>
      </c>
      <c r="AK9" s="37">
        <v>4</v>
      </c>
      <c r="AT9"/>
    </row>
    <row r="10" spans="1:46" x14ac:dyDescent="0.25">
      <c r="A10" t="s">
        <v>545</v>
      </c>
      <c r="B10" t="s">
        <v>308</v>
      </c>
      <c r="C10" t="s">
        <v>428</v>
      </c>
      <c r="D10" t="s">
        <v>459</v>
      </c>
      <c r="E10" s="31">
        <v>47.967391304347828</v>
      </c>
      <c r="F10" s="31">
        <v>160.04728260869564</v>
      </c>
      <c r="G10" s="31">
        <v>3.2554347826086958</v>
      </c>
      <c r="H10" s="36">
        <v>2.0340456454784085E-2</v>
      </c>
      <c r="I10" s="31">
        <v>16.33195652173913</v>
      </c>
      <c r="J10" s="31">
        <v>0.13043478260869565</v>
      </c>
      <c r="K10" s="36">
        <v>7.9864762335778074E-3</v>
      </c>
      <c r="L10" s="31">
        <v>4.5710869565217394</v>
      </c>
      <c r="M10" s="31">
        <v>0.13043478260869565</v>
      </c>
      <c r="N10" s="36">
        <v>2.8534741047224994E-2</v>
      </c>
      <c r="O10" s="31">
        <v>7.0652173913043477</v>
      </c>
      <c r="P10" s="31">
        <v>0</v>
      </c>
      <c r="Q10" s="36">
        <v>0</v>
      </c>
      <c r="R10" s="31">
        <v>4.6956521739130439</v>
      </c>
      <c r="S10" s="31">
        <v>0</v>
      </c>
      <c r="T10" s="36">
        <v>0</v>
      </c>
      <c r="U10" s="31">
        <v>43.194239130434767</v>
      </c>
      <c r="V10" s="31">
        <v>3.125</v>
      </c>
      <c r="W10" s="36">
        <v>7.2347610767337658E-2</v>
      </c>
      <c r="X10" s="31">
        <v>11.478260869565217</v>
      </c>
      <c r="Y10" s="31">
        <v>0</v>
      </c>
      <c r="Z10" s="36">
        <v>0</v>
      </c>
      <c r="AA10" s="31">
        <v>89.042826086956538</v>
      </c>
      <c r="AB10" s="31">
        <v>0</v>
      </c>
      <c r="AC10" s="36">
        <v>0</v>
      </c>
      <c r="AD10" s="31">
        <v>0</v>
      </c>
      <c r="AE10" s="31">
        <v>0</v>
      </c>
      <c r="AF10" s="36" t="s">
        <v>699</v>
      </c>
      <c r="AG10" s="31">
        <v>0</v>
      </c>
      <c r="AH10" s="31">
        <v>0</v>
      </c>
      <c r="AI10" s="36" t="s">
        <v>699</v>
      </c>
      <c r="AJ10" t="s">
        <v>121</v>
      </c>
      <c r="AK10" s="37">
        <v>4</v>
      </c>
      <c r="AT10"/>
    </row>
    <row r="11" spans="1:46" x14ac:dyDescent="0.25">
      <c r="A11" t="s">
        <v>545</v>
      </c>
      <c r="B11" t="s">
        <v>257</v>
      </c>
      <c r="C11" t="s">
        <v>391</v>
      </c>
      <c r="D11" t="s">
        <v>470</v>
      </c>
      <c r="E11" s="31">
        <v>89.402173913043484</v>
      </c>
      <c r="F11" s="31">
        <v>353.23336956521752</v>
      </c>
      <c r="G11" s="31">
        <v>42.787717391304341</v>
      </c>
      <c r="H11" s="36">
        <v>0.12113158347403653</v>
      </c>
      <c r="I11" s="31">
        <v>34.862717391304344</v>
      </c>
      <c r="J11" s="31">
        <v>3.7105434782608691</v>
      </c>
      <c r="K11" s="36">
        <v>0.10643299650492459</v>
      </c>
      <c r="L11" s="31">
        <v>15.504021739130431</v>
      </c>
      <c r="M11" s="31">
        <v>3.7105434782608691</v>
      </c>
      <c r="N11" s="36">
        <v>0.23932780414618929</v>
      </c>
      <c r="O11" s="31">
        <v>13.706521739130435</v>
      </c>
      <c r="P11" s="31">
        <v>0</v>
      </c>
      <c r="Q11" s="36">
        <v>0</v>
      </c>
      <c r="R11" s="31">
        <v>5.6521739130434785</v>
      </c>
      <c r="S11" s="31">
        <v>0</v>
      </c>
      <c r="T11" s="36">
        <v>0</v>
      </c>
      <c r="U11" s="31">
        <v>101.87554347826088</v>
      </c>
      <c r="V11" s="31">
        <v>19.902717391304343</v>
      </c>
      <c r="W11" s="36">
        <v>0.19536305487834146</v>
      </c>
      <c r="X11" s="31">
        <v>7.0652173913043477</v>
      </c>
      <c r="Y11" s="31">
        <v>0</v>
      </c>
      <c r="Z11" s="36">
        <v>0</v>
      </c>
      <c r="AA11" s="31">
        <v>202.42717391304356</v>
      </c>
      <c r="AB11" s="31">
        <v>19.174456521739131</v>
      </c>
      <c r="AC11" s="36">
        <v>9.4722739793699259E-2</v>
      </c>
      <c r="AD11" s="31">
        <v>7.0027173913043477</v>
      </c>
      <c r="AE11" s="31">
        <v>0</v>
      </c>
      <c r="AF11" s="36">
        <v>0</v>
      </c>
      <c r="AG11" s="31">
        <v>0</v>
      </c>
      <c r="AH11" s="31">
        <v>0</v>
      </c>
      <c r="AI11" s="36" t="s">
        <v>699</v>
      </c>
      <c r="AJ11" t="s">
        <v>70</v>
      </c>
      <c r="AK11" s="37">
        <v>4</v>
      </c>
      <c r="AT11"/>
    </row>
    <row r="12" spans="1:46" x14ac:dyDescent="0.25">
      <c r="A12" t="s">
        <v>545</v>
      </c>
      <c r="B12" t="s">
        <v>328</v>
      </c>
      <c r="C12" t="s">
        <v>436</v>
      </c>
      <c r="D12" t="s">
        <v>476</v>
      </c>
      <c r="E12" s="31">
        <v>23.336956521739129</v>
      </c>
      <c r="F12" s="31">
        <v>123.21532608695654</v>
      </c>
      <c r="G12" s="31">
        <v>21.433804347826083</v>
      </c>
      <c r="H12" s="36">
        <v>0.17395404474845638</v>
      </c>
      <c r="I12" s="31">
        <v>43.022391304347835</v>
      </c>
      <c r="J12" s="31">
        <v>0</v>
      </c>
      <c r="K12" s="36">
        <v>0</v>
      </c>
      <c r="L12" s="31">
        <v>33.10934782608696</v>
      </c>
      <c r="M12" s="31">
        <v>0</v>
      </c>
      <c r="N12" s="36">
        <v>0</v>
      </c>
      <c r="O12" s="31">
        <v>4.6956521739130439</v>
      </c>
      <c r="P12" s="31">
        <v>0</v>
      </c>
      <c r="Q12" s="36">
        <v>0</v>
      </c>
      <c r="R12" s="31">
        <v>5.2173913043478262</v>
      </c>
      <c r="S12" s="31">
        <v>0</v>
      </c>
      <c r="T12" s="36">
        <v>0</v>
      </c>
      <c r="U12" s="31">
        <v>8.8158695652173904</v>
      </c>
      <c r="V12" s="31">
        <v>8.8158695652173904</v>
      </c>
      <c r="W12" s="36">
        <v>1</v>
      </c>
      <c r="X12" s="31">
        <v>0</v>
      </c>
      <c r="Y12" s="31">
        <v>0</v>
      </c>
      <c r="Z12" s="36" t="s">
        <v>699</v>
      </c>
      <c r="AA12" s="31">
        <v>71.377065217391305</v>
      </c>
      <c r="AB12" s="31">
        <v>12.617934782608694</v>
      </c>
      <c r="AC12" s="36">
        <v>0.17677855967009251</v>
      </c>
      <c r="AD12" s="31">
        <v>0</v>
      </c>
      <c r="AE12" s="31">
        <v>0</v>
      </c>
      <c r="AF12" s="36" t="s">
        <v>699</v>
      </c>
      <c r="AG12" s="31">
        <v>0</v>
      </c>
      <c r="AH12" s="31">
        <v>0</v>
      </c>
      <c r="AI12" s="36" t="s">
        <v>699</v>
      </c>
      <c r="AJ12" t="s">
        <v>141</v>
      </c>
      <c r="AK12" s="37">
        <v>4</v>
      </c>
      <c r="AT12"/>
    </row>
    <row r="13" spans="1:46" x14ac:dyDescent="0.25">
      <c r="A13" t="s">
        <v>545</v>
      </c>
      <c r="B13" t="s">
        <v>358</v>
      </c>
      <c r="C13" t="s">
        <v>392</v>
      </c>
      <c r="D13" t="s">
        <v>472</v>
      </c>
      <c r="E13" s="31">
        <v>26.880434782608695</v>
      </c>
      <c r="F13" s="31">
        <v>145.75815217391306</v>
      </c>
      <c r="G13" s="31">
        <v>22.413043478260871</v>
      </c>
      <c r="H13" s="36">
        <v>0.15376871306325621</v>
      </c>
      <c r="I13" s="31">
        <v>25.141304347826086</v>
      </c>
      <c r="J13" s="31">
        <v>0.56793478260869568</v>
      </c>
      <c r="K13" s="36">
        <v>2.2589710332900997E-2</v>
      </c>
      <c r="L13" s="31">
        <v>9.7173913043478262</v>
      </c>
      <c r="M13" s="31">
        <v>0.56793478260869568</v>
      </c>
      <c r="N13" s="36">
        <v>5.8445190156599554E-2</v>
      </c>
      <c r="O13" s="31">
        <v>10.554347826086957</v>
      </c>
      <c r="P13" s="31">
        <v>0</v>
      </c>
      <c r="Q13" s="36">
        <v>0</v>
      </c>
      <c r="R13" s="31">
        <v>4.8695652173913047</v>
      </c>
      <c r="S13" s="31">
        <v>0</v>
      </c>
      <c r="T13" s="36">
        <v>0</v>
      </c>
      <c r="U13" s="31">
        <v>34.540760869565219</v>
      </c>
      <c r="V13" s="31">
        <v>1.9945652173913044</v>
      </c>
      <c r="W13" s="36">
        <v>5.7745260011014085E-2</v>
      </c>
      <c r="X13" s="31">
        <v>3.5652173913043477</v>
      </c>
      <c r="Y13" s="31">
        <v>0</v>
      </c>
      <c r="Z13" s="36">
        <v>0</v>
      </c>
      <c r="AA13" s="31">
        <v>82.510869565217391</v>
      </c>
      <c r="AB13" s="31">
        <v>19.850543478260871</v>
      </c>
      <c r="AC13" s="36">
        <v>0.24058095112633385</v>
      </c>
      <c r="AD13" s="31">
        <v>0</v>
      </c>
      <c r="AE13" s="31">
        <v>0</v>
      </c>
      <c r="AF13" s="36" t="s">
        <v>699</v>
      </c>
      <c r="AG13" s="31">
        <v>0</v>
      </c>
      <c r="AH13" s="31">
        <v>0</v>
      </c>
      <c r="AI13" s="36" t="s">
        <v>699</v>
      </c>
      <c r="AJ13" t="s">
        <v>171</v>
      </c>
      <c r="AK13" s="37">
        <v>4</v>
      </c>
      <c r="AT13"/>
    </row>
    <row r="14" spans="1:46" x14ac:dyDescent="0.25">
      <c r="A14" t="s">
        <v>545</v>
      </c>
      <c r="B14" t="s">
        <v>188</v>
      </c>
      <c r="C14" t="s">
        <v>409</v>
      </c>
      <c r="D14" t="s">
        <v>478</v>
      </c>
      <c r="E14" s="31">
        <v>135.84782608695653</v>
      </c>
      <c r="F14" s="31">
        <v>518.87554347826097</v>
      </c>
      <c r="G14" s="31">
        <v>0</v>
      </c>
      <c r="H14" s="36">
        <v>0</v>
      </c>
      <c r="I14" s="31">
        <v>85.914891304347819</v>
      </c>
      <c r="J14" s="31">
        <v>0</v>
      </c>
      <c r="K14" s="36">
        <v>0</v>
      </c>
      <c r="L14" s="31">
        <v>39.306195652173912</v>
      </c>
      <c r="M14" s="31">
        <v>0</v>
      </c>
      <c r="N14" s="36">
        <v>0</v>
      </c>
      <c r="O14" s="31">
        <v>41.043478260869563</v>
      </c>
      <c r="P14" s="31">
        <v>0</v>
      </c>
      <c r="Q14" s="36">
        <v>0</v>
      </c>
      <c r="R14" s="31">
        <v>5.5652173913043477</v>
      </c>
      <c r="S14" s="31">
        <v>0</v>
      </c>
      <c r="T14" s="36">
        <v>0</v>
      </c>
      <c r="U14" s="31">
        <v>133.04141304347829</v>
      </c>
      <c r="V14" s="31">
        <v>0</v>
      </c>
      <c r="W14" s="36">
        <v>0</v>
      </c>
      <c r="X14" s="31">
        <v>21.485434782608689</v>
      </c>
      <c r="Y14" s="31">
        <v>0</v>
      </c>
      <c r="Z14" s="36">
        <v>0</v>
      </c>
      <c r="AA14" s="31">
        <v>278.43380434782614</v>
      </c>
      <c r="AB14" s="31">
        <v>0</v>
      </c>
      <c r="AC14" s="36">
        <v>0</v>
      </c>
      <c r="AD14" s="31">
        <v>0</v>
      </c>
      <c r="AE14" s="31">
        <v>0</v>
      </c>
      <c r="AF14" s="36" t="s">
        <v>699</v>
      </c>
      <c r="AG14" s="31">
        <v>0</v>
      </c>
      <c r="AH14" s="31">
        <v>0</v>
      </c>
      <c r="AI14" s="36" t="s">
        <v>699</v>
      </c>
      <c r="AJ14" t="s">
        <v>0</v>
      </c>
      <c r="AK14" s="37">
        <v>4</v>
      </c>
      <c r="AT14"/>
    </row>
    <row r="15" spans="1:46" x14ac:dyDescent="0.25">
      <c r="A15" t="s">
        <v>545</v>
      </c>
      <c r="B15" t="s">
        <v>218</v>
      </c>
      <c r="C15" t="s">
        <v>391</v>
      </c>
      <c r="D15" t="s">
        <v>470</v>
      </c>
      <c r="E15" s="31">
        <v>53.010869565217391</v>
      </c>
      <c r="F15" s="31">
        <v>351.41467391304349</v>
      </c>
      <c r="G15" s="31">
        <v>15.304347826086957</v>
      </c>
      <c r="H15" s="36">
        <v>4.3550679474113174E-2</v>
      </c>
      <c r="I15" s="31">
        <v>133.06793478260869</v>
      </c>
      <c r="J15" s="31">
        <v>0</v>
      </c>
      <c r="K15" s="36">
        <v>0</v>
      </c>
      <c r="L15" s="31">
        <v>74.201086956521735</v>
      </c>
      <c r="M15" s="31">
        <v>0</v>
      </c>
      <c r="N15" s="36">
        <v>0</v>
      </c>
      <c r="O15" s="31">
        <v>47.953804347826086</v>
      </c>
      <c r="P15" s="31">
        <v>0</v>
      </c>
      <c r="Q15" s="36">
        <v>0</v>
      </c>
      <c r="R15" s="31">
        <v>10.913043478260869</v>
      </c>
      <c r="S15" s="31">
        <v>0</v>
      </c>
      <c r="T15" s="36">
        <v>0</v>
      </c>
      <c r="U15" s="31">
        <v>46.663043478260867</v>
      </c>
      <c r="V15" s="31">
        <v>14.0625</v>
      </c>
      <c r="W15" s="36">
        <v>0.30136268343815514</v>
      </c>
      <c r="X15" s="31">
        <v>0</v>
      </c>
      <c r="Y15" s="31">
        <v>0</v>
      </c>
      <c r="Z15" s="36" t="s">
        <v>699</v>
      </c>
      <c r="AA15" s="31">
        <v>170.50163043478261</v>
      </c>
      <c r="AB15" s="31">
        <v>1.2418478260869565</v>
      </c>
      <c r="AC15" s="36">
        <v>7.2834953127440451E-3</v>
      </c>
      <c r="AD15" s="31">
        <v>1.1820652173913044</v>
      </c>
      <c r="AE15" s="31">
        <v>0</v>
      </c>
      <c r="AF15" s="36">
        <v>0</v>
      </c>
      <c r="AG15" s="31">
        <v>0</v>
      </c>
      <c r="AH15" s="31">
        <v>0</v>
      </c>
      <c r="AI15" s="36" t="s">
        <v>699</v>
      </c>
      <c r="AJ15" t="s">
        <v>30</v>
      </c>
      <c r="AK15" s="37">
        <v>4</v>
      </c>
      <c r="AT15"/>
    </row>
    <row r="16" spans="1:46" x14ac:dyDescent="0.25">
      <c r="A16" t="s">
        <v>545</v>
      </c>
      <c r="B16" t="s">
        <v>331</v>
      </c>
      <c r="C16" t="s">
        <v>391</v>
      </c>
      <c r="D16" t="s">
        <v>470</v>
      </c>
      <c r="E16" s="31">
        <v>120.26086956521739</v>
      </c>
      <c r="F16" s="31">
        <v>668.55434782608688</v>
      </c>
      <c r="G16" s="31">
        <v>20.320652173913043</v>
      </c>
      <c r="H16" s="36">
        <v>3.0394914399986997E-2</v>
      </c>
      <c r="I16" s="31">
        <v>171.42391304347825</v>
      </c>
      <c r="J16" s="31">
        <v>3.0380434782608696</v>
      </c>
      <c r="K16" s="36">
        <v>1.7722401876862599E-2</v>
      </c>
      <c r="L16" s="31">
        <v>93.538043478260875</v>
      </c>
      <c r="M16" s="31">
        <v>3.0380434782608696</v>
      </c>
      <c r="N16" s="36">
        <v>3.2479228400441575E-2</v>
      </c>
      <c r="O16" s="31">
        <v>67.491847826086953</v>
      </c>
      <c r="P16" s="31">
        <v>0</v>
      </c>
      <c r="Q16" s="36">
        <v>0</v>
      </c>
      <c r="R16" s="31">
        <v>10.394021739130435</v>
      </c>
      <c r="S16" s="31">
        <v>0</v>
      </c>
      <c r="T16" s="36">
        <v>0</v>
      </c>
      <c r="U16" s="31">
        <v>109.91847826086956</v>
      </c>
      <c r="V16" s="31">
        <v>13.902173913043478</v>
      </c>
      <c r="W16" s="36">
        <v>0.12647713226205193</v>
      </c>
      <c r="X16" s="31">
        <v>0</v>
      </c>
      <c r="Y16" s="31">
        <v>0</v>
      </c>
      <c r="Z16" s="36" t="s">
        <v>699</v>
      </c>
      <c r="AA16" s="31">
        <v>386.51630434782606</v>
      </c>
      <c r="AB16" s="31">
        <v>3.3804347826086958</v>
      </c>
      <c r="AC16" s="36">
        <v>8.745904751191665E-3</v>
      </c>
      <c r="AD16" s="31">
        <v>0.69565217391304346</v>
      </c>
      <c r="AE16" s="31">
        <v>0</v>
      </c>
      <c r="AF16" s="36">
        <v>0</v>
      </c>
      <c r="AG16" s="31">
        <v>0</v>
      </c>
      <c r="AH16" s="31">
        <v>0</v>
      </c>
      <c r="AI16" s="36" t="s">
        <v>699</v>
      </c>
      <c r="AJ16" t="s">
        <v>144</v>
      </c>
      <c r="AK16" s="37">
        <v>4</v>
      </c>
      <c r="AT16"/>
    </row>
    <row r="17" spans="1:46" x14ac:dyDescent="0.25">
      <c r="A17" t="s">
        <v>545</v>
      </c>
      <c r="B17" t="s">
        <v>281</v>
      </c>
      <c r="C17" t="s">
        <v>439</v>
      </c>
      <c r="D17" t="s">
        <v>460</v>
      </c>
      <c r="E17" s="31">
        <v>111.28260869565217</v>
      </c>
      <c r="F17" s="31">
        <v>323.74228260869563</v>
      </c>
      <c r="G17" s="31">
        <v>65.956521739130437</v>
      </c>
      <c r="H17" s="36">
        <v>0.20373156452613109</v>
      </c>
      <c r="I17" s="31">
        <v>15.985217391304349</v>
      </c>
      <c r="J17" s="31">
        <v>1.5408695652173912</v>
      </c>
      <c r="K17" s="36">
        <v>9.6393406952075267E-2</v>
      </c>
      <c r="L17" s="31">
        <v>6.9636956521739153</v>
      </c>
      <c r="M17" s="31">
        <v>1.1060869565217391</v>
      </c>
      <c r="N17" s="36">
        <v>0.15883620016857608</v>
      </c>
      <c r="O17" s="31">
        <v>7.6302173913043481</v>
      </c>
      <c r="P17" s="31">
        <v>0</v>
      </c>
      <c r="Q17" s="36">
        <v>0</v>
      </c>
      <c r="R17" s="31">
        <v>1.3913043478260869</v>
      </c>
      <c r="S17" s="31">
        <v>0.43478260869565216</v>
      </c>
      <c r="T17" s="36">
        <v>0.3125</v>
      </c>
      <c r="U17" s="31">
        <v>89.225543478260846</v>
      </c>
      <c r="V17" s="31">
        <v>25.057500000000005</v>
      </c>
      <c r="W17" s="36">
        <v>0.28083325719506635</v>
      </c>
      <c r="X17" s="31">
        <v>15.664347826086953</v>
      </c>
      <c r="Y17" s="31">
        <v>0</v>
      </c>
      <c r="Z17" s="36">
        <v>0</v>
      </c>
      <c r="AA17" s="31">
        <v>202.8671739130435</v>
      </c>
      <c r="AB17" s="31">
        <v>39.358152173913048</v>
      </c>
      <c r="AC17" s="36">
        <v>0.19400946646392103</v>
      </c>
      <c r="AD17" s="31">
        <v>0</v>
      </c>
      <c r="AE17" s="31">
        <v>0</v>
      </c>
      <c r="AF17" s="36" t="s">
        <v>699</v>
      </c>
      <c r="AG17" s="31">
        <v>0</v>
      </c>
      <c r="AH17" s="31">
        <v>0</v>
      </c>
      <c r="AI17" s="36" t="s">
        <v>699</v>
      </c>
      <c r="AJ17" t="s">
        <v>94</v>
      </c>
      <c r="AK17" s="37">
        <v>4</v>
      </c>
      <c r="AT17"/>
    </row>
    <row r="18" spans="1:46" x14ac:dyDescent="0.25">
      <c r="A18" t="s">
        <v>545</v>
      </c>
      <c r="B18" t="s">
        <v>299</v>
      </c>
      <c r="C18" t="s">
        <v>412</v>
      </c>
      <c r="D18" t="s">
        <v>461</v>
      </c>
      <c r="E18" s="31">
        <v>54.608695652173914</v>
      </c>
      <c r="F18" s="31">
        <v>130.20717391304348</v>
      </c>
      <c r="G18" s="31">
        <v>27.902282608695657</v>
      </c>
      <c r="H18" s="36">
        <v>0.21429143856028773</v>
      </c>
      <c r="I18" s="31">
        <v>24.804782608695653</v>
      </c>
      <c r="J18" s="31">
        <v>2.3482608695652174</v>
      </c>
      <c r="K18" s="36">
        <v>9.4669681513032192E-2</v>
      </c>
      <c r="L18" s="31">
        <v>15.326521739130435</v>
      </c>
      <c r="M18" s="31">
        <v>2.3482608695652174</v>
      </c>
      <c r="N18" s="36">
        <v>0.15321551161669172</v>
      </c>
      <c r="O18" s="31">
        <v>6.6086956521739131</v>
      </c>
      <c r="P18" s="31">
        <v>0</v>
      </c>
      <c r="Q18" s="36">
        <v>0</v>
      </c>
      <c r="R18" s="31">
        <v>2.8695652173913042</v>
      </c>
      <c r="S18" s="31">
        <v>0</v>
      </c>
      <c r="T18" s="36">
        <v>0</v>
      </c>
      <c r="U18" s="31">
        <v>27.689347826086959</v>
      </c>
      <c r="V18" s="31">
        <v>7.029021739130437</v>
      </c>
      <c r="W18" s="36">
        <v>0.25385291785414271</v>
      </c>
      <c r="X18" s="31">
        <v>3.2364130434782608</v>
      </c>
      <c r="Y18" s="31">
        <v>0</v>
      </c>
      <c r="Z18" s="36">
        <v>0</v>
      </c>
      <c r="AA18" s="31">
        <v>74.476630434782606</v>
      </c>
      <c r="AB18" s="31">
        <v>18.525000000000002</v>
      </c>
      <c r="AC18" s="36">
        <v>0.24873574290155218</v>
      </c>
      <c r="AD18" s="31">
        <v>0</v>
      </c>
      <c r="AE18" s="31">
        <v>0</v>
      </c>
      <c r="AF18" s="36" t="s">
        <v>699</v>
      </c>
      <c r="AG18" s="31">
        <v>0</v>
      </c>
      <c r="AH18" s="31">
        <v>0</v>
      </c>
      <c r="AI18" s="36" t="s">
        <v>699</v>
      </c>
      <c r="AJ18" t="s">
        <v>112</v>
      </c>
      <c r="AK18" s="37">
        <v>4</v>
      </c>
      <c r="AT18"/>
    </row>
    <row r="19" spans="1:46" x14ac:dyDescent="0.25">
      <c r="A19" t="s">
        <v>545</v>
      </c>
      <c r="B19" t="s">
        <v>194</v>
      </c>
      <c r="C19" t="s">
        <v>411</v>
      </c>
      <c r="D19" t="s">
        <v>481</v>
      </c>
      <c r="E19" s="31">
        <v>71.260869565217391</v>
      </c>
      <c r="F19" s="31">
        <v>241.19565217391306</v>
      </c>
      <c r="G19" s="31">
        <v>0</v>
      </c>
      <c r="H19" s="36">
        <v>0</v>
      </c>
      <c r="I19" s="31">
        <v>47.130434782608688</v>
      </c>
      <c r="J19" s="31">
        <v>0</v>
      </c>
      <c r="K19" s="36">
        <v>0</v>
      </c>
      <c r="L19" s="31">
        <v>31.883152173913043</v>
      </c>
      <c r="M19" s="31">
        <v>0</v>
      </c>
      <c r="N19" s="36">
        <v>0</v>
      </c>
      <c r="O19" s="31">
        <v>9.9429347826086953</v>
      </c>
      <c r="P19" s="31">
        <v>0</v>
      </c>
      <c r="Q19" s="36">
        <v>0</v>
      </c>
      <c r="R19" s="31">
        <v>5.3043478260869561</v>
      </c>
      <c r="S19" s="31">
        <v>0</v>
      </c>
      <c r="T19" s="36">
        <v>0</v>
      </c>
      <c r="U19" s="31">
        <v>49.157608695652172</v>
      </c>
      <c r="V19" s="31">
        <v>0</v>
      </c>
      <c r="W19" s="36">
        <v>0</v>
      </c>
      <c r="X19" s="31">
        <v>0</v>
      </c>
      <c r="Y19" s="31">
        <v>0</v>
      </c>
      <c r="Z19" s="36" t="s">
        <v>699</v>
      </c>
      <c r="AA19" s="31">
        <v>144.90760869565219</v>
      </c>
      <c r="AB19" s="31">
        <v>0</v>
      </c>
      <c r="AC19" s="36">
        <v>0</v>
      </c>
      <c r="AD19" s="31">
        <v>0</v>
      </c>
      <c r="AE19" s="31">
        <v>0</v>
      </c>
      <c r="AF19" s="36" t="s">
        <v>699</v>
      </c>
      <c r="AG19" s="31">
        <v>0</v>
      </c>
      <c r="AH19" s="31">
        <v>0</v>
      </c>
      <c r="AI19" s="36" t="s">
        <v>699</v>
      </c>
      <c r="AJ19" t="s">
        <v>6</v>
      </c>
      <c r="AK19" s="37">
        <v>4</v>
      </c>
      <c r="AT19"/>
    </row>
    <row r="20" spans="1:46" x14ac:dyDescent="0.25">
      <c r="A20" t="s">
        <v>545</v>
      </c>
      <c r="B20" t="s">
        <v>277</v>
      </c>
      <c r="C20" t="s">
        <v>374</v>
      </c>
      <c r="D20" t="s">
        <v>480</v>
      </c>
      <c r="E20" s="31">
        <v>73.369565217391298</v>
      </c>
      <c r="F20" s="31">
        <v>280.73369565217394</v>
      </c>
      <c r="G20" s="31">
        <v>0</v>
      </c>
      <c r="H20" s="36">
        <v>0</v>
      </c>
      <c r="I20" s="31">
        <v>47.125</v>
      </c>
      <c r="J20" s="31">
        <v>0</v>
      </c>
      <c r="K20" s="36">
        <v>0</v>
      </c>
      <c r="L20" s="31">
        <v>22.657608695652176</v>
      </c>
      <c r="M20" s="31">
        <v>0</v>
      </c>
      <c r="N20" s="36">
        <v>0</v>
      </c>
      <c r="O20" s="31">
        <v>18.728260869565219</v>
      </c>
      <c r="P20" s="31">
        <v>0</v>
      </c>
      <c r="Q20" s="36">
        <v>0</v>
      </c>
      <c r="R20" s="31">
        <v>5.7391304347826084</v>
      </c>
      <c r="S20" s="31">
        <v>0</v>
      </c>
      <c r="T20" s="36">
        <v>0</v>
      </c>
      <c r="U20" s="31">
        <v>64.793478260869563</v>
      </c>
      <c r="V20" s="31">
        <v>0</v>
      </c>
      <c r="W20" s="36">
        <v>0</v>
      </c>
      <c r="X20" s="31">
        <v>8.2391304347826093</v>
      </c>
      <c r="Y20" s="31">
        <v>0</v>
      </c>
      <c r="Z20" s="36">
        <v>0</v>
      </c>
      <c r="AA20" s="31">
        <v>160.57608695652175</v>
      </c>
      <c r="AB20" s="31">
        <v>0</v>
      </c>
      <c r="AC20" s="36">
        <v>0</v>
      </c>
      <c r="AD20" s="31">
        <v>0</v>
      </c>
      <c r="AE20" s="31">
        <v>0</v>
      </c>
      <c r="AF20" s="36" t="s">
        <v>699</v>
      </c>
      <c r="AG20" s="31">
        <v>0</v>
      </c>
      <c r="AH20" s="31">
        <v>0</v>
      </c>
      <c r="AI20" s="36" t="s">
        <v>699</v>
      </c>
      <c r="AJ20" t="s">
        <v>90</v>
      </c>
      <c r="AK20" s="37">
        <v>4</v>
      </c>
      <c r="AT20"/>
    </row>
    <row r="21" spans="1:46" x14ac:dyDescent="0.25">
      <c r="A21" t="s">
        <v>545</v>
      </c>
      <c r="B21" t="s">
        <v>279</v>
      </c>
      <c r="C21" t="s">
        <v>438</v>
      </c>
      <c r="D21" t="s">
        <v>478</v>
      </c>
      <c r="E21" s="31">
        <v>49.152173913043477</v>
      </c>
      <c r="F21" s="31">
        <v>157.57336956521738</v>
      </c>
      <c r="G21" s="31">
        <v>0</v>
      </c>
      <c r="H21" s="36">
        <v>0</v>
      </c>
      <c r="I21" s="31">
        <v>42.763586956521742</v>
      </c>
      <c r="J21" s="31">
        <v>0</v>
      </c>
      <c r="K21" s="36">
        <v>0</v>
      </c>
      <c r="L21" s="31">
        <v>31.472826086956523</v>
      </c>
      <c r="M21" s="31">
        <v>0</v>
      </c>
      <c r="N21" s="36">
        <v>0</v>
      </c>
      <c r="O21" s="31">
        <v>5.5516304347826084</v>
      </c>
      <c r="P21" s="31">
        <v>0</v>
      </c>
      <c r="Q21" s="36">
        <v>0</v>
      </c>
      <c r="R21" s="31">
        <v>5.7391304347826084</v>
      </c>
      <c r="S21" s="31">
        <v>0</v>
      </c>
      <c r="T21" s="36">
        <v>0</v>
      </c>
      <c r="U21" s="31">
        <v>29.016304347826086</v>
      </c>
      <c r="V21" s="31">
        <v>0</v>
      </c>
      <c r="W21" s="36">
        <v>0</v>
      </c>
      <c r="X21" s="31">
        <v>0</v>
      </c>
      <c r="Y21" s="31">
        <v>0</v>
      </c>
      <c r="Z21" s="36" t="s">
        <v>699</v>
      </c>
      <c r="AA21" s="31">
        <v>85.793478260869563</v>
      </c>
      <c r="AB21" s="31">
        <v>0</v>
      </c>
      <c r="AC21" s="36">
        <v>0</v>
      </c>
      <c r="AD21" s="31">
        <v>0</v>
      </c>
      <c r="AE21" s="31">
        <v>0</v>
      </c>
      <c r="AF21" s="36" t="s">
        <v>699</v>
      </c>
      <c r="AG21" s="31">
        <v>0</v>
      </c>
      <c r="AH21" s="31">
        <v>0</v>
      </c>
      <c r="AI21" s="36" t="s">
        <v>699</v>
      </c>
      <c r="AJ21" t="s">
        <v>92</v>
      </c>
      <c r="AK21" s="37">
        <v>4</v>
      </c>
      <c r="AT21"/>
    </row>
    <row r="22" spans="1:46" x14ac:dyDescent="0.25">
      <c r="A22" t="s">
        <v>545</v>
      </c>
      <c r="B22" t="s">
        <v>250</v>
      </c>
      <c r="C22" t="s">
        <v>432</v>
      </c>
      <c r="D22" t="s">
        <v>499</v>
      </c>
      <c r="E22" s="31">
        <v>81.565217391304344</v>
      </c>
      <c r="F22" s="31">
        <v>288.32336956521738</v>
      </c>
      <c r="G22" s="31">
        <v>0</v>
      </c>
      <c r="H22" s="36">
        <v>0</v>
      </c>
      <c r="I22" s="31">
        <v>41.119565217391305</v>
      </c>
      <c r="J22" s="31">
        <v>0</v>
      </c>
      <c r="K22" s="36">
        <v>0</v>
      </c>
      <c r="L22" s="31">
        <v>29.326086956521738</v>
      </c>
      <c r="M22" s="31">
        <v>0</v>
      </c>
      <c r="N22" s="36">
        <v>0</v>
      </c>
      <c r="O22" s="31">
        <v>6.1413043478260869</v>
      </c>
      <c r="P22" s="31">
        <v>0</v>
      </c>
      <c r="Q22" s="36">
        <v>0</v>
      </c>
      <c r="R22" s="31">
        <v>5.6521739130434785</v>
      </c>
      <c r="S22" s="31">
        <v>0</v>
      </c>
      <c r="T22" s="36">
        <v>0</v>
      </c>
      <c r="U22" s="31">
        <v>64.456521739130437</v>
      </c>
      <c r="V22" s="31">
        <v>0</v>
      </c>
      <c r="W22" s="36">
        <v>0</v>
      </c>
      <c r="X22" s="31">
        <v>6.9130434782608692</v>
      </c>
      <c r="Y22" s="31">
        <v>0</v>
      </c>
      <c r="Z22" s="36">
        <v>0</v>
      </c>
      <c r="AA22" s="31">
        <v>175.83423913043478</v>
      </c>
      <c r="AB22" s="31">
        <v>0</v>
      </c>
      <c r="AC22" s="36">
        <v>0</v>
      </c>
      <c r="AD22" s="31">
        <v>0</v>
      </c>
      <c r="AE22" s="31">
        <v>0</v>
      </c>
      <c r="AF22" s="36" t="s">
        <v>699</v>
      </c>
      <c r="AG22" s="31">
        <v>0</v>
      </c>
      <c r="AH22" s="31">
        <v>0</v>
      </c>
      <c r="AI22" s="36" t="s">
        <v>699</v>
      </c>
      <c r="AJ22" t="s">
        <v>63</v>
      </c>
      <c r="AK22" s="37">
        <v>4</v>
      </c>
      <c r="AT22"/>
    </row>
    <row r="23" spans="1:46" x14ac:dyDescent="0.25">
      <c r="A23" t="s">
        <v>545</v>
      </c>
      <c r="B23" t="s">
        <v>189</v>
      </c>
      <c r="C23" t="s">
        <v>410</v>
      </c>
      <c r="D23" t="s">
        <v>479</v>
      </c>
      <c r="E23" s="31">
        <v>81.380434782608702</v>
      </c>
      <c r="F23" s="31">
        <v>270.48510869565217</v>
      </c>
      <c r="G23" s="31">
        <v>6.8954347826086959</v>
      </c>
      <c r="H23" s="36">
        <v>2.5492844378236689E-2</v>
      </c>
      <c r="I23" s="31">
        <v>41.911956521739135</v>
      </c>
      <c r="J23" s="31">
        <v>5.7489130434782609</v>
      </c>
      <c r="K23" s="36">
        <v>0.13716642029098264</v>
      </c>
      <c r="L23" s="31">
        <v>36.047826086956526</v>
      </c>
      <c r="M23" s="31">
        <v>5.7489130434782609</v>
      </c>
      <c r="N23" s="36">
        <v>0.15948015920878059</v>
      </c>
      <c r="O23" s="31">
        <v>0</v>
      </c>
      <c r="P23" s="31">
        <v>0</v>
      </c>
      <c r="Q23" s="36" t="s">
        <v>699</v>
      </c>
      <c r="R23" s="31">
        <v>5.8641304347826084</v>
      </c>
      <c r="S23" s="31">
        <v>0</v>
      </c>
      <c r="T23" s="36">
        <v>0</v>
      </c>
      <c r="U23" s="31">
        <v>76.486413043478265</v>
      </c>
      <c r="V23" s="31">
        <v>0</v>
      </c>
      <c r="W23" s="36">
        <v>0</v>
      </c>
      <c r="X23" s="31">
        <v>0</v>
      </c>
      <c r="Y23" s="31">
        <v>0</v>
      </c>
      <c r="Z23" s="36" t="s">
        <v>699</v>
      </c>
      <c r="AA23" s="31">
        <v>152.08673913043478</v>
      </c>
      <c r="AB23" s="31">
        <v>1.1465217391304348</v>
      </c>
      <c r="AC23" s="36">
        <v>7.538604257581843E-3</v>
      </c>
      <c r="AD23" s="31">
        <v>0</v>
      </c>
      <c r="AE23" s="31">
        <v>0</v>
      </c>
      <c r="AF23" s="36" t="s">
        <v>699</v>
      </c>
      <c r="AG23" s="31">
        <v>0</v>
      </c>
      <c r="AH23" s="31">
        <v>0</v>
      </c>
      <c r="AI23" s="36" t="s">
        <v>699</v>
      </c>
      <c r="AJ23" t="s">
        <v>1</v>
      </c>
      <c r="AK23" s="37">
        <v>4</v>
      </c>
      <c r="AT23"/>
    </row>
    <row r="24" spans="1:46" x14ac:dyDescent="0.25">
      <c r="A24" t="s">
        <v>545</v>
      </c>
      <c r="B24" t="s">
        <v>302</v>
      </c>
      <c r="C24" t="s">
        <v>410</v>
      </c>
      <c r="D24" t="s">
        <v>479</v>
      </c>
      <c r="E24" s="31">
        <v>95.217391304347828</v>
      </c>
      <c r="F24" s="31">
        <v>274.13945652173908</v>
      </c>
      <c r="G24" s="31">
        <v>4.3346739130434786</v>
      </c>
      <c r="H24" s="36">
        <v>1.5811930059399317E-2</v>
      </c>
      <c r="I24" s="31">
        <v>36.879999999999995</v>
      </c>
      <c r="J24" s="31">
        <v>0</v>
      </c>
      <c r="K24" s="36">
        <v>0</v>
      </c>
      <c r="L24" s="31">
        <v>30.84739130434782</v>
      </c>
      <c r="M24" s="31">
        <v>0</v>
      </c>
      <c r="N24" s="36">
        <v>0</v>
      </c>
      <c r="O24" s="31">
        <v>2.5217391304347827</v>
      </c>
      <c r="P24" s="31">
        <v>0</v>
      </c>
      <c r="Q24" s="36">
        <v>0</v>
      </c>
      <c r="R24" s="31">
        <v>3.5108695652173911</v>
      </c>
      <c r="S24" s="31">
        <v>0</v>
      </c>
      <c r="T24" s="36">
        <v>0</v>
      </c>
      <c r="U24" s="31">
        <v>51.484565217391314</v>
      </c>
      <c r="V24" s="31">
        <v>4.2477173913043478</v>
      </c>
      <c r="W24" s="36">
        <v>8.2504676369870231E-2</v>
      </c>
      <c r="X24" s="31">
        <v>16.425434782608697</v>
      </c>
      <c r="Y24" s="31">
        <v>0</v>
      </c>
      <c r="Z24" s="36">
        <v>0</v>
      </c>
      <c r="AA24" s="31">
        <v>137.45445652173908</v>
      </c>
      <c r="AB24" s="31">
        <v>8.6956521739130432E-2</v>
      </c>
      <c r="AC24" s="36">
        <v>6.3262060714181238E-4</v>
      </c>
      <c r="AD24" s="31">
        <v>31.894999999999985</v>
      </c>
      <c r="AE24" s="31">
        <v>0</v>
      </c>
      <c r="AF24" s="36">
        <v>0</v>
      </c>
      <c r="AG24" s="31">
        <v>0</v>
      </c>
      <c r="AH24" s="31">
        <v>0</v>
      </c>
      <c r="AI24" s="36" t="s">
        <v>699</v>
      </c>
      <c r="AJ24" t="s">
        <v>115</v>
      </c>
      <c r="AK24" s="37">
        <v>4</v>
      </c>
      <c r="AT24"/>
    </row>
    <row r="25" spans="1:46" x14ac:dyDescent="0.25">
      <c r="A25" t="s">
        <v>545</v>
      </c>
      <c r="B25" t="s">
        <v>252</v>
      </c>
      <c r="C25" t="s">
        <v>374</v>
      </c>
      <c r="D25" t="s">
        <v>480</v>
      </c>
      <c r="E25" s="31">
        <v>118.3695652173913</v>
      </c>
      <c r="F25" s="31">
        <v>413.76554347826101</v>
      </c>
      <c r="G25" s="31">
        <v>65.266195652173906</v>
      </c>
      <c r="H25" s="36">
        <v>0.15773714530099087</v>
      </c>
      <c r="I25" s="31">
        <v>26.031304347826094</v>
      </c>
      <c r="J25" s="31">
        <v>7.1766304347826084</v>
      </c>
      <c r="K25" s="36">
        <v>0.27569231026189195</v>
      </c>
      <c r="L25" s="31">
        <v>10.887717391304349</v>
      </c>
      <c r="M25" s="31">
        <v>0</v>
      </c>
      <c r="N25" s="36">
        <v>0</v>
      </c>
      <c r="O25" s="31">
        <v>15.143586956521743</v>
      </c>
      <c r="P25" s="31">
        <v>7.1766304347826084</v>
      </c>
      <c r="Q25" s="36">
        <v>0.47390558494412172</v>
      </c>
      <c r="R25" s="31">
        <v>0</v>
      </c>
      <c r="S25" s="31">
        <v>0</v>
      </c>
      <c r="T25" s="36" t="s">
        <v>699</v>
      </c>
      <c r="U25" s="31">
        <v>113.51815217391308</v>
      </c>
      <c r="V25" s="31">
        <v>23.950217391304342</v>
      </c>
      <c r="W25" s="36">
        <v>0.21098138872637673</v>
      </c>
      <c r="X25" s="31">
        <v>5.4840217391304362</v>
      </c>
      <c r="Y25" s="31">
        <v>0</v>
      </c>
      <c r="Z25" s="36">
        <v>0</v>
      </c>
      <c r="AA25" s="31">
        <v>266.2392391304349</v>
      </c>
      <c r="AB25" s="31">
        <v>34.139347826086961</v>
      </c>
      <c r="AC25" s="36">
        <v>0.1282280851522474</v>
      </c>
      <c r="AD25" s="31">
        <v>2.492826086956522</v>
      </c>
      <c r="AE25" s="31">
        <v>0</v>
      </c>
      <c r="AF25" s="36">
        <v>0</v>
      </c>
      <c r="AG25" s="31">
        <v>0</v>
      </c>
      <c r="AH25" s="31">
        <v>0</v>
      </c>
      <c r="AI25" s="36" t="s">
        <v>699</v>
      </c>
      <c r="AJ25" t="s">
        <v>65</v>
      </c>
      <c r="AK25" s="37">
        <v>4</v>
      </c>
      <c r="AT25"/>
    </row>
    <row r="26" spans="1:46" x14ac:dyDescent="0.25">
      <c r="A26" t="s">
        <v>545</v>
      </c>
      <c r="B26" t="s">
        <v>351</v>
      </c>
      <c r="C26" t="s">
        <v>381</v>
      </c>
      <c r="D26" t="s">
        <v>489</v>
      </c>
      <c r="E26" s="31">
        <v>73.586956521739125</v>
      </c>
      <c r="F26" s="31">
        <v>267.31945652173914</v>
      </c>
      <c r="G26" s="31">
        <v>0</v>
      </c>
      <c r="H26" s="36">
        <v>0</v>
      </c>
      <c r="I26" s="31">
        <v>54.269782608695678</v>
      </c>
      <c r="J26" s="31">
        <v>0</v>
      </c>
      <c r="K26" s="36">
        <v>0</v>
      </c>
      <c r="L26" s="31">
        <v>37.921956521739155</v>
      </c>
      <c r="M26" s="31">
        <v>0</v>
      </c>
      <c r="N26" s="36">
        <v>0</v>
      </c>
      <c r="O26" s="31">
        <v>10.608695652173912</v>
      </c>
      <c r="P26" s="31">
        <v>0</v>
      </c>
      <c r="Q26" s="36">
        <v>0</v>
      </c>
      <c r="R26" s="31">
        <v>5.7391304347826084</v>
      </c>
      <c r="S26" s="31">
        <v>0</v>
      </c>
      <c r="T26" s="36">
        <v>0</v>
      </c>
      <c r="U26" s="31">
        <v>71.298152173913053</v>
      </c>
      <c r="V26" s="31">
        <v>0</v>
      </c>
      <c r="W26" s="36">
        <v>0</v>
      </c>
      <c r="X26" s="31">
        <v>2.1739130434782608</v>
      </c>
      <c r="Y26" s="31">
        <v>0</v>
      </c>
      <c r="Z26" s="36">
        <v>0</v>
      </c>
      <c r="AA26" s="31">
        <v>139.57760869565215</v>
      </c>
      <c r="AB26" s="31">
        <v>0</v>
      </c>
      <c r="AC26" s="36">
        <v>0</v>
      </c>
      <c r="AD26" s="31">
        <v>0</v>
      </c>
      <c r="AE26" s="31">
        <v>0</v>
      </c>
      <c r="AF26" s="36" t="s">
        <v>699</v>
      </c>
      <c r="AG26" s="31">
        <v>0</v>
      </c>
      <c r="AH26" s="31">
        <v>0</v>
      </c>
      <c r="AI26" s="36" t="s">
        <v>699</v>
      </c>
      <c r="AJ26" t="s">
        <v>164</v>
      </c>
      <c r="AK26" s="37">
        <v>4</v>
      </c>
      <c r="AT26"/>
    </row>
    <row r="27" spans="1:46" x14ac:dyDescent="0.25">
      <c r="A27" t="s">
        <v>545</v>
      </c>
      <c r="B27" t="s">
        <v>203</v>
      </c>
      <c r="C27" t="s">
        <v>392</v>
      </c>
      <c r="D27" t="s">
        <v>472</v>
      </c>
      <c r="E27" s="31">
        <v>116.34782608695652</v>
      </c>
      <c r="F27" s="31">
        <v>383.12271739130438</v>
      </c>
      <c r="G27" s="31">
        <v>23.853478260869572</v>
      </c>
      <c r="H27" s="36">
        <v>6.2260673090044669E-2</v>
      </c>
      <c r="I27" s="31">
        <v>48.751956521739139</v>
      </c>
      <c r="J27" s="31">
        <v>0.16304347826086957</v>
      </c>
      <c r="K27" s="36">
        <v>3.3443473840514756E-3</v>
      </c>
      <c r="L27" s="31">
        <v>21.906630434782613</v>
      </c>
      <c r="M27" s="31">
        <v>0.16304347826086957</v>
      </c>
      <c r="N27" s="36">
        <v>7.4426543482467569E-3</v>
      </c>
      <c r="O27" s="31">
        <v>26.845326086956526</v>
      </c>
      <c r="P27" s="31">
        <v>0</v>
      </c>
      <c r="Q27" s="36">
        <v>0</v>
      </c>
      <c r="R27" s="31">
        <v>0</v>
      </c>
      <c r="S27" s="31">
        <v>0</v>
      </c>
      <c r="T27" s="36" t="s">
        <v>699</v>
      </c>
      <c r="U27" s="31">
        <v>119.24684782608701</v>
      </c>
      <c r="V27" s="31">
        <v>0.7844565217391305</v>
      </c>
      <c r="W27" s="36">
        <v>6.5784256442837311E-3</v>
      </c>
      <c r="X27" s="31">
        <v>4.5583695652173919</v>
      </c>
      <c r="Y27" s="31">
        <v>0</v>
      </c>
      <c r="Z27" s="36">
        <v>0</v>
      </c>
      <c r="AA27" s="31">
        <v>210.49021739130433</v>
      </c>
      <c r="AB27" s="31">
        <v>22.905978260869571</v>
      </c>
      <c r="AC27" s="36">
        <v>0.10882205617321887</v>
      </c>
      <c r="AD27" s="31">
        <v>7.5326086956521737E-2</v>
      </c>
      <c r="AE27" s="31">
        <v>0</v>
      </c>
      <c r="AF27" s="36">
        <v>0</v>
      </c>
      <c r="AG27" s="31">
        <v>0</v>
      </c>
      <c r="AH27" s="31">
        <v>0</v>
      </c>
      <c r="AI27" s="36" t="s">
        <v>699</v>
      </c>
      <c r="AJ27" t="s">
        <v>15</v>
      </c>
      <c r="AK27" s="37">
        <v>4</v>
      </c>
      <c r="AT27"/>
    </row>
    <row r="28" spans="1:46" x14ac:dyDescent="0.25">
      <c r="A28" t="s">
        <v>545</v>
      </c>
      <c r="B28" t="s">
        <v>253</v>
      </c>
      <c r="C28" t="s">
        <v>381</v>
      </c>
      <c r="D28" t="s">
        <v>489</v>
      </c>
      <c r="E28" s="31">
        <v>131.4891304347826</v>
      </c>
      <c r="F28" s="31">
        <v>463.32608695652175</v>
      </c>
      <c r="G28" s="31">
        <v>126.11684782608695</v>
      </c>
      <c r="H28" s="36">
        <v>0.27219889269459951</v>
      </c>
      <c r="I28" s="31">
        <v>71.019021739130437</v>
      </c>
      <c r="J28" s="31">
        <v>0</v>
      </c>
      <c r="K28" s="36">
        <v>0</v>
      </c>
      <c r="L28" s="31">
        <v>50.736413043478258</v>
      </c>
      <c r="M28" s="31">
        <v>0</v>
      </c>
      <c r="N28" s="36">
        <v>0</v>
      </c>
      <c r="O28" s="31">
        <v>18.630434782608695</v>
      </c>
      <c r="P28" s="31">
        <v>0</v>
      </c>
      <c r="Q28" s="36">
        <v>0</v>
      </c>
      <c r="R28" s="31">
        <v>1.6521739130434783</v>
      </c>
      <c r="S28" s="31">
        <v>0</v>
      </c>
      <c r="T28" s="36">
        <v>0</v>
      </c>
      <c r="U28" s="31">
        <v>97.508152173913047</v>
      </c>
      <c r="V28" s="31">
        <v>6.3532608695652177</v>
      </c>
      <c r="W28" s="36">
        <v>6.5156202101273583E-2</v>
      </c>
      <c r="X28" s="31">
        <v>5.2744565217391308</v>
      </c>
      <c r="Y28" s="31">
        <v>0</v>
      </c>
      <c r="Z28" s="36">
        <v>0</v>
      </c>
      <c r="AA28" s="31">
        <v>289.52445652173913</v>
      </c>
      <c r="AB28" s="31">
        <v>119.76358695652173</v>
      </c>
      <c r="AC28" s="36">
        <v>0.41365620160495564</v>
      </c>
      <c r="AD28" s="31">
        <v>0</v>
      </c>
      <c r="AE28" s="31">
        <v>0</v>
      </c>
      <c r="AF28" s="36" t="s">
        <v>699</v>
      </c>
      <c r="AG28" s="31">
        <v>0</v>
      </c>
      <c r="AH28" s="31">
        <v>0</v>
      </c>
      <c r="AI28" s="36" t="s">
        <v>699</v>
      </c>
      <c r="AJ28" t="s">
        <v>66</v>
      </c>
      <c r="AK28" s="37">
        <v>4</v>
      </c>
      <c r="AT28"/>
    </row>
    <row r="29" spans="1:46" x14ac:dyDescent="0.25">
      <c r="A29" t="s">
        <v>545</v>
      </c>
      <c r="B29" t="s">
        <v>251</v>
      </c>
      <c r="C29" t="s">
        <v>433</v>
      </c>
      <c r="D29" t="s">
        <v>500</v>
      </c>
      <c r="E29" s="31">
        <v>102.09782608695652</v>
      </c>
      <c r="F29" s="31">
        <v>327.86956521739125</v>
      </c>
      <c r="G29" s="31">
        <v>0</v>
      </c>
      <c r="H29" s="36">
        <v>0</v>
      </c>
      <c r="I29" s="31">
        <v>35.739130434782609</v>
      </c>
      <c r="J29" s="31">
        <v>0</v>
      </c>
      <c r="K29" s="36">
        <v>0</v>
      </c>
      <c r="L29" s="31">
        <v>9.9347826086956523</v>
      </c>
      <c r="M29" s="31">
        <v>0</v>
      </c>
      <c r="N29" s="36">
        <v>0</v>
      </c>
      <c r="O29" s="31">
        <v>20.760869565217391</v>
      </c>
      <c r="P29" s="31">
        <v>0</v>
      </c>
      <c r="Q29" s="36">
        <v>0</v>
      </c>
      <c r="R29" s="31">
        <v>5.0434782608695654</v>
      </c>
      <c r="S29" s="31">
        <v>0</v>
      </c>
      <c r="T29" s="36">
        <v>0</v>
      </c>
      <c r="U29" s="31">
        <v>98.853260869565219</v>
      </c>
      <c r="V29" s="31">
        <v>0</v>
      </c>
      <c r="W29" s="36">
        <v>0</v>
      </c>
      <c r="X29" s="31">
        <v>5.0652173913043477</v>
      </c>
      <c r="Y29" s="31">
        <v>0</v>
      </c>
      <c r="Z29" s="36">
        <v>0</v>
      </c>
      <c r="AA29" s="31">
        <v>188.21195652173913</v>
      </c>
      <c r="AB29" s="31">
        <v>0</v>
      </c>
      <c r="AC29" s="36">
        <v>0</v>
      </c>
      <c r="AD29" s="31">
        <v>0</v>
      </c>
      <c r="AE29" s="31">
        <v>0</v>
      </c>
      <c r="AF29" s="36" t="s">
        <v>699</v>
      </c>
      <c r="AG29" s="31">
        <v>0</v>
      </c>
      <c r="AH29" s="31">
        <v>0</v>
      </c>
      <c r="AI29" s="36" t="s">
        <v>699</v>
      </c>
      <c r="AJ29" t="s">
        <v>64</v>
      </c>
      <c r="AK29" s="37">
        <v>4</v>
      </c>
      <c r="AT29"/>
    </row>
    <row r="30" spans="1:46" x14ac:dyDescent="0.25">
      <c r="A30" t="s">
        <v>545</v>
      </c>
      <c r="B30" t="s">
        <v>365</v>
      </c>
      <c r="C30" t="s">
        <v>412</v>
      </c>
      <c r="D30" t="s">
        <v>461</v>
      </c>
      <c r="E30" s="31">
        <v>28.706521739130434</v>
      </c>
      <c r="F30" s="31">
        <v>93.068804347826088</v>
      </c>
      <c r="G30" s="31">
        <v>26.61717391304348</v>
      </c>
      <c r="H30" s="36">
        <v>0.28599458325012</v>
      </c>
      <c r="I30" s="31">
        <v>17.633913043478259</v>
      </c>
      <c r="J30" s="31">
        <v>2.2176086956521739</v>
      </c>
      <c r="K30" s="36">
        <v>0.12575817347995463</v>
      </c>
      <c r="L30" s="31">
        <v>11.032826086956518</v>
      </c>
      <c r="M30" s="31">
        <v>2.2176086956521739</v>
      </c>
      <c r="N30" s="36">
        <v>0.20100096549821683</v>
      </c>
      <c r="O30" s="31">
        <v>0</v>
      </c>
      <c r="P30" s="31">
        <v>0</v>
      </c>
      <c r="Q30" s="36" t="s">
        <v>699</v>
      </c>
      <c r="R30" s="31">
        <v>6.6010869565217423</v>
      </c>
      <c r="S30" s="31">
        <v>0</v>
      </c>
      <c r="T30" s="36">
        <v>0</v>
      </c>
      <c r="U30" s="31">
        <v>32.934021739130436</v>
      </c>
      <c r="V30" s="31">
        <v>17.178586956521741</v>
      </c>
      <c r="W30" s="36">
        <v>0.52160610971210564</v>
      </c>
      <c r="X30" s="31">
        <v>0</v>
      </c>
      <c r="Y30" s="31">
        <v>0</v>
      </c>
      <c r="Z30" s="36" t="s">
        <v>699</v>
      </c>
      <c r="AA30" s="31">
        <v>42.500869565217393</v>
      </c>
      <c r="AB30" s="31">
        <v>7.2209782608695647</v>
      </c>
      <c r="AC30" s="36">
        <v>0.16990189459039198</v>
      </c>
      <c r="AD30" s="31">
        <v>0</v>
      </c>
      <c r="AE30" s="31">
        <v>0</v>
      </c>
      <c r="AF30" s="36" t="s">
        <v>699</v>
      </c>
      <c r="AG30" s="31">
        <v>0</v>
      </c>
      <c r="AH30" s="31">
        <v>0</v>
      </c>
      <c r="AI30" s="36" t="s">
        <v>699</v>
      </c>
      <c r="AJ30" t="s">
        <v>178</v>
      </c>
      <c r="AK30" s="37">
        <v>4</v>
      </c>
      <c r="AT30"/>
    </row>
    <row r="31" spans="1:46" x14ac:dyDescent="0.25">
      <c r="A31" t="s">
        <v>545</v>
      </c>
      <c r="B31" t="s">
        <v>249</v>
      </c>
      <c r="C31" t="s">
        <v>415</v>
      </c>
      <c r="D31" t="s">
        <v>486</v>
      </c>
      <c r="E31" s="31">
        <v>103.97826086956522</v>
      </c>
      <c r="F31" s="31">
        <v>348.16826086956519</v>
      </c>
      <c r="G31" s="31">
        <v>72.825652173913042</v>
      </c>
      <c r="H31" s="36">
        <v>0.20916798099869255</v>
      </c>
      <c r="I31" s="31">
        <v>33.285869565217396</v>
      </c>
      <c r="J31" s="31">
        <v>1.7744565217391304</v>
      </c>
      <c r="K31" s="36">
        <v>5.3309603892499093E-2</v>
      </c>
      <c r="L31" s="31">
        <v>21.89456521739131</v>
      </c>
      <c r="M31" s="31">
        <v>1.7744565217391304</v>
      </c>
      <c r="N31" s="36">
        <v>8.1045524499826216E-2</v>
      </c>
      <c r="O31" s="31">
        <v>7.7391304347826084</v>
      </c>
      <c r="P31" s="31">
        <v>0</v>
      </c>
      <c r="Q31" s="36">
        <v>0</v>
      </c>
      <c r="R31" s="31">
        <v>3.652173913043478</v>
      </c>
      <c r="S31" s="31">
        <v>0</v>
      </c>
      <c r="T31" s="36">
        <v>0</v>
      </c>
      <c r="U31" s="31">
        <v>92.863586956521743</v>
      </c>
      <c r="V31" s="31">
        <v>24.413478260869564</v>
      </c>
      <c r="W31" s="36">
        <v>0.26289613680655938</v>
      </c>
      <c r="X31" s="31">
        <v>15.103478260869563</v>
      </c>
      <c r="Y31" s="31">
        <v>0</v>
      </c>
      <c r="Z31" s="36">
        <v>0</v>
      </c>
      <c r="AA31" s="31">
        <v>198.97978260869564</v>
      </c>
      <c r="AB31" s="31">
        <v>46.637717391304349</v>
      </c>
      <c r="AC31" s="36">
        <v>0.23438420114781164</v>
      </c>
      <c r="AD31" s="31">
        <v>7.9355434782608665</v>
      </c>
      <c r="AE31" s="31">
        <v>0</v>
      </c>
      <c r="AF31" s="36">
        <v>0</v>
      </c>
      <c r="AG31" s="31">
        <v>0</v>
      </c>
      <c r="AH31" s="31">
        <v>0</v>
      </c>
      <c r="AI31" s="36" t="s">
        <v>699</v>
      </c>
      <c r="AJ31" t="s">
        <v>62</v>
      </c>
      <c r="AK31" s="37">
        <v>4</v>
      </c>
      <c r="AT31"/>
    </row>
    <row r="32" spans="1:46" x14ac:dyDescent="0.25">
      <c r="A32" t="s">
        <v>545</v>
      </c>
      <c r="B32" t="s">
        <v>192</v>
      </c>
      <c r="C32" t="s">
        <v>401</v>
      </c>
      <c r="D32" t="s">
        <v>465</v>
      </c>
      <c r="E32" s="31">
        <v>97.010869565217391</v>
      </c>
      <c r="F32" s="31">
        <v>295.01467391304345</v>
      </c>
      <c r="G32" s="31">
        <v>0</v>
      </c>
      <c r="H32" s="36">
        <v>0</v>
      </c>
      <c r="I32" s="31">
        <v>38.569565217391307</v>
      </c>
      <c r="J32" s="31">
        <v>0</v>
      </c>
      <c r="K32" s="36">
        <v>0</v>
      </c>
      <c r="L32" s="31">
        <v>8.6956521739130432E-2</v>
      </c>
      <c r="M32" s="31">
        <v>0</v>
      </c>
      <c r="N32" s="36">
        <v>0</v>
      </c>
      <c r="O32" s="31">
        <v>33.265217391304347</v>
      </c>
      <c r="P32" s="31">
        <v>0</v>
      </c>
      <c r="Q32" s="36">
        <v>0</v>
      </c>
      <c r="R32" s="31">
        <v>5.2173913043478262</v>
      </c>
      <c r="S32" s="31">
        <v>0</v>
      </c>
      <c r="T32" s="36">
        <v>0</v>
      </c>
      <c r="U32" s="31">
        <v>83.551630434782609</v>
      </c>
      <c r="V32" s="31">
        <v>0</v>
      </c>
      <c r="W32" s="36">
        <v>0</v>
      </c>
      <c r="X32" s="31">
        <v>0</v>
      </c>
      <c r="Y32" s="31">
        <v>0</v>
      </c>
      <c r="Z32" s="36" t="s">
        <v>699</v>
      </c>
      <c r="AA32" s="31">
        <v>172.48315217391303</v>
      </c>
      <c r="AB32" s="31">
        <v>0</v>
      </c>
      <c r="AC32" s="36">
        <v>0</v>
      </c>
      <c r="AD32" s="31">
        <v>0.41032608695652173</v>
      </c>
      <c r="AE32" s="31">
        <v>0</v>
      </c>
      <c r="AF32" s="36">
        <v>0</v>
      </c>
      <c r="AG32" s="31">
        <v>0</v>
      </c>
      <c r="AH32" s="31">
        <v>0</v>
      </c>
      <c r="AI32" s="36" t="s">
        <v>699</v>
      </c>
      <c r="AJ32" t="s">
        <v>4</v>
      </c>
      <c r="AK32" s="37">
        <v>4</v>
      </c>
      <c r="AT32"/>
    </row>
    <row r="33" spans="1:46" x14ac:dyDescent="0.25">
      <c r="A33" t="s">
        <v>545</v>
      </c>
      <c r="B33" t="s">
        <v>191</v>
      </c>
      <c r="C33" t="s">
        <v>374</v>
      </c>
      <c r="D33" t="s">
        <v>480</v>
      </c>
      <c r="E33" s="31">
        <v>98.358695652173907</v>
      </c>
      <c r="F33" s="31">
        <v>333.17880434782603</v>
      </c>
      <c r="G33" s="31">
        <v>0</v>
      </c>
      <c r="H33" s="36">
        <v>0</v>
      </c>
      <c r="I33" s="31">
        <v>33.293043478260863</v>
      </c>
      <c r="J33" s="31">
        <v>0</v>
      </c>
      <c r="K33" s="36">
        <v>0</v>
      </c>
      <c r="L33" s="31">
        <v>20.317717391304342</v>
      </c>
      <c r="M33" s="31">
        <v>0</v>
      </c>
      <c r="N33" s="36">
        <v>0</v>
      </c>
      <c r="O33" s="31">
        <v>7.9318478260869565</v>
      </c>
      <c r="P33" s="31">
        <v>0</v>
      </c>
      <c r="Q33" s="36">
        <v>0</v>
      </c>
      <c r="R33" s="31">
        <v>5.0434782608695654</v>
      </c>
      <c r="S33" s="31">
        <v>0</v>
      </c>
      <c r="T33" s="36">
        <v>0</v>
      </c>
      <c r="U33" s="31">
        <v>92.401304347826112</v>
      </c>
      <c r="V33" s="31">
        <v>0</v>
      </c>
      <c r="W33" s="36">
        <v>0</v>
      </c>
      <c r="X33" s="31">
        <v>16.260869565217391</v>
      </c>
      <c r="Y33" s="31">
        <v>0</v>
      </c>
      <c r="Z33" s="36">
        <v>0</v>
      </c>
      <c r="AA33" s="31">
        <v>182.00456521739125</v>
      </c>
      <c r="AB33" s="31">
        <v>0</v>
      </c>
      <c r="AC33" s="36">
        <v>0</v>
      </c>
      <c r="AD33" s="31">
        <v>9.2190217391304312</v>
      </c>
      <c r="AE33" s="31">
        <v>0</v>
      </c>
      <c r="AF33" s="36">
        <v>0</v>
      </c>
      <c r="AG33" s="31">
        <v>0</v>
      </c>
      <c r="AH33" s="31">
        <v>0</v>
      </c>
      <c r="AI33" s="36" t="s">
        <v>699</v>
      </c>
      <c r="AJ33" t="s">
        <v>3</v>
      </c>
      <c r="AK33" s="37">
        <v>4</v>
      </c>
      <c r="AT33"/>
    </row>
    <row r="34" spans="1:46" x14ac:dyDescent="0.25">
      <c r="A34" t="s">
        <v>545</v>
      </c>
      <c r="B34" t="s">
        <v>197</v>
      </c>
      <c r="C34" t="s">
        <v>412</v>
      </c>
      <c r="D34" t="s">
        <v>461</v>
      </c>
      <c r="E34" s="31">
        <v>82.445652173913047</v>
      </c>
      <c r="F34" s="31">
        <v>246.62010869565222</v>
      </c>
      <c r="G34" s="31">
        <v>65.389130434782601</v>
      </c>
      <c r="H34" s="36">
        <v>0.26514111432607351</v>
      </c>
      <c r="I34" s="31">
        <v>24.575217391304349</v>
      </c>
      <c r="J34" s="31">
        <v>0.12956521739130436</v>
      </c>
      <c r="K34" s="36">
        <v>5.2721900819135579E-3</v>
      </c>
      <c r="L34" s="31">
        <v>10.923043478260869</v>
      </c>
      <c r="M34" s="31">
        <v>0.12956521739130436</v>
      </c>
      <c r="N34" s="36">
        <v>1.1861640727620111E-2</v>
      </c>
      <c r="O34" s="31">
        <v>10.173913043478262</v>
      </c>
      <c r="P34" s="31">
        <v>0</v>
      </c>
      <c r="Q34" s="36">
        <v>0</v>
      </c>
      <c r="R34" s="31">
        <v>3.4782608695652173</v>
      </c>
      <c r="S34" s="31">
        <v>0</v>
      </c>
      <c r="T34" s="36">
        <v>0</v>
      </c>
      <c r="U34" s="31">
        <v>51.817173913043462</v>
      </c>
      <c r="V34" s="31">
        <v>4.2275000000000009</v>
      </c>
      <c r="W34" s="36">
        <v>8.1584920225374377E-2</v>
      </c>
      <c r="X34" s="31">
        <v>6.7771739130434785</v>
      </c>
      <c r="Y34" s="31">
        <v>0</v>
      </c>
      <c r="Z34" s="36">
        <v>0</v>
      </c>
      <c r="AA34" s="31">
        <v>163.45054347826093</v>
      </c>
      <c r="AB34" s="31">
        <v>61.032065217391299</v>
      </c>
      <c r="AC34" s="36">
        <v>0.37339775028345878</v>
      </c>
      <c r="AD34" s="31">
        <v>0</v>
      </c>
      <c r="AE34" s="31">
        <v>0</v>
      </c>
      <c r="AF34" s="36" t="s">
        <v>699</v>
      </c>
      <c r="AG34" s="31">
        <v>0</v>
      </c>
      <c r="AH34" s="31">
        <v>0</v>
      </c>
      <c r="AI34" s="36" t="s">
        <v>699</v>
      </c>
      <c r="AJ34" t="s">
        <v>9</v>
      </c>
      <c r="AK34" s="37">
        <v>4</v>
      </c>
      <c r="AT34"/>
    </row>
    <row r="35" spans="1:46" x14ac:dyDescent="0.25">
      <c r="A35" t="s">
        <v>545</v>
      </c>
      <c r="B35" t="s">
        <v>338</v>
      </c>
      <c r="C35" t="s">
        <v>394</v>
      </c>
      <c r="D35" t="s">
        <v>492</v>
      </c>
      <c r="E35" s="31">
        <v>36.706521739130437</v>
      </c>
      <c r="F35" s="31">
        <v>172.78684782608696</v>
      </c>
      <c r="G35" s="31">
        <v>2.6902173913043477</v>
      </c>
      <c r="H35" s="36">
        <v>1.556957271430809E-2</v>
      </c>
      <c r="I35" s="31">
        <v>31.541086956521735</v>
      </c>
      <c r="J35" s="31">
        <v>0</v>
      </c>
      <c r="K35" s="36">
        <v>0</v>
      </c>
      <c r="L35" s="31">
        <v>19.970434782608692</v>
      </c>
      <c r="M35" s="31">
        <v>0</v>
      </c>
      <c r="N35" s="36">
        <v>0</v>
      </c>
      <c r="O35" s="31">
        <v>5.7391304347826084</v>
      </c>
      <c r="P35" s="31">
        <v>0</v>
      </c>
      <c r="Q35" s="36">
        <v>0</v>
      </c>
      <c r="R35" s="31">
        <v>5.8315217391304346</v>
      </c>
      <c r="S35" s="31">
        <v>0</v>
      </c>
      <c r="T35" s="36">
        <v>0</v>
      </c>
      <c r="U35" s="31">
        <v>37.535869565217382</v>
      </c>
      <c r="V35" s="31">
        <v>0</v>
      </c>
      <c r="W35" s="36">
        <v>0</v>
      </c>
      <c r="X35" s="31">
        <v>4.8260869565217392</v>
      </c>
      <c r="Y35" s="31">
        <v>0</v>
      </c>
      <c r="Z35" s="36">
        <v>0</v>
      </c>
      <c r="AA35" s="31">
        <v>98.883804347826086</v>
      </c>
      <c r="AB35" s="31">
        <v>2.6902173913043477</v>
      </c>
      <c r="AC35" s="36">
        <v>2.7205844364982613E-2</v>
      </c>
      <c r="AD35" s="31">
        <v>0</v>
      </c>
      <c r="AE35" s="31">
        <v>0</v>
      </c>
      <c r="AF35" s="36" t="s">
        <v>699</v>
      </c>
      <c r="AG35" s="31">
        <v>0</v>
      </c>
      <c r="AH35" s="31">
        <v>0</v>
      </c>
      <c r="AI35" s="36" t="s">
        <v>699</v>
      </c>
      <c r="AJ35" t="s">
        <v>151</v>
      </c>
      <c r="AK35" s="37">
        <v>4</v>
      </c>
      <c r="AT35"/>
    </row>
    <row r="36" spans="1:46" x14ac:dyDescent="0.25">
      <c r="A36" t="s">
        <v>545</v>
      </c>
      <c r="B36" t="s">
        <v>269</v>
      </c>
      <c r="C36" t="s">
        <v>436</v>
      </c>
      <c r="D36" t="s">
        <v>476</v>
      </c>
      <c r="E36" s="31">
        <v>19.282608695652176</v>
      </c>
      <c r="F36" s="31">
        <v>127.1913043478261</v>
      </c>
      <c r="G36" s="31">
        <v>1.173913043478261</v>
      </c>
      <c r="H36" s="36">
        <v>9.2295070759554239E-3</v>
      </c>
      <c r="I36" s="31">
        <v>36.427173913043482</v>
      </c>
      <c r="J36" s="31">
        <v>0</v>
      </c>
      <c r="K36" s="36">
        <v>0</v>
      </c>
      <c r="L36" s="31">
        <v>31.905434782608701</v>
      </c>
      <c r="M36" s="31">
        <v>0</v>
      </c>
      <c r="N36" s="36">
        <v>0</v>
      </c>
      <c r="O36" s="31">
        <v>0</v>
      </c>
      <c r="P36" s="31">
        <v>0</v>
      </c>
      <c r="Q36" s="36" t="s">
        <v>699</v>
      </c>
      <c r="R36" s="31">
        <v>4.5217391304347823</v>
      </c>
      <c r="S36" s="31">
        <v>0</v>
      </c>
      <c r="T36" s="36">
        <v>0</v>
      </c>
      <c r="U36" s="31">
        <v>13.247826086956513</v>
      </c>
      <c r="V36" s="31">
        <v>1.173913043478261</v>
      </c>
      <c r="W36" s="36">
        <v>8.8611749261568826E-2</v>
      </c>
      <c r="X36" s="31">
        <v>3.9804347826086968</v>
      </c>
      <c r="Y36" s="31">
        <v>0</v>
      </c>
      <c r="Z36" s="36">
        <v>0</v>
      </c>
      <c r="AA36" s="31">
        <v>73.535869565217411</v>
      </c>
      <c r="AB36" s="31">
        <v>0</v>
      </c>
      <c r="AC36" s="36">
        <v>0</v>
      </c>
      <c r="AD36" s="31">
        <v>0</v>
      </c>
      <c r="AE36" s="31">
        <v>0</v>
      </c>
      <c r="AF36" s="36" t="s">
        <v>699</v>
      </c>
      <c r="AG36" s="31">
        <v>0</v>
      </c>
      <c r="AH36" s="31">
        <v>0</v>
      </c>
      <c r="AI36" s="36" t="s">
        <v>699</v>
      </c>
      <c r="AJ36" t="s">
        <v>82</v>
      </c>
      <c r="AK36" s="37">
        <v>4</v>
      </c>
      <c r="AT36"/>
    </row>
    <row r="37" spans="1:46" x14ac:dyDescent="0.25">
      <c r="A37" t="s">
        <v>545</v>
      </c>
      <c r="B37" t="s">
        <v>313</v>
      </c>
      <c r="C37" t="s">
        <v>398</v>
      </c>
      <c r="D37" t="s">
        <v>482</v>
      </c>
      <c r="E37" s="31">
        <v>29.510869565217391</v>
      </c>
      <c r="F37" s="31">
        <v>95.866956521739155</v>
      </c>
      <c r="G37" s="31">
        <v>10.875869565217393</v>
      </c>
      <c r="H37" s="36">
        <v>0.11344753145210298</v>
      </c>
      <c r="I37" s="31">
        <v>19.207934782608703</v>
      </c>
      <c r="J37" s="31">
        <v>0.59413043478260863</v>
      </c>
      <c r="K37" s="36">
        <v>3.093151041519298E-2</v>
      </c>
      <c r="L37" s="31">
        <v>15.468804347826094</v>
      </c>
      <c r="M37" s="31">
        <v>0.59413043478260863</v>
      </c>
      <c r="N37" s="36">
        <v>3.8408297204050208E-2</v>
      </c>
      <c r="O37" s="31">
        <v>0</v>
      </c>
      <c r="P37" s="31">
        <v>0</v>
      </c>
      <c r="Q37" s="36" t="s">
        <v>699</v>
      </c>
      <c r="R37" s="31">
        <v>3.7391304347826089</v>
      </c>
      <c r="S37" s="31">
        <v>0</v>
      </c>
      <c r="T37" s="36">
        <v>0</v>
      </c>
      <c r="U37" s="31">
        <v>24.085543478260874</v>
      </c>
      <c r="V37" s="31">
        <v>2.3728260869565214</v>
      </c>
      <c r="W37" s="36">
        <v>9.8516609728910062E-2</v>
      </c>
      <c r="X37" s="31">
        <v>0</v>
      </c>
      <c r="Y37" s="31">
        <v>0</v>
      </c>
      <c r="Z37" s="36" t="s">
        <v>699</v>
      </c>
      <c r="AA37" s="31">
        <v>52.573478260869571</v>
      </c>
      <c r="AB37" s="31">
        <v>7.9089130434782637</v>
      </c>
      <c r="AC37" s="36">
        <v>0.15043541544339603</v>
      </c>
      <c r="AD37" s="31">
        <v>0</v>
      </c>
      <c r="AE37" s="31">
        <v>0</v>
      </c>
      <c r="AF37" s="36" t="s">
        <v>699</v>
      </c>
      <c r="AG37" s="31">
        <v>0</v>
      </c>
      <c r="AH37" s="31">
        <v>0</v>
      </c>
      <c r="AI37" s="36" t="s">
        <v>699</v>
      </c>
      <c r="AJ37" t="s">
        <v>126</v>
      </c>
      <c r="AK37" s="37">
        <v>4</v>
      </c>
      <c r="AT37"/>
    </row>
    <row r="38" spans="1:46" x14ac:dyDescent="0.25">
      <c r="A38" t="s">
        <v>545</v>
      </c>
      <c r="B38" t="s">
        <v>202</v>
      </c>
      <c r="C38" t="s">
        <v>377</v>
      </c>
      <c r="D38" t="s">
        <v>478</v>
      </c>
      <c r="E38" s="31">
        <v>124.89130434782609</v>
      </c>
      <c r="F38" s="31">
        <v>431.82380434782613</v>
      </c>
      <c r="G38" s="31">
        <v>60.764130434782601</v>
      </c>
      <c r="H38" s="36">
        <v>0.14071510144410246</v>
      </c>
      <c r="I38" s="31">
        <v>33.719673913043472</v>
      </c>
      <c r="J38" s="31">
        <v>2.0626086956521741</v>
      </c>
      <c r="K38" s="36">
        <v>6.1169295437768577E-2</v>
      </c>
      <c r="L38" s="31">
        <v>14.580326086956516</v>
      </c>
      <c r="M38" s="31">
        <v>0</v>
      </c>
      <c r="N38" s="36">
        <v>0</v>
      </c>
      <c r="O38" s="31">
        <v>14.381086956521738</v>
      </c>
      <c r="P38" s="31">
        <v>0</v>
      </c>
      <c r="Q38" s="36">
        <v>0</v>
      </c>
      <c r="R38" s="31">
        <v>4.7582608695652171</v>
      </c>
      <c r="S38" s="31">
        <v>2.0626086956521741</v>
      </c>
      <c r="T38" s="36">
        <v>0.43347953216374274</v>
      </c>
      <c r="U38" s="31">
        <v>146.15347826086958</v>
      </c>
      <c r="V38" s="31">
        <v>21.710326086956517</v>
      </c>
      <c r="W38" s="36">
        <v>0.14854471029560939</v>
      </c>
      <c r="X38" s="31">
        <v>12.717717391304348</v>
      </c>
      <c r="Y38" s="31">
        <v>0</v>
      </c>
      <c r="Z38" s="36">
        <v>0</v>
      </c>
      <c r="AA38" s="31">
        <v>203.39336956521743</v>
      </c>
      <c r="AB38" s="31">
        <v>36.991195652173907</v>
      </c>
      <c r="AC38" s="36">
        <v>0.18187021401556946</v>
      </c>
      <c r="AD38" s="31">
        <v>35.839565217391289</v>
      </c>
      <c r="AE38" s="31">
        <v>0</v>
      </c>
      <c r="AF38" s="36">
        <v>0</v>
      </c>
      <c r="AG38" s="31">
        <v>0</v>
      </c>
      <c r="AH38" s="31">
        <v>0</v>
      </c>
      <c r="AI38" s="36" t="s">
        <v>699</v>
      </c>
      <c r="AJ38" t="s">
        <v>14</v>
      </c>
      <c r="AK38" s="37">
        <v>4</v>
      </c>
      <c r="AT38"/>
    </row>
    <row r="39" spans="1:46" x14ac:dyDescent="0.25">
      <c r="A39" t="s">
        <v>545</v>
      </c>
      <c r="B39" t="s">
        <v>348</v>
      </c>
      <c r="C39" t="s">
        <v>384</v>
      </c>
      <c r="D39" t="s">
        <v>471</v>
      </c>
      <c r="E39" s="31">
        <v>12.054347826086957</v>
      </c>
      <c r="F39" s="31">
        <v>73.17271739130436</v>
      </c>
      <c r="G39" s="31">
        <v>0</v>
      </c>
      <c r="H39" s="36">
        <v>0</v>
      </c>
      <c r="I39" s="31">
        <v>30.905543478260871</v>
      </c>
      <c r="J39" s="31">
        <v>0</v>
      </c>
      <c r="K39" s="36">
        <v>0</v>
      </c>
      <c r="L39" s="31">
        <v>30.122934782608695</v>
      </c>
      <c r="M39" s="31">
        <v>0</v>
      </c>
      <c r="N39" s="36">
        <v>0</v>
      </c>
      <c r="O39" s="31">
        <v>0</v>
      </c>
      <c r="P39" s="31">
        <v>0</v>
      </c>
      <c r="Q39" s="36" t="s">
        <v>699</v>
      </c>
      <c r="R39" s="31">
        <v>0.78260869565217395</v>
      </c>
      <c r="S39" s="31">
        <v>0</v>
      </c>
      <c r="T39" s="36">
        <v>0</v>
      </c>
      <c r="U39" s="31">
        <v>4.4192391304347822</v>
      </c>
      <c r="V39" s="31">
        <v>0</v>
      </c>
      <c r="W39" s="36">
        <v>0</v>
      </c>
      <c r="X39" s="31">
        <v>0</v>
      </c>
      <c r="Y39" s="31">
        <v>0</v>
      </c>
      <c r="Z39" s="36" t="s">
        <v>699</v>
      </c>
      <c r="AA39" s="31">
        <v>37.847934782608711</v>
      </c>
      <c r="AB39" s="31">
        <v>0</v>
      </c>
      <c r="AC39" s="36">
        <v>0</v>
      </c>
      <c r="AD39" s="31">
        <v>0</v>
      </c>
      <c r="AE39" s="31">
        <v>0</v>
      </c>
      <c r="AF39" s="36" t="s">
        <v>699</v>
      </c>
      <c r="AG39" s="31">
        <v>0</v>
      </c>
      <c r="AH39" s="31">
        <v>0</v>
      </c>
      <c r="AI39" s="36" t="s">
        <v>699</v>
      </c>
      <c r="AJ39" t="s">
        <v>161</v>
      </c>
      <c r="AK39" s="37">
        <v>4</v>
      </c>
      <c r="AT39"/>
    </row>
    <row r="40" spans="1:46" x14ac:dyDescent="0.25">
      <c r="A40" t="s">
        <v>545</v>
      </c>
      <c r="B40" t="s">
        <v>260</v>
      </c>
      <c r="C40" t="s">
        <v>409</v>
      </c>
      <c r="D40" t="s">
        <v>478</v>
      </c>
      <c r="E40" s="31">
        <v>107.91304347826087</v>
      </c>
      <c r="F40" s="31">
        <v>262.36836956521739</v>
      </c>
      <c r="G40" s="31">
        <v>109.11021739130436</v>
      </c>
      <c r="H40" s="36">
        <v>0.41586650697306188</v>
      </c>
      <c r="I40" s="31">
        <v>24.177500000000002</v>
      </c>
      <c r="J40" s="31">
        <v>0.75358695652173913</v>
      </c>
      <c r="K40" s="36">
        <v>3.1168936263953638E-2</v>
      </c>
      <c r="L40" s="31">
        <v>11.408478260869565</v>
      </c>
      <c r="M40" s="31">
        <v>0.75358695652173913</v>
      </c>
      <c r="N40" s="36">
        <v>6.6054993425941802E-2</v>
      </c>
      <c r="O40" s="31">
        <v>9.0298913043478262</v>
      </c>
      <c r="P40" s="31">
        <v>0</v>
      </c>
      <c r="Q40" s="36">
        <v>0</v>
      </c>
      <c r="R40" s="31">
        <v>3.7391304347826089</v>
      </c>
      <c r="S40" s="31">
        <v>0</v>
      </c>
      <c r="T40" s="36">
        <v>0</v>
      </c>
      <c r="U40" s="31">
        <v>61.228260869565226</v>
      </c>
      <c r="V40" s="31">
        <v>18.804347826086946</v>
      </c>
      <c r="W40" s="36">
        <v>0.30711876442393021</v>
      </c>
      <c r="X40" s="31">
        <v>12.632065217391307</v>
      </c>
      <c r="Y40" s="31">
        <v>5.2679347826086964</v>
      </c>
      <c r="Z40" s="36">
        <v>0.41702878285935546</v>
      </c>
      <c r="AA40" s="31">
        <v>164.33054347826086</v>
      </c>
      <c r="AB40" s="31">
        <v>84.284347826086972</v>
      </c>
      <c r="AC40" s="36">
        <v>0.51289520524975851</v>
      </c>
      <c r="AD40" s="31">
        <v>0</v>
      </c>
      <c r="AE40" s="31">
        <v>0</v>
      </c>
      <c r="AF40" s="36" t="s">
        <v>699</v>
      </c>
      <c r="AG40" s="31">
        <v>0</v>
      </c>
      <c r="AH40" s="31">
        <v>0</v>
      </c>
      <c r="AI40" s="36" t="s">
        <v>699</v>
      </c>
      <c r="AJ40" t="s">
        <v>73</v>
      </c>
      <c r="AK40" s="37">
        <v>4</v>
      </c>
      <c r="AT40"/>
    </row>
    <row r="41" spans="1:46" x14ac:dyDescent="0.25">
      <c r="A41" t="s">
        <v>545</v>
      </c>
      <c r="B41" t="s">
        <v>322</v>
      </c>
      <c r="C41" t="s">
        <v>390</v>
      </c>
      <c r="D41" t="s">
        <v>474</v>
      </c>
      <c r="E41" s="31">
        <v>83.695652173913047</v>
      </c>
      <c r="F41" s="31">
        <v>260.45402173913055</v>
      </c>
      <c r="G41" s="31">
        <v>50.517608695652179</v>
      </c>
      <c r="H41" s="36">
        <v>0.19395979512364897</v>
      </c>
      <c r="I41" s="31">
        <v>21.207173913043476</v>
      </c>
      <c r="J41" s="31">
        <v>5.1766304347826093</v>
      </c>
      <c r="K41" s="36">
        <v>0.24409808001804154</v>
      </c>
      <c r="L41" s="31">
        <v>8.3973913043478259</v>
      </c>
      <c r="M41" s="31">
        <v>4.1059782608695654</v>
      </c>
      <c r="N41" s="36">
        <v>0.4889587863725795</v>
      </c>
      <c r="O41" s="31">
        <v>10.695652173913043</v>
      </c>
      <c r="P41" s="31">
        <v>0</v>
      </c>
      <c r="Q41" s="36">
        <v>0</v>
      </c>
      <c r="R41" s="31">
        <v>2.1141304347826089</v>
      </c>
      <c r="S41" s="31">
        <v>1.0706521739130435</v>
      </c>
      <c r="T41" s="36">
        <v>0.50642673521850889</v>
      </c>
      <c r="U41" s="31">
        <v>73.71195652173914</v>
      </c>
      <c r="V41" s="31">
        <v>37.269021739130437</v>
      </c>
      <c r="W41" s="36">
        <v>0.50560348005603473</v>
      </c>
      <c r="X41" s="31">
        <v>11.877173913043476</v>
      </c>
      <c r="Y41" s="31">
        <v>0</v>
      </c>
      <c r="Z41" s="36">
        <v>0</v>
      </c>
      <c r="AA41" s="31">
        <v>127.58043478260878</v>
      </c>
      <c r="AB41" s="31">
        <v>8.0719565217391303</v>
      </c>
      <c r="AC41" s="36">
        <v>6.3269548622352442E-2</v>
      </c>
      <c r="AD41" s="31">
        <v>26.077282608695658</v>
      </c>
      <c r="AE41" s="31">
        <v>0</v>
      </c>
      <c r="AF41" s="36">
        <v>0</v>
      </c>
      <c r="AG41" s="31">
        <v>0</v>
      </c>
      <c r="AH41" s="31">
        <v>0</v>
      </c>
      <c r="AI41" s="36" t="s">
        <v>699</v>
      </c>
      <c r="AJ41" t="s">
        <v>135</v>
      </c>
      <c r="AK41" s="37">
        <v>4</v>
      </c>
      <c r="AT41"/>
    </row>
    <row r="42" spans="1:46" x14ac:dyDescent="0.25">
      <c r="A42" t="s">
        <v>545</v>
      </c>
      <c r="B42" t="s">
        <v>221</v>
      </c>
      <c r="C42" t="s">
        <v>384</v>
      </c>
      <c r="D42" t="s">
        <v>471</v>
      </c>
      <c r="E42" s="31">
        <v>73.108695652173907</v>
      </c>
      <c r="F42" s="31">
        <v>302.55847826086961</v>
      </c>
      <c r="G42" s="31">
        <v>44.931195652173898</v>
      </c>
      <c r="H42" s="36">
        <v>0.14850416987301765</v>
      </c>
      <c r="I42" s="31">
        <v>68.360869565217413</v>
      </c>
      <c r="J42" s="31">
        <v>5.1848913043478264</v>
      </c>
      <c r="K42" s="36">
        <v>7.5845894549386228E-2</v>
      </c>
      <c r="L42" s="31">
        <v>47.936956521739155</v>
      </c>
      <c r="M42" s="31">
        <v>5.1848913043478264</v>
      </c>
      <c r="N42" s="36">
        <v>0.10816062763593483</v>
      </c>
      <c r="O42" s="31">
        <v>15.902173913043478</v>
      </c>
      <c r="P42" s="31">
        <v>0</v>
      </c>
      <c r="Q42" s="36">
        <v>0</v>
      </c>
      <c r="R42" s="31">
        <v>4.5217391304347823</v>
      </c>
      <c r="S42" s="31">
        <v>0</v>
      </c>
      <c r="T42" s="36">
        <v>0</v>
      </c>
      <c r="U42" s="31">
        <v>41.907173913043479</v>
      </c>
      <c r="V42" s="31">
        <v>3.895108695652175</v>
      </c>
      <c r="W42" s="36">
        <v>9.2946107598055772E-2</v>
      </c>
      <c r="X42" s="31">
        <v>14.621739130434788</v>
      </c>
      <c r="Y42" s="31">
        <v>0</v>
      </c>
      <c r="Z42" s="36">
        <v>0</v>
      </c>
      <c r="AA42" s="31">
        <v>177.66869565217394</v>
      </c>
      <c r="AB42" s="31">
        <v>35.851195652173899</v>
      </c>
      <c r="AC42" s="36">
        <v>0.20178678928538207</v>
      </c>
      <c r="AD42" s="31">
        <v>0</v>
      </c>
      <c r="AE42" s="31">
        <v>0</v>
      </c>
      <c r="AF42" s="36" t="s">
        <v>699</v>
      </c>
      <c r="AG42" s="31">
        <v>0</v>
      </c>
      <c r="AH42" s="31">
        <v>0</v>
      </c>
      <c r="AI42" s="36" t="s">
        <v>699</v>
      </c>
      <c r="AJ42" t="s">
        <v>33</v>
      </c>
      <c r="AK42" s="37">
        <v>4</v>
      </c>
      <c r="AT42"/>
    </row>
    <row r="43" spans="1:46" x14ac:dyDescent="0.25">
      <c r="A43" t="s">
        <v>545</v>
      </c>
      <c r="B43" t="s">
        <v>291</v>
      </c>
      <c r="C43" t="s">
        <v>443</v>
      </c>
      <c r="D43" t="s">
        <v>492</v>
      </c>
      <c r="E43" s="31">
        <v>72.619565217391298</v>
      </c>
      <c r="F43" s="31">
        <v>76.731739130434775</v>
      </c>
      <c r="G43" s="31">
        <v>10.590434782608694</v>
      </c>
      <c r="H43" s="36">
        <v>0.13801895933319355</v>
      </c>
      <c r="I43" s="31">
        <v>2.2514130434782609</v>
      </c>
      <c r="J43" s="31">
        <v>0</v>
      </c>
      <c r="K43" s="36">
        <v>0</v>
      </c>
      <c r="L43" s="31">
        <v>0.16445652173913042</v>
      </c>
      <c r="M43" s="31">
        <v>0</v>
      </c>
      <c r="N43" s="36">
        <v>0</v>
      </c>
      <c r="O43" s="31">
        <v>0.69565217391304346</v>
      </c>
      <c r="P43" s="31">
        <v>0</v>
      </c>
      <c r="Q43" s="36">
        <v>0</v>
      </c>
      <c r="R43" s="31">
        <v>1.3913043478260869</v>
      </c>
      <c r="S43" s="31">
        <v>0</v>
      </c>
      <c r="T43" s="36">
        <v>0</v>
      </c>
      <c r="U43" s="31">
        <v>18.152826086956523</v>
      </c>
      <c r="V43" s="31">
        <v>0.95380434782608681</v>
      </c>
      <c r="W43" s="36">
        <v>5.2543022406380598E-2</v>
      </c>
      <c r="X43" s="31">
        <v>0</v>
      </c>
      <c r="Y43" s="31">
        <v>0</v>
      </c>
      <c r="Z43" s="36" t="s">
        <v>699</v>
      </c>
      <c r="AA43" s="31">
        <v>56.327499999999993</v>
      </c>
      <c r="AB43" s="31">
        <v>9.6366304347826084</v>
      </c>
      <c r="AC43" s="36">
        <v>0.17108216119626488</v>
      </c>
      <c r="AD43" s="31">
        <v>0</v>
      </c>
      <c r="AE43" s="31">
        <v>0</v>
      </c>
      <c r="AF43" s="36" t="s">
        <v>699</v>
      </c>
      <c r="AG43" s="31">
        <v>0</v>
      </c>
      <c r="AH43" s="31">
        <v>0</v>
      </c>
      <c r="AI43" s="36" t="s">
        <v>699</v>
      </c>
      <c r="AJ43" t="s">
        <v>104</v>
      </c>
      <c r="AK43" s="37">
        <v>4</v>
      </c>
      <c r="AT43"/>
    </row>
    <row r="44" spans="1:46" x14ac:dyDescent="0.25">
      <c r="A44" t="s">
        <v>545</v>
      </c>
      <c r="B44" t="s">
        <v>240</v>
      </c>
      <c r="C44" t="s">
        <v>377</v>
      </c>
      <c r="D44" t="s">
        <v>478</v>
      </c>
      <c r="E44" s="31">
        <v>110.51086956521739</v>
      </c>
      <c r="F44" s="31">
        <v>305.65771739130435</v>
      </c>
      <c r="G44" s="31">
        <v>2.9881521739130443</v>
      </c>
      <c r="H44" s="36">
        <v>9.7761384839748673E-3</v>
      </c>
      <c r="I44" s="31">
        <v>63.445108695652181</v>
      </c>
      <c r="J44" s="31">
        <v>2.9881521739130443</v>
      </c>
      <c r="K44" s="36">
        <v>4.709822767027301E-2</v>
      </c>
      <c r="L44" s="31">
        <v>42.334673913043481</v>
      </c>
      <c r="M44" s="31">
        <v>0</v>
      </c>
      <c r="N44" s="36">
        <v>0</v>
      </c>
      <c r="O44" s="31">
        <v>16.406630434782613</v>
      </c>
      <c r="P44" s="31">
        <v>2.9881521739130443</v>
      </c>
      <c r="Q44" s="36">
        <v>0.18213076632591543</v>
      </c>
      <c r="R44" s="31">
        <v>4.703804347826086</v>
      </c>
      <c r="S44" s="31">
        <v>0</v>
      </c>
      <c r="T44" s="36">
        <v>0</v>
      </c>
      <c r="U44" s="31">
        <v>93.148478260869581</v>
      </c>
      <c r="V44" s="31">
        <v>0</v>
      </c>
      <c r="W44" s="36">
        <v>0</v>
      </c>
      <c r="X44" s="31">
        <v>0</v>
      </c>
      <c r="Y44" s="31">
        <v>0</v>
      </c>
      <c r="Z44" s="36" t="s">
        <v>699</v>
      </c>
      <c r="AA44" s="31">
        <v>125.06260869565213</v>
      </c>
      <c r="AB44" s="31">
        <v>0</v>
      </c>
      <c r="AC44" s="36">
        <v>0</v>
      </c>
      <c r="AD44" s="31">
        <v>24.001521739130439</v>
      </c>
      <c r="AE44" s="31">
        <v>0</v>
      </c>
      <c r="AF44" s="36">
        <v>0</v>
      </c>
      <c r="AG44" s="31">
        <v>0</v>
      </c>
      <c r="AH44" s="31">
        <v>0</v>
      </c>
      <c r="AI44" s="36" t="s">
        <v>699</v>
      </c>
      <c r="AJ44" t="s">
        <v>53</v>
      </c>
      <c r="AK44" s="37">
        <v>4</v>
      </c>
      <c r="AT44"/>
    </row>
    <row r="45" spans="1:46" x14ac:dyDescent="0.25">
      <c r="A45" t="s">
        <v>545</v>
      </c>
      <c r="B45" t="s">
        <v>295</v>
      </c>
      <c r="C45" t="s">
        <v>377</v>
      </c>
      <c r="D45" t="s">
        <v>478</v>
      </c>
      <c r="E45" s="31">
        <v>107.83695652173913</v>
      </c>
      <c r="F45" s="31">
        <v>303.33858695652179</v>
      </c>
      <c r="G45" s="31">
        <v>0</v>
      </c>
      <c r="H45" s="36">
        <v>0</v>
      </c>
      <c r="I45" s="31">
        <v>80.58250000000001</v>
      </c>
      <c r="J45" s="31">
        <v>0</v>
      </c>
      <c r="K45" s="36">
        <v>0</v>
      </c>
      <c r="L45" s="31">
        <v>60.568913043478275</v>
      </c>
      <c r="M45" s="31">
        <v>0</v>
      </c>
      <c r="N45" s="36">
        <v>0</v>
      </c>
      <c r="O45" s="31">
        <v>15.331521739130435</v>
      </c>
      <c r="P45" s="31">
        <v>0</v>
      </c>
      <c r="Q45" s="36">
        <v>0</v>
      </c>
      <c r="R45" s="31">
        <v>4.6820652173913047</v>
      </c>
      <c r="S45" s="31">
        <v>0</v>
      </c>
      <c r="T45" s="36">
        <v>0</v>
      </c>
      <c r="U45" s="31">
        <v>61.448369565217412</v>
      </c>
      <c r="V45" s="31">
        <v>0</v>
      </c>
      <c r="W45" s="36">
        <v>0</v>
      </c>
      <c r="X45" s="31">
        <v>0</v>
      </c>
      <c r="Y45" s="31">
        <v>0</v>
      </c>
      <c r="Z45" s="36" t="s">
        <v>699</v>
      </c>
      <c r="AA45" s="31">
        <v>155.71913043478264</v>
      </c>
      <c r="AB45" s="31">
        <v>0</v>
      </c>
      <c r="AC45" s="36">
        <v>0</v>
      </c>
      <c r="AD45" s="31">
        <v>5.5885869565217385</v>
      </c>
      <c r="AE45" s="31">
        <v>0</v>
      </c>
      <c r="AF45" s="36">
        <v>0</v>
      </c>
      <c r="AG45" s="31">
        <v>0</v>
      </c>
      <c r="AH45" s="31">
        <v>0</v>
      </c>
      <c r="AI45" s="36" t="s">
        <v>699</v>
      </c>
      <c r="AJ45" t="s">
        <v>108</v>
      </c>
      <c r="AK45" s="37">
        <v>4</v>
      </c>
      <c r="AT45"/>
    </row>
    <row r="46" spans="1:46" x14ac:dyDescent="0.25">
      <c r="A46" t="s">
        <v>545</v>
      </c>
      <c r="B46" t="s">
        <v>263</v>
      </c>
      <c r="C46" t="s">
        <v>401</v>
      </c>
      <c r="D46" t="s">
        <v>465</v>
      </c>
      <c r="E46" s="31">
        <v>72.630434782608702</v>
      </c>
      <c r="F46" s="31">
        <v>232.1067391304347</v>
      </c>
      <c r="G46" s="31">
        <v>43.35054347826086</v>
      </c>
      <c r="H46" s="36">
        <v>0.18676986131755352</v>
      </c>
      <c r="I46" s="31">
        <v>35.543586956521736</v>
      </c>
      <c r="J46" s="31">
        <v>5.4894565217391298</v>
      </c>
      <c r="K46" s="36">
        <v>0.15444295277384473</v>
      </c>
      <c r="L46" s="31">
        <v>11.484347826086957</v>
      </c>
      <c r="M46" s="31">
        <v>0.17217391304347826</v>
      </c>
      <c r="N46" s="36">
        <v>1.4992049670629212E-2</v>
      </c>
      <c r="O46" s="31">
        <v>18.494021739130432</v>
      </c>
      <c r="P46" s="31">
        <v>5.3172826086956517</v>
      </c>
      <c r="Q46" s="36">
        <v>0.2875135913485557</v>
      </c>
      <c r="R46" s="31">
        <v>5.5652173913043477</v>
      </c>
      <c r="S46" s="31">
        <v>0</v>
      </c>
      <c r="T46" s="36">
        <v>0</v>
      </c>
      <c r="U46" s="31">
        <v>62.709456521739128</v>
      </c>
      <c r="V46" s="31">
        <v>11.274565217391308</v>
      </c>
      <c r="W46" s="36">
        <v>0.17979051075786023</v>
      </c>
      <c r="X46" s="31">
        <v>0</v>
      </c>
      <c r="Y46" s="31">
        <v>0</v>
      </c>
      <c r="Z46" s="36" t="s">
        <v>699</v>
      </c>
      <c r="AA46" s="31">
        <v>113.97717391304342</v>
      </c>
      <c r="AB46" s="31">
        <v>26.586521739130422</v>
      </c>
      <c r="AC46" s="36">
        <v>0.23326180871455957</v>
      </c>
      <c r="AD46" s="31">
        <v>19.876521739130425</v>
      </c>
      <c r="AE46" s="31">
        <v>0</v>
      </c>
      <c r="AF46" s="36">
        <v>0</v>
      </c>
      <c r="AG46" s="31">
        <v>0</v>
      </c>
      <c r="AH46" s="31">
        <v>0</v>
      </c>
      <c r="AI46" s="36" t="s">
        <v>699</v>
      </c>
      <c r="AJ46" t="s">
        <v>76</v>
      </c>
      <c r="AK46" s="37">
        <v>4</v>
      </c>
      <c r="AT46"/>
    </row>
    <row r="47" spans="1:46" x14ac:dyDescent="0.25">
      <c r="A47" t="s">
        <v>545</v>
      </c>
      <c r="B47" t="s">
        <v>190</v>
      </c>
      <c r="C47" t="s">
        <v>391</v>
      </c>
      <c r="D47" t="s">
        <v>470</v>
      </c>
      <c r="E47" s="31">
        <v>99.978260869565219</v>
      </c>
      <c r="F47" s="31">
        <v>349.54010869565212</v>
      </c>
      <c r="G47" s="31">
        <v>102.35804347826087</v>
      </c>
      <c r="H47" s="36">
        <v>0.29283633246044727</v>
      </c>
      <c r="I47" s="31">
        <v>73.771739130434781</v>
      </c>
      <c r="J47" s="31">
        <v>1.0461956521739129</v>
      </c>
      <c r="K47" s="36">
        <v>1.418152350081037E-2</v>
      </c>
      <c r="L47" s="31">
        <v>53.771739130434774</v>
      </c>
      <c r="M47" s="31">
        <v>1.0461956521739129</v>
      </c>
      <c r="N47" s="36">
        <v>1.9456236102688498E-2</v>
      </c>
      <c r="O47" s="31">
        <v>15.130434782608695</v>
      </c>
      <c r="P47" s="31">
        <v>0</v>
      </c>
      <c r="Q47" s="36">
        <v>0</v>
      </c>
      <c r="R47" s="31">
        <v>4.8695652173913047</v>
      </c>
      <c r="S47" s="31">
        <v>0</v>
      </c>
      <c r="T47" s="36">
        <v>0</v>
      </c>
      <c r="U47" s="31">
        <v>73.262500000000031</v>
      </c>
      <c r="V47" s="31">
        <v>30.778369565217378</v>
      </c>
      <c r="W47" s="36">
        <v>0.42011082839402647</v>
      </c>
      <c r="X47" s="31">
        <v>0</v>
      </c>
      <c r="Y47" s="31">
        <v>0</v>
      </c>
      <c r="Z47" s="36" t="s">
        <v>699</v>
      </c>
      <c r="AA47" s="31">
        <v>195.42586956521737</v>
      </c>
      <c r="AB47" s="31">
        <v>70.533478260869572</v>
      </c>
      <c r="AC47" s="36">
        <v>0.36092191078792257</v>
      </c>
      <c r="AD47" s="31">
        <v>7.0799999999999974</v>
      </c>
      <c r="AE47" s="31">
        <v>0</v>
      </c>
      <c r="AF47" s="36">
        <v>0</v>
      </c>
      <c r="AG47" s="31">
        <v>0</v>
      </c>
      <c r="AH47" s="31">
        <v>0</v>
      </c>
      <c r="AI47" s="36" t="s">
        <v>699</v>
      </c>
      <c r="AJ47" t="s">
        <v>2</v>
      </c>
      <c r="AK47" s="37">
        <v>4</v>
      </c>
      <c r="AT47"/>
    </row>
    <row r="48" spans="1:46" x14ac:dyDescent="0.25">
      <c r="A48" t="s">
        <v>545</v>
      </c>
      <c r="B48" t="s">
        <v>333</v>
      </c>
      <c r="C48" t="s">
        <v>383</v>
      </c>
      <c r="D48" t="s">
        <v>492</v>
      </c>
      <c r="E48" s="31">
        <v>73.402173913043484</v>
      </c>
      <c r="F48" s="31">
        <v>50.091086956521742</v>
      </c>
      <c r="G48" s="31">
        <v>0</v>
      </c>
      <c r="H48" s="36">
        <v>0</v>
      </c>
      <c r="I48" s="31">
        <v>7.28</v>
      </c>
      <c r="J48" s="31">
        <v>0</v>
      </c>
      <c r="K48" s="36">
        <v>0</v>
      </c>
      <c r="L48" s="31">
        <v>4.8452173913043479</v>
      </c>
      <c r="M48" s="31">
        <v>0</v>
      </c>
      <c r="N48" s="36">
        <v>0</v>
      </c>
      <c r="O48" s="31">
        <v>0</v>
      </c>
      <c r="P48" s="31">
        <v>0</v>
      </c>
      <c r="Q48" s="36" t="s">
        <v>699</v>
      </c>
      <c r="R48" s="31">
        <v>2.4347826086956523</v>
      </c>
      <c r="S48" s="31">
        <v>0</v>
      </c>
      <c r="T48" s="36">
        <v>0</v>
      </c>
      <c r="U48" s="31">
        <v>13.478695652173917</v>
      </c>
      <c r="V48" s="31">
        <v>0</v>
      </c>
      <c r="W48" s="36">
        <v>0</v>
      </c>
      <c r="X48" s="31">
        <v>0</v>
      </c>
      <c r="Y48" s="31">
        <v>0</v>
      </c>
      <c r="Z48" s="36" t="s">
        <v>699</v>
      </c>
      <c r="AA48" s="31">
        <v>29.332391304347826</v>
      </c>
      <c r="AB48" s="31">
        <v>0</v>
      </c>
      <c r="AC48" s="36">
        <v>0</v>
      </c>
      <c r="AD48" s="31">
        <v>0</v>
      </c>
      <c r="AE48" s="31">
        <v>0</v>
      </c>
      <c r="AF48" s="36" t="s">
        <v>699</v>
      </c>
      <c r="AG48" s="31">
        <v>0</v>
      </c>
      <c r="AH48" s="31">
        <v>0</v>
      </c>
      <c r="AI48" s="36" t="s">
        <v>699</v>
      </c>
      <c r="AJ48" t="s">
        <v>146</v>
      </c>
      <c r="AK48" s="37">
        <v>4</v>
      </c>
      <c r="AT48"/>
    </row>
    <row r="49" spans="1:46" x14ac:dyDescent="0.25">
      <c r="A49" t="s">
        <v>545</v>
      </c>
      <c r="B49" t="s">
        <v>305</v>
      </c>
      <c r="C49" t="s">
        <v>447</v>
      </c>
      <c r="D49" t="s">
        <v>461</v>
      </c>
      <c r="E49" s="31">
        <v>38.619565217391305</v>
      </c>
      <c r="F49" s="31">
        <v>131.47826086956519</v>
      </c>
      <c r="G49" s="31">
        <v>0</v>
      </c>
      <c r="H49" s="36">
        <v>0</v>
      </c>
      <c r="I49" s="31">
        <v>33.043152173913043</v>
      </c>
      <c r="J49" s="31">
        <v>0</v>
      </c>
      <c r="K49" s="36">
        <v>0</v>
      </c>
      <c r="L49" s="31">
        <v>11.625</v>
      </c>
      <c r="M49" s="31">
        <v>0</v>
      </c>
      <c r="N49" s="36">
        <v>0</v>
      </c>
      <c r="O49" s="31">
        <v>16.113804347826086</v>
      </c>
      <c r="P49" s="31">
        <v>0</v>
      </c>
      <c r="Q49" s="36">
        <v>0</v>
      </c>
      <c r="R49" s="31">
        <v>5.3043478260869561</v>
      </c>
      <c r="S49" s="31">
        <v>0</v>
      </c>
      <c r="T49" s="36">
        <v>0</v>
      </c>
      <c r="U49" s="31">
        <v>34.695978260869559</v>
      </c>
      <c r="V49" s="31">
        <v>0</v>
      </c>
      <c r="W49" s="36">
        <v>0</v>
      </c>
      <c r="X49" s="31">
        <v>0</v>
      </c>
      <c r="Y49" s="31">
        <v>0</v>
      </c>
      <c r="Z49" s="36" t="s">
        <v>699</v>
      </c>
      <c r="AA49" s="31">
        <v>52.375</v>
      </c>
      <c r="AB49" s="31">
        <v>0</v>
      </c>
      <c r="AC49" s="36">
        <v>0</v>
      </c>
      <c r="AD49" s="31">
        <v>11.364130434782609</v>
      </c>
      <c r="AE49" s="31">
        <v>0</v>
      </c>
      <c r="AF49" s="36">
        <v>0</v>
      </c>
      <c r="AG49" s="31">
        <v>0</v>
      </c>
      <c r="AH49" s="31">
        <v>0</v>
      </c>
      <c r="AI49" s="36" t="s">
        <v>699</v>
      </c>
      <c r="AJ49" t="s">
        <v>118</v>
      </c>
      <c r="AK49" s="37">
        <v>4</v>
      </c>
      <c r="AT49"/>
    </row>
    <row r="50" spans="1:46" x14ac:dyDescent="0.25">
      <c r="A50" t="s">
        <v>545</v>
      </c>
      <c r="B50" t="s">
        <v>270</v>
      </c>
      <c r="C50" t="s">
        <v>374</v>
      </c>
      <c r="D50" t="s">
        <v>480</v>
      </c>
      <c r="E50" s="31">
        <v>80.206521739130437</v>
      </c>
      <c r="F50" s="31">
        <v>353.16576086956525</v>
      </c>
      <c r="G50" s="31">
        <v>38.413043478260867</v>
      </c>
      <c r="H50" s="36">
        <v>0.10876774516215902</v>
      </c>
      <c r="I50" s="31">
        <v>46.831521739130437</v>
      </c>
      <c r="J50" s="31">
        <v>0</v>
      </c>
      <c r="K50" s="36">
        <v>0</v>
      </c>
      <c r="L50" s="31">
        <v>23.168478260869566</v>
      </c>
      <c r="M50" s="31">
        <v>0</v>
      </c>
      <c r="N50" s="36">
        <v>0</v>
      </c>
      <c r="O50" s="31">
        <v>18.665760869565219</v>
      </c>
      <c r="P50" s="31">
        <v>0</v>
      </c>
      <c r="Q50" s="36">
        <v>0</v>
      </c>
      <c r="R50" s="31">
        <v>4.9972826086956523</v>
      </c>
      <c r="S50" s="31">
        <v>0</v>
      </c>
      <c r="T50" s="36">
        <v>0</v>
      </c>
      <c r="U50" s="31">
        <v>97.339673913043484</v>
      </c>
      <c r="V50" s="31">
        <v>0.28260869565217389</v>
      </c>
      <c r="W50" s="36">
        <v>2.9033248653024756E-3</v>
      </c>
      <c r="X50" s="31">
        <v>5.2690217391304346</v>
      </c>
      <c r="Y50" s="31">
        <v>0</v>
      </c>
      <c r="Z50" s="36">
        <v>0</v>
      </c>
      <c r="AA50" s="31">
        <v>203.72554347826087</v>
      </c>
      <c r="AB50" s="31">
        <v>38.130434782608695</v>
      </c>
      <c r="AC50" s="36">
        <v>0.18716570407224126</v>
      </c>
      <c r="AD50" s="31">
        <v>0</v>
      </c>
      <c r="AE50" s="31">
        <v>0</v>
      </c>
      <c r="AF50" s="36" t="s">
        <v>699</v>
      </c>
      <c r="AG50" s="31">
        <v>0</v>
      </c>
      <c r="AH50" s="31">
        <v>0</v>
      </c>
      <c r="AI50" s="36" t="s">
        <v>699</v>
      </c>
      <c r="AJ50" t="s">
        <v>83</v>
      </c>
      <c r="AK50" s="37">
        <v>4</v>
      </c>
      <c r="AT50"/>
    </row>
    <row r="51" spans="1:46" x14ac:dyDescent="0.25">
      <c r="A51" t="s">
        <v>545</v>
      </c>
      <c r="B51" t="s">
        <v>248</v>
      </c>
      <c r="C51" t="s">
        <v>374</v>
      </c>
      <c r="D51" t="s">
        <v>480</v>
      </c>
      <c r="E51" s="31">
        <v>57.184782608695649</v>
      </c>
      <c r="F51" s="31">
        <v>215.98913043478262</v>
      </c>
      <c r="G51" s="31">
        <v>0</v>
      </c>
      <c r="H51" s="36">
        <v>0</v>
      </c>
      <c r="I51" s="31">
        <v>17.239130434782609</v>
      </c>
      <c r="J51" s="31">
        <v>0</v>
      </c>
      <c r="K51" s="36">
        <v>0</v>
      </c>
      <c r="L51" s="31">
        <v>17.239130434782609</v>
      </c>
      <c r="M51" s="31">
        <v>0</v>
      </c>
      <c r="N51" s="36">
        <v>0</v>
      </c>
      <c r="O51" s="31">
        <v>0</v>
      </c>
      <c r="P51" s="31">
        <v>0</v>
      </c>
      <c r="Q51" s="36" t="s">
        <v>699</v>
      </c>
      <c r="R51" s="31">
        <v>0</v>
      </c>
      <c r="S51" s="31">
        <v>0</v>
      </c>
      <c r="T51" s="36" t="s">
        <v>699</v>
      </c>
      <c r="U51" s="31">
        <v>85.296195652173907</v>
      </c>
      <c r="V51" s="31">
        <v>0</v>
      </c>
      <c r="W51" s="36">
        <v>0</v>
      </c>
      <c r="X51" s="31">
        <v>0</v>
      </c>
      <c r="Y51" s="31">
        <v>0</v>
      </c>
      <c r="Z51" s="36" t="s">
        <v>699</v>
      </c>
      <c r="AA51" s="31">
        <v>113.45380434782609</v>
      </c>
      <c r="AB51" s="31">
        <v>0</v>
      </c>
      <c r="AC51" s="36">
        <v>0</v>
      </c>
      <c r="AD51" s="31">
        <v>0</v>
      </c>
      <c r="AE51" s="31">
        <v>0</v>
      </c>
      <c r="AF51" s="36" t="s">
        <v>699</v>
      </c>
      <c r="AG51" s="31">
        <v>0</v>
      </c>
      <c r="AH51" s="31">
        <v>0</v>
      </c>
      <c r="AI51" s="36" t="s">
        <v>699</v>
      </c>
      <c r="AJ51" t="s">
        <v>61</v>
      </c>
      <c r="AK51" s="37">
        <v>4</v>
      </c>
      <c r="AT51"/>
    </row>
    <row r="52" spans="1:46" x14ac:dyDescent="0.25">
      <c r="A52" t="s">
        <v>545</v>
      </c>
      <c r="B52" t="s">
        <v>254</v>
      </c>
      <c r="C52" t="s">
        <v>398</v>
      </c>
      <c r="D52" t="s">
        <v>482</v>
      </c>
      <c r="E52" s="31">
        <v>31.75</v>
      </c>
      <c r="F52" s="31">
        <v>109.85782608695652</v>
      </c>
      <c r="G52" s="31">
        <v>2.8648913043478261</v>
      </c>
      <c r="H52" s="36">
        <v>2.6078172183019159E-2</v>
      </c>
      <c r="I52" s="31">
        <v>31.54271739130435</v>
      </c>
      <c r="J52" s="31">
        <v>1.0434782608695652</v>
      </c>
      <c r="K52" s="36">
        <v>3.3081432012488234E-2</v>
      </c>
      <c r="L52" s="31">
        <v>26.107934782608698</v>
      </c>
      <c r="M52" s="31">
        <v>1.0434782608695652</v>
      </c>
      <c r="N52" s="36">
        <v>3.9967859179909485E-2</v>
      </c>
      <c r="O52" s="31">
        <v>5.4347826086956523</v>
      </c>
      <c r="P52" s="31">
        <v>0</v>
      </c>
      <c r="Q52" s="36">
        <v>0</v>
      </c>
      <c r="R52" s="31">
        <v>0</v>
      </c>
      <c r="S52" s="31">
        <v>0</v>
      </c>
      <c r="T52" s="36" t="s">
        <v>699</v>
      </c>
      <c r="U52" s="31">
        <v>6.5115217391304379</v>
      </c>
      <c r="V52" s="31">
        <v>0</v>
      </c>
      <c r="W52" s="36">
        <v>0</v>
      </c>
      <c r="X52" s="31">
        <v>0</v>
      </c>
      <c r="Y52" s="31">
        <v>0</v>
      </c>
      <c r="Z52" s="36" t="s">
        <v>699</v>
      </c>
      <c r="AA52" s="31">
        <v>71.803586956521727</v>
      </c>
      <c r="AB52" s="31">
        <v>1.8214130434782607</v>
      </c>
      <c r="AC52" s="36">
        <v>2.5366602431451744E-2</v>
      </c>
      <c r="AD52" s="31">
        <v>0</v>
      </c>
      <c r="AE52" s="31">
        <v>0</v>
      </c>
      <c r="AF52" s="36" t="s">
        <v>699</v>
      </c>
      <c r="AG52" s="31">
        <v>0</v>
      </c>
      <c r="AH52" s="31">
        <v>0</v>
      </c>
      <c r="AI52" s="36" t="s">
        <v>699</v>
      </c>
      <c r="AJ52" t="s">
        <v>67</v>
      </c>
      <c r="AK52" s="37">
        <v>4</v>
      </c>
      <c r="AT52"/>
    </row>
    <row r="53" spans="1:46" x14ac:dyDescent="0.25">
      <c r="A53" t="s">
        <v>545</v>
      </c>
      <c r="B53" t="s">
        <v>314</v>
      </c>
      <c r="C53" t="s">
        <v>450</v>
      </c>
      <c r="D53" t="s">
        <v>472</v>
      </c>
      <c r="E53" s="31">
        <v>48.902173913043477</v>
      </c>
      <c r="F53" s="31">
        <v>52.456521739130437</v>
      </c>
      <c r="G53" s="31">
        <v>25.102282608695653</v>
      </c>
      <c r="H53" s="36">
        <v>0.47853501864898468</v>
      </c>
      <c r="I53" s="31">
        <v>6.3030434782608697</v>
      </c>
      <c r="J53" s="31">
        <v>1.6475000000000002</v>
      </c>
      <c r="K53" s="36">
        <v>0.26138166517210459</v>
      </c>
      <c r="L53" s="31">
        <v>2.8573913043478258</v>
      </c>
      <c r="M53" s="31">
        <v>1.6475000000000002</v>
      </c>
      <c r="N53" s="36">
        <v>0.57657486305538663</v>
      </c>
      <c r="O53" s="31">
        <v>1.548913043478261</v>
      </c>
      <c r="P53" s="31">
        <v>0</v>
      </c>
      <c r="Q53" s="36">
        <v>0</v>
      </c>
      <c r="R53" s="31">
        <v>1.8967391304347827</v>
      </c>
      <c r="S53" s="31">
        <v>0</v>
      </c>
      <c r="T53" s="36">
        <v>0</v>
      </c>
      <c r="U53" s="31">
        <v>7.6180434782608684</v>
      </c>
      <c r="V53" s="31">
        <v>6.5843478260869563</v>
      </c>
      <c r="W53" s="36">
        <v>0.86430956253745406</v>
      </c>
      <c r="X53" s="31">
        <v>6.0636956521739132</v>
      </c>
      <c r="Y53" s="31">
        <v>0</v>
      </c>
      <c r="Z53" s="36">
        <v>0</v>
      </c>
      <c r="AA53" s="31">
        <v>32.471739130434784</v>
      </c>
      <c r="AB53" s="31">
        <v>16.870434782608694</v>
      </c>
      <c r="AC53" s="36">
        <v>0.51954207672223329</v>
      </c>
      <c r="AD53" s="31">
        <v>0</v>
      </c>
      <c r="AE53" s="31">
        <v>0</v>
      </c>
      <c r="AF53" s="36" t="s">
        <v>699</v>
      </c>
      <c r="AG53" s="31">
        <v>0</v>
      </c>
      <c r="AH53" s="31">
        <v>0</v>
      </c>
      <c r="AI53" s="36" t="s">
        <v>699</v>
      </c>
      <c r="AJ53" t="s">
        <v>127</v>
      </c>
      <c r="AK53" s="37">
        <v>4</v>
      </c>
      <c r="AT53"/>
    </row>
    <row r="54" spans="1:46" x14ac:dyDescent="0.25">
      <c r="A54" t="s">
        <v>545</v>
      </c>
      <c r="B54" t="s">
        <v>201</v>
      </c>
      <c r="C54" t="s">
        <v>402</v>
      </c>
      <c r="D54" t="s">
        <v>483</v>
      </c>
      <c r="E54" s="31">
        <v>86</v>
      </c>
      <c r="F54" s="31">
        <v>299.87380434782608</v>
      </c>
      <c r="G54" s="31">
        <v>8.6570652173913061</v>
      </c>
      <c r="H54" s="36">
        <v>2.8869027877306365E-2</v>
      </c>
      <c r="I54" s="31">
        <v>43.503586956521737</v>
      </c>
      <c r="J54" s="31">
        <v>0.53902173913043483</v>
      </c>
      <c r="K54" s="36">
        <v>1.2390282660350348E-2</v>
      </c>
      <c r="L54" s="31">
        <v>30.614999999999998</v>
      </c>
      <c r="M54" s="31">
        <v>0.53902173913043483</v>
      </c>
      <c r="N54" s="36">
        <v>1.7606458896960147E-2</v>
      </c>
      <c r="O54" s="31">
        <v>8.0190217391304355</v>
      </c>
      <c r="P54" s="31">
        <v>0</v>
      </c>
      <c r="Q54" s="36">
        <v>0</v>
      </c>
      <c r="R54" s="31">
        <v>4.8695652173913047</v>
      </c>
      <c r="S54" s="31">
        <v>0</v>
      </c>
      <c r="T54" s="36">
        <v>0</v>
      </c>
      <c r="U54" s="31">
        <v>60.710108695652181</v>
      </c>
      <c r="V54" s="31">
        <v>1.4682608695652175</v>
      </c>
      <c r="W54" s="36">
        <v>2.4184784068264541E-2</v>
      </c>
      <c r="X54" s="31">
        <v>3.554347826086957</v>
      </c>
      <c r="Y54" s="31">
        <v>0.20652173913043478</v>
      </c>
      <c r="Z54" s="36">
        <v>5.810397553516819E-2</v>
      </c>
      <c r="AA54" s="31">
        <v>192.10576086956522</v>
      </c>
      <c r="AB54" s="31">
        <v>6.4432608695652185</v>
      </c>
      <c r="AC54" s="36">
        <v>3.354017516392975E-2</v>
      </c>
      <c r="AD54" s="31">
        <v>0</v>
      </c>
      <c r="AE54" s="31">
        <v>0</v>
      </c>
      <c r="AF54" s="36" t="s">
        <v>699</v>
      </c>
      <c r="AG54" s="31">
        <v>0</v>
      </c>
      <c r="AH54" s="31">
        <v>0</v>
      </c>
      <c r="AI54" s="36" t="s">
        <v>699</v>
      </c>
      <c r="AJ54" t="s">
        <v>13</v>
      </c>
      <c r="AK54" s="37">
        <v>4</v>
      </c>
      <c r="AT54"/>
    </row>
    <row r="55" spans="1:46" x14ac:dyDescent="0.25">
      <c r="A55" t="s">
        <v>545</v>
      </c>
      <c r="B55" t="s">
        <v>237</v>
      </c>
      <c r="C55" t="s">
        <v>407</v>
      </c>
      <c r="D55" t="s">
        <v>495</v>
      </c>
      <c r="E55" s="31">
        <v>20.413043478260871</v>
      </c>
      <c r="F55" s="31">
        <v>133.20086956521737</v>
      </c>
      <c r="G55" s="31">
        <v>0</v>
      </c>
      <c r="H55" s="36">
        <v>0</v>
      </c>
      <c r="I55" s="31">
        <v>15.874782608695654</v>
      </c>
      <c r="J55" s="31">
        <v>0</v>
      </c>
      <c r="K55" s="36">
        <v>0</v>
      </c>
      <c r="L55" s="31">
        <v>11.611195652173913</v>
      </c>
      <c r="M55" s="31">
        <v>0</v>
      </c>
      <c r="N55" s="36">
        <v>0</v>
      </c>
      <c r="O55" s="31">
        <v>0</v>
      </c>
      <c r="P55" s="31">
        <v>0</v>
      </c>
      <c r="Q55" s="36" t="s">
        <v>699</v>
      </c>
      <c r="R55" s="31">
        <v>4.2635869565217392</v>
      </c>
      <c r="S55" s="31">
        <v>0</v>
      </c>
      <c r="T55" s="36">
        <v>0</v>
      </c>
      <c r="U55" s="31">
        <v>33.779891304347828</v>
      </c>
      <c r="V55" s="31">
        <v>0</v>
      </c>
      <c r="W55" s="36">
        <v>0</v>
      </c>
      <c r="X55" s="31">
        <v>0</v>
      </c>
      <c r="Y55" s="31">
        <v>0</v>
      </c>
      <c r="Z55" s="36" t="s">
        <v>699</v>
      </c>
      <c r="AA55" s="31">
        <v>83.546195652173907</v>
      </c>
      <c r="AB55" s="31">
        <v>0</v>
      </c>
      <c r="AC55" s="36">
        <v>0</v>
      </c>
      <c r="AD55" s="31">
        <v>0</v>
      </c>
      <c r="AE55" s="31">
        <v>0</v>
      </c>
      <c r="AF55" s="36" t="s">
        <v>699</v>
      </c>
      <c r="AG55" s="31">
        <v>0</v>
      </c>
      <c r="AH55" s="31">
        <v>0</v>
      </c>
      <c r="AI55" s="36" t="s">
        <v>699</v>
      </c>
      <c r="AJ55" t="s">
        <v>50</v>
      </c>
      <c r="AK55" s="37">
        <v>4</v>
      </c>
      <c r="AT55"/>
    </row>
    <row r="56" spans="1:46" x14ac:dyDescent="0.25">
      <c r="A56" t="s">
        <v>545</v>
      </c>
      <c r="B56" t="s">
        <v>334</v>
      </c>
      <c r="C56" t="s">
        <v>454</v>
      </c>
      <c r="D56" t="s">
        <v>492</v>
      </c>
      <c r="E56" s="31">
        <v>121.14130434782609</v>
      </c>
      <c r="F56" s="31">
        <v>432.52239130434788</v>
      </c>
      <c r="G56" s="31">
        <v>53.03532608695653</v>
      </c>
      <c r="H56" s="36">
        <v>0.12261868322474384</v>
      </c>
      <c r="I56" s="31">
        <v>61.376956521739132</v>
      </c>
      <c r="J56" s="31">
        <v>1.0723913043478261</v>
      </c>
      <c r="K56" s="36">
        <v>1.7472213761006467E-2</v>
      </c>
      <c r="L56" s="31">
        <v>29.463913043478261</v>
      </c>
      <c r="M56" s="31">
        <v>1.0723913043478261</v>
      </c>
      <c r="N56" s="36">
        <v>3.6396771289860852E-2</v>
      </c>
      <c r="O56" s="31">
        <v>26.347826086956523</v>
      </c>
      <c r="P56" s="31">
        <v>0</v>
      </c>
      <c r="Q56" s="36">
        <v>0</v>
      </c>
      <c r="R56" s="31">
        <v>5.5652173913043477</v>
      </c>
      <c r="S56" s="31">
        <v>0</v>
      </c>
      <c r="T56" s="36">
        <v>0</v>
      </c>
      <c r="U56" s="31">
        <v>114.59271739130436</v>
      </c>
      <c r="V56" s="31">
        <v>26.251956521739139</v>
      </c>
      <c r="W56" s="36">
        <v>0.22908922241625118</v>
      </c>
      <c r="X56" s="31">
        <v>13.304347826086957</v>
      </c>
      <c r="Y56" s="31">
        <v>0</v>
      </c>
      <c r="Z56" s="36">
        <v>0</v>
      </c>
      <c r="AA56" s="31">
        <v>221.89956521739131</v>
      </c>
      <c r="AB56" s="31">
        <v>25.710978260869563</v>
      </c>
      <c r="AC56" s="36">
        <v>0.11586763694503387</v>
      </c>
      <c r="AD56" s="31">
        <v>21.348804347826082</v>
      </c>
      <c r="AE56" s="31">
        <v>0</v>
      </c>
      <c r="AF56" s="36">
        <v>0</v>
      </c>
      <c r="AG56" s="31">
        <v>0</v>
      </c>
      <c r="AH56" s="31">
        <v>0</v>
      </c>
      <c r="AI56" s="36" t="s">
        <v>699</v>
      </c>
      <c r="AJ56" t="s">
        <v>147</v>
      </c>
      <c r="AK56" s="37">
        <v>4</v>
      </c>
      <c r="AT56"/>
    </row>
    <row r="57" spans="1:46" x14ac:dyDescent="0.25">
      <c r="A57" t="s">
        <v>545</v>
      </c>
      <c r="B57" t="s">
        <v>208</v>
      </c>
      <c r="C57" t="s">
        <v>415</v>
      </c>
      <c r="D57" t="s">
        <v>486</v>
      </c>
      <c r="E57" s="31">
        <v>49.684782608695649</v>
      </c>
      <c r="F57" s="31">
        <v>163.62967391304349</v>
      </c>
      <c r="G57" s="31">
        <v>0</v>
      </c>
      <c r="H57" s="36">
        <v>0</v>
      </c>
      <c r="I57" s="31">
        <v>18.808478260869567</v>
      </c>
      <c r="J57" s="31">
        <v>0</v>
      </c>
      <c r="K57" s="36">
        <v>0</v>
      </c>
      <c r="L57" s="31">
        <v>12.721521739130436</v>
      </c>
      <c r="M57" s="31">
        <v>0</v>
      </c>
      <c r="N57" s="36">
        <v>0</v>
      </c>
      <c r="O57" s="31">
        <v>2.5217391304347827</v>
      </c>
      <c r="P57" s="31">
        <v>0</v>
      </c>
      <c r="Q57" s="36">
        <v>0</v>
      </c>
      <c r="R57" s="31">
        <v>3.5652173913043477</v>
      </c>
      <c r="S57" s="31">
        <v>0</v>
      </c>
      <c r="T57" s="36">
        <v>0</v>
      </c>
      <c r="U57" s="31">
        <v>46.639021739130435</v>
      </c>
      <c r="V57" s="31">
        <v>0</v>
      </c>
      <c r="W57" s="36">
        <v>0</v>
      </c>
      <c r="X57" s="31">
        <v>9.7892391304347832</v>
      </c>
      <c r="Y57" s="31">
        <v>0</v>
      </c>
      <c r="Z57" s="36">
        <v>0</v>
      </c>
      <c r="AA57" s="31">
        <v>88.392934782608705</v>
      </c>
      <c r="AB57" s="31">
        <v>0</v>
      </c>
      <c r="AC57" s="36">
        <v>0</v>
      </c>
      <c r="AD57" s="31">
        <v>0</v>
      </c>
      <c r="AE57" s="31">
        <v>0</v>
      </c>
      <c r="AF57" s="36" t="s">
        <v>699</v>
      </c>
      <c r="AG57" s="31">
        <v>0</v>
      </c>
      <c r="AH57" s="31">
        <v>0</v>
      </c>
      <c r="AI57" s="36" t="s">
        <v>699</v>
      </c>
      <c r="AJ57" t="s">
        <v>20</v>
      </c>
      <c r="AK57" s="37">
        <v>4</v>
      </c>
      <c r="AT57"/>
    </row>
    <row r="58" spans="1:46" x14ac:dyDescent="0.25">
      <c r="A58" t="s">
        <v>545</v>
      </c>
      <c r="B58" t="s">
        <v>222</v>
      </c>
      <c r="C58" t="s">
        <v>380</v>
      </c>
      <c r="D58" t="s">
        <v>490</v>
      </c>
      <c r="E58" s="31">
        <v>79.119565217391298</v>
      </c>
      <c r="F58" s="31">
        <v>332.61956521739131</v>
      </c>
      <c r="G58" s="31">
        <v>0</v>
      </c>
      <c r="H58" s="36">
        <v>0</v>
      </c>
      <c r="I58" s="31">
        <v>64.269021739130437</v>
      </c>
      <c r="J58" s="31">
        <v>0</v>
      </c>
      <c r="K58" s="36">
        <v>0</v>
      </c>
      <c r="L58" s="31">
        <v>43.073369565217391</v>
      </c>
      <c r="M58" s="31">
        <v>0</v>
      </c>
      <c r="N58" s="36">
        <v>0</v>
      </c>
      <c r="O58" s="31">
        <v>15.978260869565217</v>
      </c>
      <c r="P58" s="31">
        <v>0</v>
      </c>
      <c r="Q58" s="36">
        <v>0</v>
      </c>
      <c r="R58" s="31">
        <v>5.2173913043478262</v>
      </c>
      <c r="S58" s="31">
        <v>0</v>
      </c>
      <c r="T58" s="36">
        <v>0</v>
      </c>
      <c r="U58" s="31">
        <v>84.752717391304344</v>
      </c>
      <c r="V58" s="31">
        <v>0</v>
      </c>
      <c r="W58" s="36">
        <v>0</v>
      </c>
      <c r="X58" s="31">
        <v>0</v>
      </c>
      <c r="Y58" s="31">
        <v>0</v>
      </c>
      <c r="Z58" s="36" t="s">
        <v>699</v>
      </c>
      <c r="AA58" s="31">
        <v>183.59782608695653</v>
      </c>
      <c r="AB58" s="31">
        <v>0</v>
      </c>
      <c r="AC58" s="36">
        <v>0</v>
      </c>
      <c r="AD58" s="31">
        <v>0</v>
      </c>
      <c r="AE58" s="31">
        <v>0</v>
      </c>
      <c r="AF58" s="36" t="s">
        <v>699</v>
      </c>
      <c r="AG58" s="31">
        <v>0</v>
      </c>
      <c r="AH58" s="31">
        <v>0</v>
      </c>
      <c r="AI58" s="36" t="s">
        <v>699</v>
      </c>
      <c r="AJ58" t="s">
        <v>34</v>
      </c>
      <c r="AK58" s="37">
        <v>4</v>
      </c>
      <c r="AT58"/>
    </row>
    <row r="59" spans="1:46" x14ac:dyDescent="0.25">
      <c r="A59" t="s">
        <v>545</v>
      </c>
      <c r="B59" t="s">
        <v>317</v>
      </c>
      <c r="C59" t="s">
        <v>400</v>
      </c>
      <c r="D59" t="s">
        <v>497</v>
      </c>
      <c r="E59" s="31">
        <v>268.76086956521738</v>
      </c>
      <c r="F59" s="31">
        <v>1026.8895652173908</v>
      </c>
      <c r="G59" s="31">
        <v>23.369021739130432</v>
      </c>
      <c r="H59" s="36">
        <v>2.2757093392202547E-2</v>
      </c>
      <c r="I59" s="31">
        <v>122.9444565217392</v>
      </c>
      <c r="J59" s="31">
        <v>0</v>
      </c>
      <c r="K59" s="36">
        <v>0</v>
      </c>
      <c r="L59" s="31">
        <v>93.378260869565267</v>
      </c>
      <c r="M59" s="31">
        <v>0</v>
      </c>
      <c r="N59" s="36">
        <v>0</v>
      </c>
      <c r="O59" s="31">
        <v>24.174891304347831</v>
      </c>
      <c r="P59" s="31">
        <v>0</v>
      </c>
      <c r="Q59" s="36">
        <v>0</v>
      </c>
      <c r="R59" s="31">
        <v>5.3913043478260869</v>
      </c>
      <c r="S59" s="31">
        <v>0</v>
      </c>
      <c r="T59" s="36">
        <v>0</v>
      </c>
      <c r="U59" s="31">
        <v>344.03326086956497</v>
      </c>
      <c r="V59" s="31">
        <v>12.754891304347824</v>
      </c>
      <c r="W59" s="36">
        <v>3.7074587707331151E-2</v>
      </c>
      <c r="X59" s="31">
        <v>10.402499999999998</v>
      </c>
      <c r="Y59" s="31">
        <v>0</v>
      </c>
      <c r="Z59" s="36">
        <v>0</v>
      </c>
      <c r="AA59" s="31">
        <v>549.5093478260867</v>
      </c>
      <c r="AB59" s="31">
        <v>10.614130434782609</v>
      </c>
      <c r="AC59" s="36">
        <v>1.9315650364772063E-2</v>
      </c>
      <c r="AD59" s="31">
        <v>0</v>
      </c>
      <c r="AE59" s="31">
        <v>0</v>
      </c>
      <c r="AF59" s="36" t="s">
        <v>699</v>
      </c>
      <c r="AG59" s="31">
        <v>0</v>
      </c>
      <c r="AH59" s="31">
        <v>0</v>
      </c>
      <c r="AI59" s="36" t="s">
        <v>699</v>
      </c>
      <c r="AJ59" t="s">
        <v>130</v>
      </c>
      <c r="AK59" s="37">
        <v>4</v>
      </c>
      <c r="AT59"/>
    </row>
    <row r="60" spans="1:46" x14ac:dyDescent="0.25">
      <c r="A60" t="s">
        <v>545</v>
      </c>
      <c r="B60" t="s">
        <v>268</v>
      </c>
      <c r="C60" t="s">
        <v>408</v>
      </c>
      <c r="D60" t="s">
        <v>480</v>
      </c>
      <c r="E60" s="31">
        <v>80.641304347826093</v>
      </c>
      <c r="F60" s="31">
        <v>220.94326086956522</v>
      </c>
      <c r="G60" s="31">
        <v>74.988586956521729</v>
      </c>
      <c r="H60" s="36">
        <v>0.33940201054962954</v>
      </c>
      <c r="I60" s="31">
        <v>30.001847826086955</v>
      </c>
      <c r="J60" s="31">
        <v>6.1173913043478256</v>
      </c>
      <c r="K60" s="36">
        <v>0.20390048439045422</v>
      </c>
      <c r="L60" s="31">
        <v>14.088804347826086</v>
      </c>
      <c r="M60" s="31">
        <v>6.1173913043478256</v>
      </c>
      <c r="N60" s="36">
        <v>0.4342023037101615</v>
      </c>
      <c r="O60" s="31">
        <v>10.869565217391305</v>
      </c>
      <c r="P60" s="31">
        <v>0</v>
      </c>
      <c r="Q60" s="36">
        <v>0</v>
      </c>
      <c r="R60" s="31">
        <v>5.0434782608695654</v>
      </c>
      <c r="S60" s="31">
        <v>0</v>
      </c>
      <c r="T60" s="36">
        <v>0</v>
      </c>
      <c r="U60" s="31">
        <v>54.166086956521738</v>
      </c>
      <c r="V60" s="31">
        <v>18.132608695652184</v>
      </c>
      <c r="W60" s="36">
        <v>0.33475943555248772</v>
      </c>
      <c r="X60" s="31">
        <v>5.4782608695652177</v>
      </c>
      <c r="Y60" s="31">
        <v>0</v>
      </c>
      <c r="Z60" s="36">
        <v>0</v>
      </c>
      <c r="AA60" s="31">
        <v>131.29706521739129</v>
      </c>
      <c r="AB60" s="31">
        <v>50.738586956521715</v>
      </c>
      <c r="AC60" s="36">
        <v>0.38644113539409869</v>
      </c>
      <c r="AD60" s="31">
        <v>0</v>
      </c>
      <c r="AE60" s="31">
        <v>0</v>
      </c>
      <c r="AF60" s="36" t="s">
        <v>699</v>
      </c>
      <c r="AG60" s="31">
        <v>0</v>
      </c>
      <c r="AH60" s="31">
        <v>0</v>
      </c>
      <c r="AI60" s="36" t="s">
        <v>699</v>
      </c>
      <c r="AJ60" t="s">
        <v>81</v>
      </c>
      <c r="AK60" s="37">
        <v>4</v>
      </c>
      <c r="AT60"/>
    </row>
    <row r="61" spans="1:46" x14ac:dyDescent="0.25">
      <c r="A61" t="s">
        <v>545</v>
      </c>
      <c r="B61" t="s">
        <v>303</v>
      </c>
      <c r="C61" t="s">
        <v>398</v>
      </c>
      <c r="D61" t="s">
        <v>482</v>
      </c>
      <c r="E61" s="31">
        <v>73.489130434782609</v>
      </c>
      <c r="F61" s="31">
        <v>256.41586956521741</v>
      </c>
      <c r="G61" s="31">
        <v>29.122173913043476</v>
      </c>
      <c r="H61" s="36">
        <v>0.11357399197804516</v>
      </c>
      <c r="I61" s="31">
        <v>23.827065217391301</v>
      </c>
      <c r="J61" s="31">
        <v>6.2450000000000001</v>
      </c>
      <c r="K61" s="36">
        <v>0.26209690295562688</v>
      </c>
      <c r="L61" s="31">
        <v>14.344891304347826</v>
      </c>
      <c r="M61" s="31">
        <v>5.4623913043478263</v>
      </c>
      <c r="N61" s="36">
        <v>0.38079001007781899</v>
      </c>
      <c r="O61" s="31">
        <v>3.652173913043478</v>
      </c>
      <c r="P61" s="31">
        <v>0.78260869565217395</v>
      </c>
      <c r="Q61" s="36">
        <v>0.2142857142857143</v>
      </c>
      <c r="R61" s="31">
        <v>5.8299999999999992</v>
      </c>
      <c r="S61" s="31">
        <v>0</v>
      </c>
      <c r="T61" s="36">
        <v>0</v>
      </c>
      <c r="U61" s="31">
        <v>65.032826086956533</v>
      </c>
      <c r="V61" s="31">
        <v>20.60869565217391</v>
      </c>
      <c r="W61" s="36">
        <v>0.31689681799492553</v>
      </c>
      <c r="X61" s="31">
        <v>11.885543478260868</v>
      </c>
      <c r="Y61" s="31">
        <v>0</v>
      </c>
      <c r="Z61" s="36">
        <v>0</v>
      </c>
      <c r="AA61" s="31">
        <v>102.00391304347829</v>
      </c>
      <c r="AB61" s="31">
        <v>2.2684782608695651</v>
      </c>
      <c r="AC61" s="36">
        <v>2.2239129786154829E-2</v>
      </c>
      <c r="AD61" s="31">
        <v>53.666521739130438</v>
      </c>
      <c r="AE61" s="31">
        <v>0</v>
      </c>
      <c r="AF61" s="36">
        <v>0</v>
      </c>
      <c r="AG61" s="31">
        <v>0</v>
      </c>
      <c r="AH61" s="31">
        <v>0</v>
      </c>
      <c r="AI61" s="36" t="s">
        <v>699</v>
      </c>
      <c r="AJ61" t="s">
        <v>116</v>
      </c>
      <c r="AK61" s="37">
        <v>4</v>
      </c>
      <c r="AT61"/>
    </row>
    <row r="62" spans="1:46" x14ac:dyDescent="0.25">
      <c r="A62" t="s">
        <v>545</v>
      </c>
      <c r="B62" t="s">
        <v>300</v>
      </c>
      <c r="C62" t="s">
        <v>446</v>
      </c>
      <c r="D62" t="s">
        <v>498</v>
      </c>
      <c r="E62" s="31">
        <v>74.554347826086953</v>
      </c>
      <c r="F62" s="31">
        <v>262.42967391304353</v>
      </c>
      <c r="G62" s="31">
        <v>43.935108695652183</v>
      </c>
      <c r="H62" s="36">
        <v>0.16741669507317281</v>
      </c>
      <c r="I62" s="31">
        <v>56.709239130434781</v>
      </c>
      <c r="J62" s="31">
        <v>0</v>
      </c>
      <c r="K62" s="36">
        <v>0</v>
      </c>
      <c r="L62" s="31">
        <v>51.317934782608695</v>
      </c>
      <c r="M62" s="31">
        <v>0</v>
      </c>
      <c r="N62" s="36">
        <v>0</v>
      </c>
      <c r="O62" s="31">
        <v>0</v>
      </c>
      <c r="P62" s="31">
        <v>0</v>
      </c>
      <c r="Q62" s="36" t="s">
        <v>699</v>
      </c>
      <c r="R62" s="31">
        <v>5.3913043478260869</v>
      </c>
      <c r="S62" s="31">
        <v>0</v>
      </c>
      <c r="T62" s="36">
        <v>0</v>
      </c>
      <c r="U62" s="31">
        <v>43.350543478260867</v>
      </c>
      <c r="V62" s="31">
        <v>0</v>
      </c>
      <c r="W62" s="36">
        <v>0</v>
      </c>
      <c r="X62" s="31">
        <v>5.7989130434782608</v>
      </c>
      <c r="Y62" s="31">
        <v>0</v>
      </c>
      <c r="Z62" s="36">
        <v>0</v>
      </c>
      <c r="AA62" s="31">
        <v>156.57097826086959</v>
      </c>
      <c r="AB62" s="31">
        <v>43.935108695652183</v>
      </c>
      <c r="AC62" s="36">
        <v>0.28060825309815735</v>
      </c>
      <c r="AD62" s="31">
        <v>0</v>
      </c>
      <c r="AE62" s="31">
        <v>0</v>
      </c>
      <c r="AF62" s="36" t="s">
        <v>699</v>
      </c>
      <c r="AG62" s="31">
        <v>0</v>
      </c>
      <c r="AH62" s="31">
        <v>0</v>
      </c>
      <c r="AI62" s="36" t="s">
        <v>699</v>
      </c>
      <c r="AJ62" t="s">
        <v>113</v>
      </c>
      <c r="AK62" s="37">
        <v>4</v>
      </c>
      <c r="AT62"/>
    </row>
    <row r="63" spans="1:46" x14ac:dyDescent="0.25">
      <c r="A63" t="s">
        <v>545</v>
      </c>
      <c r="B63" t="s">
        <v>327</v>
      </c>
      <c r="C63" t="s">
        <v>453</v>
      </c>
      <c r="D63" t="s">
        <v>501</v>
      </c>
      <c r="E63" s="31">
        <v>68.804347826086953</v>
      </c>
      <c r="F63" s="31">
        <v>265.19489130434783</v>
      </c>
      <c r="G63" s="31">
        <v>15.614239130434781</v>
      </c>
      <c r="H63" s="36">
        <v>5.8878355663779663E-2</v>
      </c>
      <c r="I63" s="31">
        <v>34.494565217391305</v>
      </c>
      <c r="J63" s="31">
        <v>1.9347826086956521</v>
      </c>
      <c r="K63" s="36">
        <v>5.6089491098156606E-2</v>
      </c>
      <c r="L63" s="31">
        <v>24.334239130434781</v>
      </c>
      <c r="M63" s="31">
        <v>1.9347826086956521</v>
      </c>
      <c r="N63" s="36">
        <v>7.9508654383026248E-2</v>
      </c>
      <c r="O63" s="31">
        <v>4.8559782608695654</v>
      </c>
      <c r="P63" s="31">
        <v>0</v>
      </c>
      <c r="Q63" s="36">
        <v>0</v>
      </c>
      <c r="R63" s="31">
        <v>5.3043478260869561</v>
      </c>
      <c r="S63" s="31">
        <v>0</v>
      </c>
      <c r="T63" s="36">
        <v>0</v>
      </c>
      <c r="U63" s="31">
        <v>62.370434782608697</v>
      </c>
      <c r="V63" s="31">
        <v>0</v>
      </c>
      <c r="W63" s="36">
        <v>0</v>
      </c>
      <c r="X63" s="31">
        <v>0</v>
      </c>
      <c r="Y63" s="31">
        <v>0</v>
      </c>
      <c r="Z63" s="36" t="s">
        <v>699</v>
      </c>
      <c r="AA63" s="31">
        <v>168.3298913043478</v>
      </c>
      <c r="AB63" s="31">
        <v>13.679456521739128</v>
      </c>
      <c r="AC63" s="36">
        <v>8.1265759846574567E-2</v>
      </c>
      <c r="AD63" s="31">
        <v>0</v>
      </c>
      <c r="AE63" s="31">
        <v>0</v>
      </c>
      <c r="AF63" s="36" t="s">
        <v>699</v>
      </c>
      <c r="AG63" s="31">
        <v>0</v>
      </c>
      <c r="AH63" s="31">
        <v>0</v>
      </c>
      <c r="AI63" s="36" t="s">
        <v>699</v>
      </c>
      <c r="AJ63" t="s">
        <v>140</v>
      </c>
      <c r="AK63" s="37">
        <v>4</v>
      </c>
      <c r="AT63"/>
    </row>
    <row r="64" spans="1:46" x14ac:dyDescent="0.25">
      <c r="A64" t="s">
        <v>545</v>
      </c>
      <c r="B64" t="s">
        <v>342</v>
      </c>
      <c r="C64" t="s">
        <v>455</v>
      </c>
      <c r="D64" t="s">
        <v>484</v>
      </c>
      <c r="E64" s="31">
        <v>10.260869565217391</v>
      </c>
      <c r="F64" s="31">
        <v>67.536086956521743</v>
      </c>
      <c r="G64" s="31">
        <v>4.873152173913045</v>
      </c>
      <c r="H64" s="36">
        <v>7.2156270721611016E-2</v>
      </c>
      <c r="I64" s="31">
        <v>20.456413043478268</v>
      </c>
      <c r="J64" s="31">
        <v>0</v>
      </c>
      <c r="K64" s="36">
        <v>0</v>
      </c>
      <c r="L64" s="31">
        <v>10.987173913043479</v>
      </c>
      <c r="M64" s="31">
        <v>0</v>
      </c>
      <c r="N64" s="36">
        <v>0</v>
      </c>
      <c r="O64" s="31">
        <v>6.0118478260869592</v>
      </c>
      <c r="P64" s="31">
        <v>0</v>
      </c>
      <c r="Q64" s="36">
        <v>0</v>
      </c>
      <c r="R64" s="31">
        <v>3.457391304347829</v>
      </c>
      <c r="S64" s="31">
        <v>0</v>
      </c>
      <c r="T64" s="36">
        <v>0</v>
      </c>
      <c r="U64" s="31">
        <v>8.4110869565217392</v>
      </c>
      <c r="V64" s="31">
        <v>0.40336956521739137</v>
      </c>
      <c r="W64" s="36">
        <v>4.7956889199038545E-2</v>
      </c>
      <c r="X64" s="31">
        <v>0</v>
      </c>
      <c r="Y64" s="31">
        <v>0</v>
      </c>
      <c r="Z64" s="36" t="s">
        <v>699</v>
      </c>
      <c r="AA64" s="31">
        <v>38.668586956521736</v>
      </c>
      <c r="AB64" s="31">
        <v>4.4697826086956534</v>
      </c>
      <c r="AC64" s="36">
        <v>0.11559208547551522</v>
      </c>
      <c r="AD64" s="31">
        <v>0</v>
      </c>
      <c r="AE64" s="31">
        <v>0</v>
      </c>
      <c r="AF64" s="36" t="s">
        <v>699</v>
      </c>
      <c r="AG64" s="31">
        <v>0</v>
      </c>
      <c r="AH64" s="31">
        <v>0</v>
      </c>
      <c r="AI64" s="36" t="s">
        <v>699</v>
      </c>
      <c r="AJ64" t="s">
        <v>155</v>
      </c>
      <c r="AK64" s="37">
        <v>4</v>
      </c>
      <c r="AT64"/>
    </row>
    <row r="65" spans="1:46" x14ac:dyDescent="0.25">
      <c r="A65" t="s">
        <v>545</v>
      </c>
      <c r="B65" t="s">
        <v>271</v>
      </c>
      <c r="C65" t="s">
        <v>385</v>
      </c>
      <c r="D65" t="s">
        <v>475</v>
      </c>
      <c r="E65" s="31">
        <v>131.42391304347825</v>
      </c>
      <c r="F65" s="31">
        <v>435.7263043478261</v>
      </c>
      <c r="G65" s="31">
        <v>0.39130434782608697</v>
      </c>
      <c r="H65" s="36">
        <v>8.9805078078031633E-4</v>
      </c>
      <c r="I65" s="31">
        <v>65.12445652173912</v>
      </c>
      <c r="J65" s="31">
        <v>0.39130434782608697</v>
      </c>
      <c r="K65" s="36">
        <v>6.0085622011366207E-3</v>
      </c>
      <c r="L65" s="31">
        <v>48.646195652173901</v>
      </c>
      <c r="M65" s="31">
        <v>0</v>
      </c>
      <c r="N65" s="36">
        <v>0</v>
      </c>
      <c r="O65" s="31">
        <v>11.152173913043478</v>
      </c>
      <c r="P65" s="31">
        <v>0.39130434782608697</v>
      </c>
      <c r="Q65" s="36">
        <v>3.5087719298245612E-2</v>
      </c>
      <c r="R65" s="31">
        <v>5.3260869565217392</v>
      </c>
      <c r="S65" s="31">
        <v>0</v>
      </c>
      <c r="T65" s="36">
        <v>0</v>
      </c>
      <c r="U65" s="31">
        <v>84.510869565217433</v>
      </c>
      <c r="V65" s="31">
        <v>0</v>
      </c>
      <c r="W65" s="36">
        <v>0</v>
      </c>
      <c r="X65" s="31">
        <v>21.71510869565218</v>
      </c>
      <c r="Y65" s="31">
        <v>0</v>
      </c>
      <c r="Z65" s="36">
        <v>0</v>
      </c>
      <c r="AA65" s="31">
        <v>229.42641304347825</v>
      </c>
      <c r="AB65" s="31">
        <v>0</v>
      </c>
      <c r="AC65" s="36">
        <v>0</v>
      </c>
      <c r="AD65" s="31">
        <v>34.949456521739144</v>
      </c>
      <c r="AE65" s="31">
        <v>0</v>
      </c>
      <c r="AF65" s="36">
        <v>0</v>
      </c>
      <c r="AG65" s="31">
        <v>0</v>
      </c>
      <c r="AH65" s="31">
        <v>0</v>
      </c>
      <c r="AI65" s="36" t="s">
        <v>699</v>
      </c>
      <c r="AJ65" t="s">
        <v>84</v>
      </c>
      <c r="AK65" s="37">
        <v>4</v>
      </c>
      <c r="AT65"/>
    </row>
    <row r="66" spans="1:46" x14ac:dyDescent="0.25">
      <c r="A66" t="s">
        <v>545</v>
      </c>
      <c r="B66" t="s">
        <v>315</v>
      </c>
      <c r="C66" t="s">
        <v>451</v>
      </c>
      <c r="D66" t="s">
        <v>494</v>
      </c>
      <c r="E66" s="31">
        <v>57.847826086956523</v>
      </c>
      <c r="F66" s="31">
        <v>185.64260869565214</v>
      </c>
      <c r="G66" s="31">
        <v>0.70652173913043481</v>
      </c>
      <c r="H66" s="36">
        <v>3.8058166931317313E-3</v>
      </c>
      <c r="I66" s="31">
        <v>20.453804347826086</v>
      </c>
      <c r="J66" s="31">
        <v>0.42391304347826086</v>
      </c>
      <c r="K66" s="36">
        <v>2.072538860103627E-2</v>
      </c>
      <c r="L66" s="31">
        <v>14.279891304347826</v>
      </c>
      <c r="M66" s="31">
        <v>0.42391304347826086</v>
      </c>
      <c r="N66" s="36">
        <v>2.9686013320647003E-2</v>
      </c>
      <c r="O66" s="31">
        <v>0</v>
      </c>
      <c r="P66" s="31">
        <v>0</v>
      </c>
      <c r="Q66" s="36" t="s">
        <v>699</v>
      </c>
      <c r="R66" s="31">
        <v>6.1739130434782608</v>
      </c>
      <c r="S66" s="31">
        <v>0</v>
      </c>
      <c r="T66" s="36">
        <v>0</v>
      </c>
      <c r="U66" s="31">
        <v>42.407608695652172</v>
      </c>
      <c r="V66" s="31">
        <v>0.28260869565217389</v>
      </c>
      <c r="W66" s="36">
        <v>6.6641035499166983E-3</v>
      </c>
      <c r="X66" s="31">
        <v>5.7391304347826084</v>
      </c>
      <c r="Y66" s="31">
        <v>0</v>
      </c>
      <c r="Z66" s="36">
        <v>0</v>
      </c>
      <c r="AA66" s="31">
        <v>117.0420652173913</v>
      </c>
      <c r="AB66" s="31">
        <v>0</v>
      </c>
      <c r="AC66" s="36">
        <v>0</v>
      </c>
      <c r="AD66" s="31">
        <v>0</v>
      </c>
      <c r="AE66" s="31">
        <v>0</v>
      </c>
      <c r="AF66" s="36" t="s">
        <v>699</v>
      </c>
      <c r="AG66" s="31">
        <v>0</v>
      </c>
      <c r="AH66" s="31">
        <v>0</v>
      </c>
      <c r="AI66" s="36" t="s">
        <v>699</v>
      </c>
      <c r="AJ66" t="s">
        <v>128</v>
      </c>
      <c r="AK66" s="37">
        <v>4</v>
      </c>
      <c r="AT66"/>
    </row>
    <row r="67" spans="1:46" x14ac:dyDescent="0.25">
      <c r="A67" t="s">
        <v>545</v>
      </c>
      <c r="B67" t="s">
        <v>323</v>
      </c>
      <c r="C67" t="s">
        <v>452</v>
      </c>
      <c r="D67" t="s">
        <v>492</v>
      </c>
      <c r="E67" s="31">
        <v>109.15217391304348</v>
      </c>
      <c r="F67" s="31">
        <v>383.00956521739135</v>
      </c>
      <c r="G67" s="31">
        <v>0</v>
      </c>
      <c r="H67" s="36">
        <v>0</v>
      </c>
      <c r="I67" s="31">
        <v>70.109456521739133</v>
      </c>
      <c r="J67" s="31">
        <v>0</v>
      </c>
      <c r="K67" s="36">
        <v>0</v>
      </c>
      <c r="L67" s="31">
        <v>44.541630434782611</v>
      </c>
      <c r="M67" s="31">
        <v>0</v>
      </c>
      <c r="N67" s="36">
        <v>0</v>
      </c>
      <c r="O67" s="31">
        <v>20.698260869565221</v>
      </c>
      <c r="P67" s="31">
        <v>0</v>
      </c>
      <c r="Q67" s="36">
        <v>0</v>
      </c>
      <c r="R67" s="31">
        <v>4.8695652173913047</v>
      </c>
      <c r="S67" s="31">
        <v>0</v>
      </c>
      <c r="T67" s="36">
        <v>0</v>
      </c>
      <c r="U67" s="31">
        <v>86.520652173913078</v>
      </c>
      <c r="V67" s="31">
        <v>0</v>
      </c>
      <c r="W67" s="36">
        <v>0</v>
      </c>
      <c r="X67" s="31">
        <v>8.0058695652173899</v>
      </c>
      <c r="Y67" s="31">
        <v>0</v>
      </c>
      <c r="Z67" s="36">
        <v>0</v>
      </c>
      <c r="AA67" s="31">
        <v>218.37358695652173</v>
      </c>
      <c r="AB67" s="31">
        <v>0</v>
      </c>
      <c r="AC67" s="36">
        <v>0</v>
      </c>
      <c r="AD67" s="31">
        <v>0</v>
      </c>
      <c r="AE67" s="31">
        <v>0</v>
      </c>
      <c r="AF67" s="36" t="s">
        <v>699</v>
      </c>
      <c r="AG67" s="31">
        <v>0</v>
      </c>
      <c r="AH67" s="31">
        <v>0</v>
      </c>
      <c r="AI67" s="36" t="s">
        <v>699</v>
      </c>
      <c r="AJ67" t="s">
        <v>136</v>
      </c>
      <c r="AK67" s="37">
        <v>4</v>
      </c>
      <c r="AT67"/>
    </row>
    <row r="68" spans="1:46" x14ac:dyDescent="0.25">
      <c r="A68" t="s">
        <v>545</v>
      </c>
      <c r="B68" t="s">
        <v>326</v>
      </c>
      <c r="C68" t="s">
        <v>391</v>
      </c>
      <c r="D68" t="s">
        <v>470</v>
      </c>
      <c r="E68" s="31">
        <v>73.413043478260875</v>
      </c>
      <c r="F68" s="31">
        <v>257.02108695652169</v>
      </c>
      <c r="G68" s="31">
        <v>0</v>
      </c>
      <c r="H68" s="36">
        <v>0</v>
      </c>
      <c r="I68" s="31">
        <v>24.406413043478256</v>
      </c>
      <c r="J68" s="31">
        <v>0</v>
      </c>
      <c r="K68" s="36">
        <v>0</v>
      </c>
      <c r="L68" s="31">
        <v>13.79902173913043</v>
      </c>
      <c r="M68" s="31">
        <v>0</v>
      </c>
      <c r="N68" s="36">
        <v>0</v>
      </c>
      <c r="O68" s="31">
        <v>5.6508695652173913</v>
      </c>
      <c r="P68" s="31">
        <v>0</v>
      </c>
      <c r="Q68" s="36">
        <v>0</v>
      </c>
      <c r="R68" s="31">
        <v>4.9565217391304346</v>
      </c>
      <c r="S68" s="31">
        <v>0</v>
      </c>
      <c r="T68" s="36">
        <v>0</v>
      </c>
      <c r="U68" s="31">
        <v>75.048804347826092</v>
      </c>
      <c r="V68" s="31">
        <v>0</v>
      </c>
      <c r="W68" s="36">
        <v>0</v>
      </c>
      <c r="X68" s="31">
        <v>4.4534782608695664</v>
      </c>
      <c r="Y68" s="31">
        <v>0</v>
      </c>
      <c r="Z68" s="36">
        <v>0</v>
      </c>
      <c r="AA68" s="31">
        <v>153.11239130434777</v>
      </c>
      <c r="AB68" s="31">
        <v>0</v>
      </c>
      <c r="AC68" s="36">
        <v>0</v>
      </c>
      <c r="AD68" s="31">
        <v>0</v>
      </c>
      <c r="AE68" s="31">
        <v>0</v>
      </c>
      <c r="AF68" s="36" t="s">
        <v>699</v>
      </c>
      <c r="AG68" s="31">
        <v>0</v>
      </c>
      <c r="AH68" s="31">
        <v>0</v>
      </c>
      <c r="AI68" s="36" t="s">
        <v>699</v>
      </c>
      <c r="AJ68" t="s">
        <v>139</v>
      </c>
      <c r="AK68" s="37">
        <v>4</v>
      </c>
      <c r="AT68"/>
    </row>
    <row r="69" spans="1:46" x14ac:dyDescent="0.25">
      <c r="A69" t="s">
        <v>545</v>
      </c>
      <c r="B69" t="s">
        <v>267</v>
      </c>
      <c r="C69" t="s">
        <v>436</v>
      </c>
      <c r="D69" t="s">
        <v>476</v>
      </c>
      <c r="E69" s="31">
        <v>45.347826086956523</v>
      </c>
      <c r="F69" s="31">
        <v>176.71141304347827</v>
      </c>
      <c r="G69" s="31">
        <v>0</v>
      </c>
      <c r="H69" s="36">
        <v>0</v>
      </c>
      <c r="I69" s="31">
        <v>34.552608695652168</v>
      </c>
      <c r="J69" s="31">
        <v>0</v>
      </c>
      <c r="K69" s="36">
        <v>0</v>
      </c>
      <c r="L69" s="31">
        <v>18.895760869565212</v>
      </c>
      <c r="M69" s="31">
        <v>0</v>
      </c>
      <c r="N69" s="36">
        <v>0</v>
      </c>
      <c r="O69" s="31">
        <v>10.309021739130436</v>
      </c>
      <c r="P69" s="31">
        <v>0</v>
      </c>
      <c r="Q69" s="36">
        <v>0</v>
      </c>
      <c r="R69" s="31">
        <v>5.3478260869565215</v>
      </c>
      <c r="S69" s="31">
        <v>0</v>
      </c>
      <c r="T69" s="36">
        <v>0</v>
      </c>
      <c r="U69" s="31">
        <v>50.415543478260865</v>
      </c>
      <c r="V69" s="31">
        <v>0</v>
      </c>
      <c r="W69" s="36">
        <v>0</v>
      </c>
      <c r="X69" s="31">
        <v>0</v>
      </c>
      <c r="Y69" s="31">
        <v>0</v>
      </c>
      <c r="Z69" s="36" t="s">
        <v>699</v>
      </c>
      <c r="AA69" s="31">
        <v>91.743260869565248</v>
      </c>
      <c r="AB69" s="31">
        <v>0</v>
      </c>
      <c r="AC69" s="36">
        <v>0</v>
      </c>
      <c r="AD69" s="31">
        <v>0</v>
      </c>
      <c r="AE69" s="31">
        <v>0</v>
      </c>
      <c r="AF69" s="36" t="s">
        <v>699</v>
      </c>
      <c r="AG69" s="31">
        <v>0</v>
      </c>
      <c r="AH69" s="31">
        <v>0</v>
      </c>
      <c r="AI69" s="36" t="s">
        <v>699</v>
      </c>
      <c r="AJ69" t="s">
        <v>80</v>
      </c>
      <c r="AK69" s="37">
        <v>4</v>
      </c>
      <c r="AT69"/>
    </row>
    <row r="70" spans="1:46" x14ac:dyDescent="0.25">
      <c r="A70" t="s">
        <v>545</v>
      </c>
      <c r="B70" t="s">
        <v>195</v>
      </c>
      <c r="C70" t="s">
        <v>392</v>
      </c>
      <c r="D70" t="s">
        <v>472</v>
      </c>
      <c r="E70" s="31">
        <v>70.934782608695656</v>
      </c>
      <c r="F70" s="31">
        <v>82.828913043478252</v>
      </c>
      <c r="G70" s="31">
        <v>31.117391304347827</v>
      </c>
      <c r="H70" s="36">
        <v>0.37568271948726162</v>
      </c>
      <c r="I70" s="31">
        <v>11.283152173913043</v>
      </c>
      <c r="J70" s="31">
        <v>0.96010869565217394</v>
      </c>
      <c r="K70" s="36">
        <v>8.5092240258176396E-2</v>
      </c>
      <c r="L70" s="31">
        <v>4.1581521739130443</v>
      </c>
      <c r="M70" s="31">
        <v>0.96010869565217394</v>
      </c>
      <c r="N70" s="36">
        <v>0.23089792184028227</v>
      </c>
      <c r="O70" s="31">
        <v>5.2989130434782608</v>
      </c>
      <c r="P70" s="31">
        <v>0</v>
      </c>
      <c r="Q70" s="36">
        <v>0</v>
      </c>
      <c r="R70" s="31">
        <v>1.826086956521739</v>
      </c>
      <c r="S70" s="31">
        <v>0</v>
      </c>
      <c r="T70" s="36">
        <v>0</v>
      </c>
      <c r="U70" s="31">
        <v>17.902608695652173</v>
      </c>
      <c r="V70" s="31">
        <v>6.6308695652173899</v>
      </c>
      <c r="W70" s="36">
        <v>0.37038566155041763</v>
      </c>
      <c r="X70" s="31">
        <v>6.3365217391304354</v>
      </c>
      <c r="Y70" s="31">
        <v>0</v>
      </c>
      <c r="Z70" s="36">
        <v>0</v>
      </c>
      <c r="AA70" s="31">
        <v>45.917608695652177</v>
      </c>
      <c r="AB70" s="31">
        <v>23.526413043478261</v>
      </c>
      <c r="AC70" s="36">
        <v>0.51236146027146923</v>
      </c>
      <c r="AD70" s="31">
        <v>1.3890217391304347</v>
      </c>
      <c r="AE70" s="31">
        <v>0</v>
      </c>
      <c r="AF70" s="36">
        <v>0</v>
      </c>
      <c r="AG70" s="31">
        <v>0</v>
      </c>
      <c r="AH70" s="31">
        <v>0</v>
      </c>
      <c r="AI70" s="36" t="s">
        <v>699</v>
      </c>
      <c r="AJ70" t="s">
        <v>7</v>
      </c>
      <c r="AK70" s="37">
        <v>4</v>
      </c>
      <c r="AT70"/>
    </row>
    <row r="71" spans="1:46" x14ac:dyDescent="0.25">
      <c r="A71" t="s">
        <v>545</v>
      </c>
      <c r="B71" t="s">
        <v>352</v>
      </c>
      <c r="C71" t="s">
        <v>377</v>
      </c>
      <c r="D71" t="s">
        <v>478</v>
      </c>
      <c r="E71" s="31">
        <v>34.206521739130437</v>
      </c>
      <c r="F71" s="31">
        <v>154.2132608695652</v>
      </c>
      <c r="G71" s="31">
        <v>32.729565217391297</v>
      </c>
      <c r="H71" s="36">
        <v>0.21223573791798764</v>
      </c>
      <c r="I71" s="31">
        <v>24.810326086956522</v>
      </c>
      <c r="J71" s="31">
        <v>4.9842391304347817</v>
      </c>
      <c r="K71" s="36">
        <v>0.20089373726752971</v>
      </c>
      <c r="L71" s="31">
        <v>7.5005434782608704</v>
      </c>
      <c r="M71" s="31">
        <v>4.9842391304347817</v>
      </c>
      <c r="N71" s="36">
        <v>0.66451706398087074</v>
      </c>
      <c r="O71" s="31">
        <v>11.478260869565217</v>
      </c>
      <c r="P71" s="31">
        <v>0</v>
      </c>
      <c r="Q71" s="36">
        <v>0</v>
      </c>
      <c r="R71" s="31">
        <v>5.8315217391304346</v>
      </c>
      <c r="S71" s="31">
        <v>0</v>
      </c>
      <c r="T71" s="36">
        <v>0</v>
      </c>
      <c r="U71" s="31">
        <v>40.442717391304335</v>
      </c>
      <c r="V71" s="31">
        <v>23.529673913043474</v>
      </c>
      <c r="W71" s="36">
        <v>0.58180249574680243</v>
      </c>
      <c r="X71" s="31">
        <v>0</v>
      </c>
      <c r="Y71" s="31">
        <v>0</v>
      </c>
      <c r="Z71" s="36" t="s">
        <v>699</v>
      </c>
      <c r="AA71" s="31">
        <v>88.960217391304354</v>
      </c>
      <c r="AB71" s="31">
        <v>4.2156521739130435</v>
      </c>
      <c r="AC71" s="36">
        <v>4.7388060613317622E-2</v>
      </c>
      <c r="AD71" s="31">
        <v>0</v>
      </c>
      <c r="AE71" s="31">
        <v>0</v>
      </c>
      <c r="AF71" s="36" t="s">
        <v>699</v>
      </c>
      <c r="AG71" s="31">
        <v>0</v>
      </c>
      <c r="AH71" s="31">
        <v>0</v>
      </c>
      <c r="AI71" s="36" t="s">
        <v>699</v>
      </c>
      <c r="AJ71" t="s">
        <v>165</v>
      </c>
      <c r="AK71" s="37">
        <v>4</v>
      </c>
      <c r="AT71"/>
    </row>
    <row r="72" spans="1:46" x14ac:dyDescent="0.25">
      <c r="A72" t="s">
        <v>545</v>
      </c>
      <c r="B72" t="s">
        <v>227</v>
      </c>
      <c r="C72" t="s">
        <v>421</v>
      </c>
      <c r="D72" t="s">
        <v>489</v>
      </c>
      <c r="E72" s="31">
        <v>53.413043478260867</v>
      </c>
      <c r="F72" s="31">
        <v>240.46739130434781</v>
      </c>
      <c r="G72" s="31">
        <v>0</v>
      </c>
      <c r="H72" s="36">
        <v>0</v>
      </c>
      <c r="I72" s="31">
        <v>23.815217391304351</v>
      </c>
      <c r="J72" s="31">
        <v>0</v>
      </c>
      <c r="K72" s="36">
        <v>0</v>
      </c>
      <c r="L72" s="31">
        <v>2.9864130434782608</v>
      </c>
      <c r="M72" s="31">
        <v>0</v>
      </c>
      <c r="N72" s="36">
        <v>0</v>
      </c>
      <c r="O72" s="31">
        <v>15.176630434782609</v>
      </c>
      <c r="P72" s="31">
        <v>0</v>
      </c>
      <c r="Q72" s="36">
        <v>0</v>
      </c>
      <c r="R72" s="31">
        <v>5.6521739130434785</v>
      </c>
      <c r="S72" s="31">
        <v>0</v>
      </c>
      <c r="T72" s="36">
        <v>0</v>
      </c>
      <c r="U72" s="31">
        <v>67.385869565217391</v>
      </c>
      <c r="V72" s="31">
        <v>0</v>
      </c>
      <c r="W72" s="36">
        <v>0</v>
      </c>
      <c r="X72" s="31">
        <v>5.6902173913043477</v>
      </c>
      <c r="Y72" s="31">
        <v>0</v>
      </c>
      <c r="Z72" s="36">
        <v>0</v>
      </c>
      <c r="AA72" s="31">
        <v>134.00271739130434</v>
      </c>
      <c r="AB72" s="31">
        <v>0</v>
      </c>
      <c r="AC72" s="36">
        <v>0</v>
      </c>
      <c r="AD72" s="31">
        <v>9.5733695652173907</v>
      </c>
      <c r="AE72" s="31">
        <v>0</v>
      </c>
      <c r="AF72" s="36">
        <v>0</v>
      </c>
      <c r="AG72" s="31">
        <v>0</v>
      </c>
      <c r="AH72" s="31">
        <v>0</v>
      </c>
      <c r="AI72" s="36" t="s">
        <v>699</v>
      </c>
      <c r="AJ72" t="s">
        <v>39</v>
      </c>
      <c r="AK72" s="37">
        <v>4</v>
      </c>
      <c r="AT72"/>
    </row>
    <row r="73" spans="1:46" x14ac:dyDescent="0.25">
      <c r="A73" t="s">
        <v>545</v>
      </c>
      <c r="B73" t="s">
        <v>289</v>
      </c>
      <c r="C73" t="s">
        <v>391</v>
      </c>
      <c r="D73" t="s">
        <v>470</v>
      </c>
      <c r="E73" s="31">
        <v>79.456521739130437</v>
      </c>
      <c r="F73" s="31">
        <v>247.61282608695646</v>
      </c>
      <c r="G73" s="31">
        <v>79.265108695652202</v>
      </c>
      <c r="H73" s="36">
        <v>0.32011713588623214</v>
      </c>
      <c r="I73" s="31">
        <v>26.712282608695649</v>
      </c>
      <c r="J73" s="31">
        <v>7.3647826086956529</v>
      </c>
      <c r="K73" s="36">
        <v>0.27570772279483879</v>
      </c>
      <c r="L73" s="31">
        <v>11.581847826086953</v>
      </c>
      <c r="M73" s="31">
        <v>7.3647826086956529</v>
      </c>
      <c r="N73" s="36">
        <v>0.63589012040956172</v>
      </c>
      <c r="O73" s="31">
        <v>10</v>
      </c>
      <c r="P73" s="31">
        <v>0</v>
      </c>
      <c r="Q73" s="36">
        <v>0</v>
      </c>
      <c r="R73" s="31">
        <v>5.1304347826086953</v>
      </c>
      <c r="S73" s="31">
        <v>0</v>
      </c>
      <c r="T73" s="36">
        <v>0</v>
      </c>
      <c r="U73" s="31">
        <v>69.678913043478232</v>
      </c>
      <c r="V73" s="31">
        <v>25.852391304347826</v>
      </c>
      <c r="W73" s="36">
        <v>0.37102173634965369</v>
      </c>
      <c r="X73" s="31">
        <v>14.50380434782609</v>
      </c>
      <c r="Y73" s="31">
        <v>0</v>
      </c>
      <c r="Z73" s="36">
        <v>0</v>
      </c>
      <c r="AA73" s="31">
        <v>122.0420652173913</v>
      </c>
      <c r="AB73" s="31">
        <v>46.047934782608714</v>
      </c>
      <c r="AC73" s="36">
        <v>0.3773119923903645</v>
      </c>
      <c r="AD73" s="31">
        <v>14.675760869565218</v>
      </c>
      <c r="AE73" s="31">
        <v>0</v>
      </c>
      <c r="AF73" s="36">
        <v>0</v>
      </c>
      <c r="AG73" s="31">
        <v>0</v>
      </c>
      <c r="AH73" s="31">
        <v>0</v>
      </c>
      <c r="AI73" s="36" t="s">
        <v>699</v>
      </c>
      <c r="AJ73" t="s">
        <v>102</v>
      </c>
      <c r="AK73" s="37">
        <v>4</v>
      </c>
      <c r="AT73"/>
    </row>
    <row r="74" spans="1:46" x14ac:dyDescent="0.25">
      <c r="A74" t="s">
        <v>545</v>
      </c>
      <c r="B74" t="s">
        <v>230</v>
      </c>
      <c r="C74" t="s">
        <v>377</v>
      </c>
      <c r="D74" t="s">
        <v>478</v>
      </c>
      <c r="E74" s="31">
        <v>88.217391304347828</v>
      </c>
      <c r="F74" s="31">
        <v>299.50152173913045</v>
      </c>
      <c r="G74" s="31">
        <v>0.31521739130434778</v>
      </c>
      <c r="H74" s="36">
        <v>1.0524734214168903E-3</v>
      </c>
      <c r="I74" s="31">
        <v>42.885652173913044</v>
      </c>
      <c r="J74" s="31">
        <v>0.31521739130434778</v>
      </c>
      <c r="K74" s="36">
        <v>7.3501829942110965E-3</v>
      </c>
      <c r="L74" s="31">
        <v>27.162391304347818</v>
      </c>
      <c r="M74" s="31">
        <v>4.3478260869565216E-2</v>
      </c>
      <c r="N74" s="36">
        <v>1.6006786877636122E-3</v>
      </c>
      <c r="O74" s="31">
        <v>12.158043478260874</v>
      </c>
      <c r="P74" s="31">
        <v>0.27173913043478259</v>
      </c>
      <c r="Q74" s="36">
        <v>2.2350564128238586E-2</v>
      </c>
      <c r="R74" s="31">
        <v>3.5652173913043477</v>
      </c>
      <c r="S74" s="31">
        <v>0</v>
      </c>
      <c r="T74" s="36">
        <v>0</v>
      </c>
      <c r="U74" s="31">
        <v>63.570760869565227</v>
      </c>
      <c r="V74" s="31">
        <v>0</v>
      </c>
      <c r="W74" s="36">
        <v>0</v>
      </c>
      <c r="X74" s="31">
        <v>13.542391304347827</v>
      </c>
      <c r="Y74" s="31">
        <v>0</v>
      </c>
      <c r="Z74" s="36">
        <v>0</v>
      </c>
      <c r="AA74" s="31">
        <v>152.72586956521738</v>
      </c>
      <c r="AB74" s="31">
        <v>0</v>
      </c>
      <c r="AC74" s="36">
        <v>0</v>
      </c>
      <c r="AD74" s="31">
        <v>26.776847826086961</v>
      </c>
      <c r="AE74" s="31">
        <v>0</v>
      </c>
      <c r="AF74" s="36">
        <v>0</v>
      </c>
      <c r="AG74" s="31">
        <v>0</v>
      </c>
      <c r="AH74" s="31">
        <v>0</v>
      </c>
      <c r="AI74" s="36" t="s">
        <v>699</v>
      </c>
      <c r="AJ74" t="s">
        <v>42</v>
      </c>
      <c r="AK74" s="37">
        <v>4</v>
      </c>
      <c r="AT74"/>
    </row>
    <row r="75" spans="1:46" x14ac:dyDescent="0.25">
      <c r="A75" t="s">
        <v>545</v>
      </c>
      <c r="B75" t="s">
        <v>283</v>
      </c>
      <c r="C75" t="s">
        <v>384</v>
      </c>
      <c r="D75" t="s">
        <v>471</v>
      </c>
      <c r="E75" s="31">
        <v>78.521739130434781</v>
      </c>
      <c r="F75" s="31">
        <v>270.76173913043476</v>
      </c>
      <c r="G75" s="31">
        <v>64.020760869565208</v>
      </c>
      <c r="H75" s="36">
        <v>0.23644685203740815</v>
      </c>
      <c r="I75" s="31">
        <v>43.925652173913043</v>
      </c>
      <c r="J75" s="31">
        <v>7.5156521739130442</v>
      </c>
      <c r="K75" s="36">
        <v>0.17109938730463531</v>
      </c>
      <c r="L75" s="31">
        <v>28.178369565217395</v>
      </c>
      <c r="M75" s="31">
        <v>7.5156521739130442</v>
      </c>
      <c r="N75" s="36">
        <v>0.26671707021651669</v>
      </c>
      <c r="O75" s="31">
        <v>10.442934782608695</v>
      </c>
      <c r="P75" s="31">
        <v>0</v>
      </c>
      <c r="Q75" s="36">
        <v>0</v>
      </c>
      <c r="R75" s="31">
        <v>5.3043478260869561</v>
      </c>
      <c r="S75" s="31">
        <v>0</v>
      </c>
      <c r="T75" s="36">
        <v>0</v>
      </c>
      <c r="U75" s="31">
        <v>49.975652173913033</v>
      </c>
      <c r="V75" s="31">
        <v>20.284891304347827</v>
      </c>
      <c r="W75" s="36">
        <v>0.40589547953786204</v>
      </c>
      <c r="X75" s="31">
        <v>10.227826086956524</v>
      </c>
      <c r="Y75" s="31">
        <v>0</v>
      </c>
      <c r="Z75" s="36">
        <v>0</v>
      </c>
      <c r="AA75" s="31">
        <v>164.28652173913042</v>
      </c>
      <c r="AB75" s="31">
        <v>36.220217391304345</v>
      </c>
      <c r="AC75" s="36">
        <v>0.22046980487430498</v>
      </c>
      <c r="AD75" s="31">
        <v>2.3460869565217393</v>
      </c>
      <c r="AE75" s="31">
        <v>0</v>
      </c>
      <c r="AF75" s="36">
        <v>0</v>
      </c>
      <c r="AG75" s="31">
        <v>0</v>
      </c>
      <c r="AH75" s="31">
        <v>0</v>
      </c>
      <c r="AI75" s="36" t="s">
        <v>699</v>
      </c>
      <c r="AJ75" t="s">
        <v>96</v>
      </c>
      <c r="AK75" s="37">
        <v>4</v>
      </c>
      <c r="AT75"/>
    </row>
    <row r="76" spans="1:46" x14ac:dyDescent="0.25">
      <c r="A76" t="s">
        <v>545</v>
      </c>
      <c r="B76" t="s">
        <v>200</v>
      </c>
      <c r="C76" t="s">
        <v>398</v>
      </c>
      <c r="D76" t="s">
        <v>482</v>
      </c>
      <c r="E76" s="31">
        <v>147.03260869565219</v>
      </c>
      <c r="F76" s="31">
        <v>408.05163043478251</v>
      </c>
      <c r="G76" s="31">
        <v>171.6557608695652</v>
      </c>
      <c r="H76" s="36">
        <v>0.42067167011847134</v>
      </c>
      <c r="I76" s="31">
        <v>41.536086956521736</v>
      </c>
      <c r="J76" s="31">
        <v>22.074130434782607</v>
      </c>
      <c r="K76" s="36">
        <v>0.53144463169794731</v>
      </c>
      <c r="L76" s="31">
        <v>22.840434782608696</v>
      </c>
      <c r="M76" s="31">
        <v>22.074130434782607</v>
      </c>
      <c r="N76" s="36">
        <v>0.96644966021357992</v>
      </c>
      <c r="O76" s="31">
        <v>13.565217391304348</v>
      </c>
      <c r="P76" s="31">
        <v>0</v>
      </c>
      <c r="Q76" s="36">
        <v>0</v>
      </c>
      <c r="R76" s="31">
        <v>5.1304347826086953</v>
      </c>
      <c r="S76" s="31">
        <v>0</v>
      </c>
      <c r="T76" s="36">
        <v>0</v>
      </c>
      <c r="U76" s="31">
        <v>105.30456521739133</v>
      </c>
      <c r="V76" s="31">
        <v>63.033695652173897</v>
      </c>
      <c r="W76" s="36">
        <v>0.59858464371460807</v>
      </c>
      <c r="X76" s="31">
        <v>18.45695652173913</v>
      </c>
      <c r="Y76" s="31">
        <v>0</v>
      </c>
      <c r="Z76" s="36">
        <v>0</v>
      </c>
      <c r="AA76" s="31">
        <v>233.42032608695644</v>
      </c>
      <c r="AB76" s="31">
        <v>86.547934782608706</v>
      </c>
      <c r="AC76" s="36">
        <v>0.37078148348729006</v>
      </c>
      <c r="AD76" s="31">
        <v>9.3336956521739118</v>
      </c>
      <c r="AE76" s="31">
        <v>0</v>
      </c>
      <c r="AF76" s="36">
        <v>0</v>
      </c>
      <c r="AG76" s="31">
        <v>0</v>
      </c>
      <c r="AH76" s="31">
        <v>0</v>
      </c>
      <c r="AI76" s="36" t="s">
        <v>699</v>
      </c>
      <c r="AJ76" t="s">
        <v>12</v>
      </c>
      <c r="AK76" s="37">
        <v>4</v>
      </c>
      <c r="AT76"/>
    </row>
    <row r="77" spans="1:46" x14ac:dyDescent="0.25">
      <c r="A77" t="s">
        <v>545</v>
      </c>
      <c r="B77" t="s">
        <v>278</v>
      </c>
      <c r="C77" t="s">
        <v>422</v>
      </c>
      <c r="D77" t="s">
        <v>473</v>
      </c>
      <c r="E77" s="31">
        <v>93.956521739130437</v>
      </c>
      <c r="F77" s="31">
        <v>341.90826086956525</v>
      </c>
      <c r="G77" s="31">
        <v>0</v>
      </c>
      <c r="H77" s="36">
        <v>0</v>
      </c>
      <c r="I77" s="31">
        <v>47.748695652173907</v>
      </c>
      <c r="J77" s="31">
        <v>0</v>
      </c>
      <c r="K77" s="36">
        <v>0</v>
      </c>
      <c r="L77" s="31">
        <v>22.509565217391305</v>
      </c>
      <c r="M77" s="31">
        <v>0</v>
      </c>
      <c r="N77" s="36">
        <v>0</v>
      </c>
      <c r="O77" s="31">
        <v>19.673913043478262</v>
      </c>
      <c r="P77" s="31">
        <v>0</v>
      </c>
      <c r="Q77" s="36">
        <v>0</v>
      </c>
      <c r="R77" s="31">
        <v>5.5652173913043477</v>
      </c>
      <c r="S77" s="31">
        <v>0</v>
      </c>
      <c r="T77" s="36">
        <v>0</v>
      </c>
      <c r="U77" s="31">
        <v>84.72260869565217</v>
      </c>
      <c r="V77" s="31">
        <v>0</v>
      </c>
      <c r="W77" s="36">
        <v>0</v>
      </c>
      <c r="X77" s="31">
        <v>5.5195652173913032</v>
      </c>
      <c r="Y77" s="31">
        <v>0</v>
      </c>
      <c r="Z77" s="36">
        <v>0</v>
      </c>
      <c r="AA77" s="31">
        <v>194.90010869565222</v>
      </c>
      <c r="AB77" s="31">
        <v>0</v>
      </c>
      <c r="AC77" s="36">
        <v>0</v>
      </c>
      <c r="AD77" s="31">
        <v>9.0172826086956501</v>
      </c>
      <c r="AE77" s="31">
        <v>0</v>
      </c>
      <c r="AF77" s="36">
        <v>0</v>
      </c>
      <c r="AG77" s="31">
        <v>0</v>
      </c>
      <c r="AH77" s="31">
        <v>0</v>
      </c>
      <c r="AI77" s="36" t="s">
        <v>699</v>
      </c>
      <c r="AJ77" t="s">
        <v>91</v>
      </c>
      <c r="AK77" s="37">
        <v>4</v>
      </c>
      <c r="AT77"/>
    </row>
    <row r="78" spans="1:46" x14ac:dyDescent="0.25">
      <c r="A78" t="s">
        <v>545</v>
      </c>
      <c r="B78" t="s">
        <v>231</v>
      </c>
      <c r="C78" t="s">
        <v>413</v>
      </c>
      <c r="D78" t="s">
        <v>482</v>
      </c>
      <c r="E78" s="31">
        <v>84.967391304347828</v>
      </c>
      <c r="F78" s="31">
        <v>288.49673913043483</v>
      </c>
      <c r="G78" s="31">
        <v>1.0869565217391304E-2</v>
      </c>
      <c r="H78" s="36">
        <v>3.7676561787677497E-5</v>
      </c>
      <c r="I78" s="31">
        <v>19.507391304347827</v>
      </c>
      <c r="J78" s="31">
        <v>1.0869565217391304E-2</v>
      </c>
      <c r="K78" s="36">
        <v>5.5720239819912181E-4</v>
      </c>
      <c r="L78" s="31">
        <v>4.6269565217391309</v>
      </c>
      <c r="M78" s="31">
        <v>0</v>
      </c>
      <c r="N78" s="36">
        <v>0</v>
      </c>
      <c r="O78" s="31">
        <v>9.3152173913043477</v>
      </c>
      <c r="P78" s="31">
        <v>1.0869565217391304E-2</v>
      </c>
      <c r="Q78" s="36">
        <v>1.1668611435239206E-3</v>
      </c>
      <c r="R78" s="31">
        <v>5.5652173913043477</v>
      </c>
      <c r="S78" s="31">
        <v>0</v>
      </c>
      <c r="T78" s="36">
        <v>0</v>
      </c>
      <c r="U78" s="31">
        <v>70.535869565217396</v>
      </c>
      <c r="V78" s="31">
        <v>0</v>
      </c>
      <c r="W78" s="36">
        <v>0</v>
      </c>
      <c r="X78" s="31">
        <v>27.60586956521739</v>
      </c>
      <c r="Y78" s="31">
        <v>0</v>
      </c>
      <c r="Z78" s="36">
        <v>0</v>
      </c>
      <c r="AA78" s="31">
        <v>164.37413043478264</v>
      </c>
      <c r="AB78" s="31">
        <v>0</v>
      </c>
      <c r="AC78" s="36">
        <v>0</v>
      </c>
      <c r="AD78" s="31">
        <v>6.473478260869566</v>
      </c>
      <c r="AE78" s="31">
        <v>0</v>
      </c>
      <c r="AF78" s="36">
        <v>0</v>
      </c>
      <c r="AG78" s="31">
        <v>0</v>
      </c>
      <c r="AH78" s="31">
        <v>0</v>
      </c>
      <c r="AI78" s="36" t="s">
        <v>699</v>
      </c>
      <c r="AJ78" t="s">
        <v>43</v>
      </c>
      <c r="AK78" s="37">
        <v>4</v>
      </c>
      <c r="AT78"/>
    </row>
    <row r="79" spans="1:46" x14ac:dyDescent="0.25">
      <c r="A79" t="s">
        <v>545</v>
      </c>
      <c r="B79" t="s">
        <v>332</v>
      </c>
      <c r="C79" t="s">
        <v>377</v>
      </c>
      <c r="D79" t="s">
        <v>478</v>
      </c>
      <c r="E79" s="31">
        <v>108.92391304347827</v>
      </c>
      <c r="F79" s="31">
        <v>344.3396739130435</v>
      </c>
      <c r="G79" s="31">
        <v>38.124239130434773</v>
      </c>
      <c r="H79" s="36">
        <v>0.11071695194804167</v>
      </c>
      <c r="I79" s="31">
        <v>35.847499999999997</v>
      </c>
      <c r="J79" s="31">
        <v>3.4335869565217401</v>
      </c>
      <c r="K79" s="36">
        <v>9.5783163582446207E-2</v>
      </c>
      <c r="L79" s="31">
        <v>17.387826086956519</v>
      </c>
      <c r="M79" s="31">
        <v>2.102065217391305</v>
      </c>
      <c r="N79" s="36">
        <v>0.12089292858571721</v>
      </c>
      <c r="O79" s="31">
        <v>12.981413043478261</v>
      </c>
      <c r="P79" s="31">
        <v>1.3315217391304348</v>
      </c>
      <c r="Q79" s="36">
        <v>0.10257140225573354</v>
      </c>
      <c r="R79" s="31">
        <v>5.4782608695652177</v>
      </c>
      <c r="S79" s="31">
        <v>0</v>
      </c>
      <c r="T79" s="36">
        <v>0</v>
      </c>
      <c r="U79" s="31">
        <v>93.879456521739144</v>
      </c>
      <c r="V79" s="31">
        <v>19.817282608695646</v>
      </c>
      <c r="W79" s="36">
        <v>0.21109285612562817</v>
      </c>
      <c r="X79" s="31">
        <v>9.7391304347826093</v>
      </c>
      <c r="Y79" s="31">
        <v>0</v>
      </c>
      <c r="Z79" s="36">
        <v>0</v>
      </c>
      <c r="AA79" s="31">
        <v>192.14152173913041</v>
      </c>
      <c r="AB79" s="31">
        <v>14.87336956521739</v>
      </c>
      <c r="AC79" s="36">
        <v>7.7408409335962741E-2</v>
      </c>
      <c r="AD79" s="31">
        <v>12.732065217391305</v>
      </c>
      <c r="AE79" s="31">
        <v>0</v>
      </c>
      <c r="AF79" s="36">
        <v>0</v>
      </c>
      <c r="AG79" s="31">
        <v>0</v>
      </c>
      <c r="AH79" s="31">
        <v>0</v>
      </c>
      <c r="AI79" s="36" t="s">
        <v>699</v>
      </c>
      <c r="AJ79" t="s">
        <v>145</v>
      </c>
      <c r="AK79" s="37">
        <v>4</v>
      </c>
      <c r="AT79"/>
    </row>
    <row r="80" spans="1:46" x14ac:dyDescent="0.25">
      <c r="A80" t="s">
        <v>545</v>
      </c>
      <c r="B80" t="s">
        <v>286</v>
      </c>
      <c r="C80" t="s">
        <v>413</v>
      </c>
      <c r="D80" t="s">
        <v>482</v>
      </c>
      <c r="E80" s="31">
        <v>110.81521739130434</v>
      </c>
      <c r="F80" s="31">
        <v>383.63739130434772</v>
      </c>
      <c r="G80" s="31">
        <v>40.511956521739151</v>
      </c>
      <c r="H80" s="36">
        <v>0.10559960379253062</v>
      </c>
      <c r="I80" s="31">
        <v>48.3045652173913</v>
      </c>
      <c r="J80" s="31">
        <v>2.717391304347826E-2</v>
      </c>
      <c r="K80" s="36">
        <v>5.625537238806306E-4</v>
      </c>
      <c r="L80" s="31">
        <v>27.689891304347828</v>
      </c>
      <c r="M80" s="31">
        <v>2.717391304347826E-2</v>
      </c>
      <c r="N80" s="36">
        <v>9.8136582570157839E-4</v>
      </c>
      <c r="O80" s="31">
        <v>15.223369565217387</v>
      </c>
      <c r="P80" s="31">
        <v>0</v>
      </c>
      <c r="Q80" s="36">
        <v>0</v>
      </c>
      <c r="R80" s="31">
        <v>5.3913043478260869</v>
      </c>
      <c r="S80" s="31">
        <v>0</v>
      </c>
      <c r="T80" s="36">
        <v>0</v>
      </c>
      <c r="U80" s="31">
        <v>98.118804347826085</v>
      </c>
      <c r="V80" s="31">
        <v>14.309565217391311</v>
      </c>
      <c r="W80" s="36">
        <v>0.14583917234319982</v>
      </c>
      <c r="X80" s="31">
        <v>14.761956521739132</v>
      </c>
      <c r="Y80" s="31">
        <v>0</v>
      </c>
      <c r="Z80" s="36">
        <v>0</v>
      </c>
      <c r="AA80" s="31">
        <v>218.21391304347819</v>
      </c>
      <c r="AB80" s="31">
        <v>26.175217391304358</v>
      </c>
      <c r="AC80" s="36">
        <v>0.11995210124887434</v>
      </c>
      <c r="AD80" s="31">
        <v>4.2381521739130434</v>
      </c>
      <c r="AE80" s="31">
        <v>0</v>
      </c>
      <c r="AF80" s="36">
        <v>0</v>
      </c>
      <c r="AG80" s="31">
        <v>0</v>
      </c>
      <c r="AH80" s="31">
        <v>0</v>
      </c>
      <c r="AI80" s="36" t="s">
        <v>699</v>
      </c>
      <c r="AJ80" t="s">
        <v>99</v>
      </c>
      <c r="AK80" s="37">
        <v>4</v>
      </c>
      <c r="AT80"/>
    </row>
    <row r="81" spans="1:46" x14ac:dyDescent="0.25">
      <c r="A81" t="s">
        <v>545</v>
      </c>
      <c r="B81" t="s">
        <v>225</v>
      </c>
      <c r="C81" t="s">
        <v>420</v>
      </c>
      <c r="D81" t="s">
        <v>461</v>
      </c>
      <c r="E81" s="31">
        <v>93.239130434782609</v>
      </c>
      <c r="F81" s="31">
        <v>267.16847826086956</v>
      </c>
      <c r="G81" s="31">
        <v>35.668478260869563</v>
      </c>
      <c r="H81" s="36">
        <v>0.1335055635794056</v>
      </c>
      <c r="I81" s="31">
        <v>39.336956521739125</v>
      </c>
      <c r="J81" s="31">
        <v>0.64402173913043481</v>
      </c>
      <c r="K81" s="36">
        <v>1.6371925946394035E-2</v>
      </c>
      <c r="L81" s="31">
        <v>21.904891304347824</v>
      </c>
      <c r="M81" s="31">
        <v>0.64402173913043481</v>
      </c>
      <c r="N81" s="36">
        <v>2.9400818756978045E-2</v>
      </c>
      <c r="O81" s="31">
        <v>14.040760869565217</v>
      </c>
      <c r="P81" s="31">
        <v>0</v>
      </c>
      <c r="Q81" s="36">
        <v>0</v>
      </c>
      <c r="R81" s="31">
        <v>3.3913043478260869</v>
      </c>
      <c r="S81" s="31">
        <v>0</v>
      </c>
      <c r="T81" s="36">
        <v>0</v>
      </c>
      <c r="U81" s="31">
        <v>72.192934782608702</v>
      </c>
      <c r="V81" s="31">
        <v>7.6331521739130439</v>
      </c>
      <c r="W81" s="36">
        <v>0.10573267587608687</v>
      </c>
      <c r="X81" s="31">
        <v>11.258152173913043</v>
      </c>
      <c r="Y81" s="31">
        <v>0</v>
      </c>
      <c r="Z81" s="36">
        <v>0</v>
      </c>
      <c r="AA81" s="31">
        <v>144.38043478260869</v>
      </c>
      <c r="AB81" s="31">
        <v>27.391304347826086</v>
      </c>
      <c r="AC81" s="36">
        <v>0.18971617857411729</v>
      </c>
      <c r="AD81" s="31">
        <v>0</v>
      </c>
      <c r="AE81" s="31">
        <v>0</v>
      </c>
      <c r="AF81" s="36" t="s">
        <v>699</v>
      </c>
      <c r="AG81" s="31">
        <v>0</v>
      </c>
      <c r="AH81" s="31">
        <v>0</v>
      </c>
      <c r="AI81" s="36" t="s">
        <v>699</v>
      </c>
      <c r="AJ81" t="s">
        <v>37</v>
      </c>
      <c r="AK81" s="37">
        <v>4</v>
      </c>
      <c r="AT81"/>
    </row>
    <row r="82" spans="1:46" x14ac:dyDescent="0.25">
      <c r="A82" t="s">
        <v>545</v>
      </c>
      <c r="B82" t="s">
        <v>325</v>
      </c>
      <c r="C82" t="s">
        <v>395</v>
      </c>
      <c r="D82" t="s">
        <v>468</v>
      </c>
      <c r="E82" s="31">
        <v>75.565217391304344</v>
      </c>
      <c r="F82" s="31">
        <v>61.012608695652176</v>
      </c>
      <c r="G82" s="31">
        <v>61.012608695652176</v>
      </c>
      <c r="H82" s="36">
        <v>1</v>
      </c>
      <c r="I82" s="31">
        <v>0</v>
      </c>
      <c r="J82" s="31">
        <v>0</v>
      </c>
      <c r="K82" s="36" t="s">
        <v>699</v>
      </c>
      <c r="L82" s="31">
        <v>0</v>
      </c>
      <c r="M82" s="31">
        <v>0</v>
      </c>
      <c r="N82" s="36" t="s">
        <v>699</v>
      </c>
      <c r="O82" s="31">
        <v>0</v>
      </c>
      <c r="P82" s="31">
        <v>0</v>
      </c>
      <c r="Q82" s="36" t="s">
        <v>699</v>
      </c>
      <c r="R82" s="31">
        <v>0</v>
      </c>
      <c r="S82" s="31">
        <v>0</v>
      </c>
      <c r="T82" s="36" t="s">
        <v>699</v>
      </c>
      <c r="U82" s="31">
        <v>12.849891304347826</v>
      </c>
      <c r="V82" s="31">
        <v>12.849891304347826</v>
      </c>
      <c r="W82" s="36">
        <v>1</v>
      </c>
      <c r="X82" s="31">
        <v>0</v>
      </c>
      <c r="Y82" s="31">
        <v>0</v>
      </c>
      <c r="Z82" s="36" t="s">
        <v>699</v>
      </c>
      <c r="AA82" s="31">
        <v>48.162717391304348</v>
      </c>
      <c r="AB82" s="31">
        <v>48.162717391304348</v>
      </c>
      <c r="AC82" s="36">
        <v>1</v>
      </c>
      <c r="AD82" s="31">
        <v>0</v>
      </c>
      <c r="AE82" s="31">
        <v>0</v>
      </c>
      <c r="AF82" s="36" t="s">
        <v>699</v>
      </c>
      <c r="AG82" s="31">
        <v>0</v>
      </c>
      <c r="AH82" s="31">
        <v>0</v>
      </c>
      <c r="AI82" s="36" t="s">
        <v>699</v>
      </c>
      <c r="AJ82" t="s">
        <v>138</v>
      </c>
      <c r="AK82" s="37">
        <v>4</v>
      </c>
      <c r="AT82"/>
    </row>
    <row r="83" spans="1:46" x14ac:dyDescent="0.25">
      <c r="A83" t="s">
        <v>545</v>
      </c>
      <c r="B83" t="s">
        <v>282</v>
      </c>
      <c r="C83" t="s">
        <v>440</v>
      </c>
      <c r="D83" t="s">
        <v>502</v>
      </c>
      <c r="E83" s="31">
        <v>88.076086956521735</v>
      </c>
      <c r="F83" s="31">
        <v>94.140217391304347</v>
      </c>
      <c r="G83" s="31">
        <v>9.9609782608695667</v>
      </c>
      <c r="H83" s="36">
        <v>0.10581001974390654</v>
      </c>
      <c r="I83" s="31">
        <v>21.848152173913039</v>
      </c>
      <c r="J83" s="31">
        <v>0.22826086956521738</v>
      </c>
      <c r="K83" s="36">
        <v>1.0447605259622992E-2</v>
      </c>
      <c r="L83" s="31">
        <v>13.623913043478257</v>
      </c>
      <c r="M83" s="31">
        <v>0.22826086956521738</v>
      </c>
      <c r="N83" s="36">
        <v>1.6754427955959793E-2</v>
      </c>
      <c r="O83" s="31">
        <v>6.3981521739130418</v>
      </c>
      <c r="P83" s="31">
        <v>0</v>
      </c>
      <c r="Q83" s="36">
        <v>0</v>
      </c>
      <c r="R83" s="31">
        <v>1.826086956521739</v>
      </c>
      <c r="S83" s="31">
        <v>0</v>
      </c>
      <c r="T83" s="36">
        <v>0</v>
      </c>
      <c r="U83" s="31">
        <v>13.251304347826089</v>
      </c>
      <c r="V83" s="31">
        <v>0.17934782608695651</v>
      </c>
      <c r="W83" s="36">
        <v>1.3534352647811533E-2</v>
      </c>
      <c r="X83" s="31">
        <v>6.1459782608695672</v>
      </c>
      <c r="Y83" s="31">
        <v>0</v>
      </c>
      <c r="Z83" s="36">
        <v>0</v>
      </c>
      <c r="AA83" s="31">
        <v>52.89478260869565</v>
      </c>
      <c r="AB83" s="31">
        <v>9.5533695652173929</v>
      </c>
      <c r="AC83" s="36">
        <v>0.18061081063308623</v>
      </c>
      <c r="AD83" s="31">
        <v>0</v>
      </c>
      <c r="AE83" s="31">
        <v>0</v>
      </c>
      <c r="AF83" s="36" t="s">
        <v>699</v>
      </c>
      <c r="AG83" s="31">
        <v>0</v>
      </c>
      <c r="AH83" s="31">
        <v>0</v>
      </c>
      <c r="AI83" s="36" t="s">
        <v>699</v>
      </c>
      <c r="AJ83" t="s">
        <v>95</v>
      </c>
      <c r="AK83" s="37">
        <v>4</v>
      </c>
      <c r="AT83"/>
    </row>
    <row r="84" spans="1:46" x14ac:dyDescent="0.25">
      <c r="A84" t="s">
        <v>545</v>
      </c>
      <c r="B84" t="s">
        <v>285</v>
      </c>
      <c r="C84" t="s">
        <v>441</v>
      </c>
      <c r="D84" t="s">
        <v>463</v>
      </c>
      <c r="E84" s="31">
        <v>112.60869565217391</v>
      </c>
      <c r="F84" s="31">
        <v>386.20108695652175</v>
      </c>
      <c r="G84" s="31">
        <v>0</v>
      </c>
      <c r="H84" s="36">
        <v>0</v>
      </c>
      <c r="I84" s="31">
        <v>31.858695652173914</v>
      </c>
      <c r="J84" s="31">
        <v>0</v>
      </c>
      <c r="K84" s="36">
        <v>0</v>
      </c>
      <c r="L84" s="31">
        <v>20.701086956521738</v>
      </c>
      <c r="M84" s="31">
        <v>0</v>
      </c>
      <c r="N84" s="36">
        <v>0</v>
      </c>
      <c r="O84" s="31">
        <v>5.8532608695652177</v>
      </c>
      <c r="P84" s="31">
        <v>0</v>
      </c>
      <c r="Q84" s="36">
        <v>0</v>
      </c>
      <c r="R84" s="31">
        <v>5.3043478260869561</v>
      </c>
      <c r="S84" s="31">
        <v>0</v>
      </c>
      <c r="T84" s="36">
        <v>0</v>
      </c>
      <c r="U84" s="31">
        <v>103.38315217391305</v>
      </c>
      <c r="V84" s="31">
        <v>0</v>
      </c>
      <c r="W84" s="36">
        <v>0</v>
      </c>
      <c r="X84" s="31">
        <v>12.035326086956522</v>
      </c>
      <c r="Y84" s="31">
        <v>0</v>
      </c>
      <c r="Z84" s="36">
        <v>0</v>
      </c>
      <c r="AA84" s="31">
        <v>238.92391304347825</v>
      </c>
      <c r="AB84" s="31">
        <v>0</v>
      </c>
      <c r="AC84" s="36">
        <v>0</v>
      </c>
      <c r="AD84" s="31">
        <v>0</v>
      </c>
      <c r="AE84" s="31">
        <v>0</v>
      </c>
      <c r="AF84" s="36" t="s">
        <v>699</v>
      </c>
      <c r="AG84" s="31">
        <v>0</v>
      </c>
      <c r="AH84" s="31">
        <v>0</v>
      </c>
      <c r="AI84" s="36" t="s">
        <v>699</v>
      </c>
      <c r="AJ84" t="s">
        <v>98</v>
      </c>
      <c r="AK84" s="37">
        <v>4</v>
      </c>
      <c r="AT84"/>
    </row>
    <row r="85" spans="1:46" x14ac:dyDescent="0.25">
      <c r="A85" t="s">
        <v>545</v>
      </c>
      <c r="B85" t="s">
        <v>287</v>
      </c>
      <c r="C85" t="s">
        <v>417</v>
      </c>
      <c r="D85" t="s">
        <v>488</v>
      </c>
      <c r="E85" s="31">
        <v>79.663043478260875</v>
      </c>
      <c r="F85" s="31">
        <v>280.19565217391306</v>
      </c>
      <c r="G85" s="31">
        <v>0</v>
      </c>
      <c r="H85" s="36">
        <v>0</v>
      </c>
      <c r="I85" s="31">
        <v>28.706521739130437</v>
      </c>
      <c r="J85" s="31">
        <v>0</v>
      </c>
      <c r="K85" s="36">
        <v>0</v>
      </c>
      <c r="L85" s="31">
        <v>2.2309782608695654</v>
      </c>
      <c r="M85" s="31">
        <v>0</v>
      </c>
      <c r="N85" s="36">
        <v>0</v>
      </c>
      <c r="O85" s="31">
        <v>21.605978260869566</v>
      </c>
      <c r="P85" s="31">
        <v>0</v>
      </c>
      <c r="Q85" s="36">
        <v>0</v>
      </c>
      <c r="R85" s="31">
        <v>4.8695652173913047</v>
      </c>
      <c r="S85" s="31">
        <v>0</v>
      </c>
      <c r="T85" s="36">
        <v>0</v>
      </c>
      <c r="U85" s="31">
        <v>69.880434782608702</v>
      </c>
      <c r="V85" s="31">
        <v>0</v>
      </c>
      <c r="W85" s="36">
        <v>0</v>
      </c>
      <c r="X85" s="31">
        <v>0</v>
      </c>
      <c r="Y85" s="31">
        <v>0</v>
      </c>
      <c r="Z85" s="36" t="s">
        <v>699</v>
      </c>
      <c r="AA85" s="31">
        <v>154.37228260869566</v>
      </c>
      <c r="AB85" s="31">
        <v>0</v>
      </c>
      <c r="AC85" s="36">
        <v>0</v>
      </c>
      <c r="AD85" s="31">
        <v>27.236413043478262</v>
      </c>
      <c r="AE85" s="31">
        <v>0</v>
      </c>
      <c r="AF85" s="36">
        <v>0</v>
      </c>
      <c r="AG85" s="31">
        <v>0</v>
      </c>
      <c r="AH85" s="31">
        <v>0</v>
      </c>
      <c r="AI85" s="36" t="s">
        <v>699</v>
      </c>
      <c r="AJ85" t="s">
        <v>100</v>
      </c>
      <c r="AK85" s="37">
        <v>4</v>
      </c>
      <c r="AT85"/>
    </row>
    <row r="86" spans="1:46" x14ac:dyDescent="0.25">
      <c r="A86" t="s">
        <v>545</v>
      </c>
      <c r="B86" t="s">
        <v>239</v>
      </c>
      <c r="C86" t="s">
        <v>427</v>
      </c>
      <c r="D86" t="s">
        <v>497</v>
      </c>
      <c r="E86" s="31">
        <v>96.163043478260875</v>
      </c>
      <c r="F86" s="31">
        <v>342.32391304347823</v>
      </c>
      <c r="G86" s="31">
        <v>17.617717391304353</v>
      </c>
      <c r="H86" s="36">
        <v>5.146505026386148E-2</v>
      </c>
      <c r="I86" s="31">
        <v>47.289347826086946</v>
      </c>
      <c r="J86" s="31">
        <v>0.2608695652173913</v>
      </c>
      <c r="K86" s="36">
        <v>5.5164551259360749E-3</v>
      </c>
      <c r="L86" s="31">
        <v>28.006739130434777</v>
      </c>
      <c r="M86" s="31">
        <v>0.2608695652173913</v>
      </c>
      <c r="N86" s="36">
        <v>9.3145283355714082E-3</v>
      </c>
      <c r="O86" s="31">
        <v>13.369565217391305</v>
      </c>
      <c r="P86" s="31">
        <v>0</v>
      </c>
      <c r="Q86" s="36">
        <v>0</v>
      </c>
      <c r="R86" s="31">
        <v>5.9130434782608692</v>
      </c>
      <c r="S86" s="31">
        <v>0</v>
      </c>
      <c r="T86" s="36">
        <v>0</v>
      </c>
      <c r="U86" s="31">
        <v>97.48684782608693</v>
      </c>
      <c r="V86" s="31">
        <v>6.0657608695652181</v>
      </c>
      <c r="W86" s="36">
        <v>6.2221325284681682E-2</v>
      </c>
      <c r="X86" s="31">
        <v>0</v>
      </c>
      <c r="Y86" s="31">
        <v>0</v>
      </c>
      <c r="Z86" s="36" t="s">
        <v>699</v>
      </c>
      <c r="AA86" s="31">
        <v>197.54771739130433</v>
      </c>
      <c r="AB86" s="31">
        <v>11.291086956521742</v>
      </c>
      <c r="AC86" s="36">
        <v>5.715625118642223E-2</v>
      </c>
      <c r="AD86" s="31">
        <v>0</v>
      </c>
      <c r="AE86" s="31">
        <v>0</v>
      </c>
      <c r="AF86" s="36" t="s">
        <v>699</v>
      </c>
      <c r="AG86" s="31">
        <v>0</v>
      </c>
      <c r="AH86" s="31">
        <v>0</v>
      </c>
      <c r="AI86" s="36" t="s">
        <v>699</v>
      </c>
      <c r="AJ86" t="s">
        <v>52</v>
      </c>
      <c r="AK86" s="37">
        <v>4</v>
      </c>
      <c r="AT86"/>
    </row>
    <row r="87" spans="1:46" x14ac:dyDescent="0.25">
      <c r="A87" t="s">
        <v>545</v>
      </c>
      <c r="B87" t="s">
        <v>244</v>
      </c>
      <c r="C87" t="s">
        <v>430</v>
      </c>
      <c r="D87" t="s">
        <v>488</v>
      </c>
      <c r="E87" s="31">
        <v>101.15217391304348</v>
      </c>
      <c r="F87" s="31">
        <v>436.27065217391299</v>
      </c>
      <c r="G87" s="31">
        <v>0</v>
      </c>
      <c r="H87" s="36">
        <v>0</v>
      </c>
      <c r="I87" s="31">
        <v>49.327717391304347</v>
      </c>
      <c r="J87" s="31">
        <v>0</v>
      </c>
      <c r="K87" s="36">
        <v>0</v>
      </c>
      <c r="L87" s="31">
        <v>14.336956521739131</v>
      </c>
      <c r="M87" s="31">
        <v>0</v>
      </c>
      <c r="N87" s="36">
        <v>0</v>
      </c>
      <c r="O87" s="31">
        <v>29.502717391304348</v>
      </c>
      <c r="P87" s="31">
        <v>0</v>
      </c>
      <c r="Q87" s="36">
        <v>0</v>
      </c>
      <c r="R87" s="31">
        <v>5.4880434782608694</v>
      </c>
      <c r="S87" s="31">
        <v>0</v>
      </c>
      <c r="T87" s="36">
        <v>0</v>
      </c>
      <c r="U87" s="31">
        <v>104.50271739130434</v>
      </c>
      <c r="V87" s="31">
        <v>0</v>
      </c>
      <c r="W87" s="36">
        <v>0</v>
      </c>
      <c r="X87" s="31">
        <v>5.4755434782608692</v>
      </c>
      <c r="Y87" s="31">
        <v>0</v>
      </c>
      <c r="Z87" s="36">
        <v>0</v>
      </c>
      <c r="AA87" s="31">
        <v>250.0733695652174</v>
      </c>
      <c r="AB87" s="31">
        <v>0</v>
      </c>
      <c r="AC87" s="36">
        <v>0</v>
      </c>
      <c r="AD87" s="31">
        <v>26.891304347826086</v>
      </c>
      <c r="AE87" s="31">
        <v>0</v>
      </c>
      <c r="AF87" s="36">
        <v>0</v>
      </c>
      <c r="AG87" s="31">
        <v>0</v>
      </c>
      <c r="AH87" s="31">
        <v>0</v>
      </c>
      <c r="AI87" s="36" t="s">
        <v>699</v>
      </c>
      <c r="AJ87" t="s">
        <v>57</v>
      </c>
      <c r="AK87" s="37">
        <v>4</v>
      </c>
      <c r="AT87"/>
    </row>
    <row r="88" spans="1:46" x14ac:dyDescent="0.25">
      <c r="A88" t="s">
        <v>545</v>
      </c>
      <c r="B88" t="s">
        <v>243</v>
      </c>
      <c r="C88" t="s">
        <v>429</v>
      </c>
      <c r="D88" t="s">
        <v>492</v>
      </c>
      <c r="E88" s="31">
        <v>123.67391304347827</v>
      </c>
      <c r="F88" s="31">
        <v>382.70565217391305</v>
      </c>
      <c r="G88" s="31">
        <v>69.725543478260875</v>
      </c>
      <c r="H88" s="36">
        <v>0.18219104704148836</v>
      </c>
      <c r="I88" s="31">
        <v>53.540760869565219</v>
      </c>
      <c r="J88" s="31">
        <v>0.21739130434782608</v>
      </c>
      <c r="K88" s="36">
        <v>4.0602953864893668E-3</v>
      </c>
      <c r="L88" s="31">
        <v>38.584239130434781</v>
      </c>
      <c r="M88" s="31">
        <v>0.21739130434782608</v>
      </c>
      <c r="N88" s="36">
        <v>5.6341995915205299E-3</v>
      </c>
      <c r="O88" s="31">
        <v>10.086956521739131</v>
      </c>
      <c r="P88" s="31">
        <v>0</v>
      </c>
      <c r="Q88" s="36">
        <v>0</v>
      </c>
      <c r="R88" s="31">
        <v>4.8695652173913047</v>
      </c>
      <c r="S88" s="31">
        <v>0</v>
      </c>
      <c r="T88" s="36">
        <v>0</v>
      </c>
      <c r="U88" s="31">
        <v>93.307934782608697</v>
      </c>
      <c r="V88" s="31">
        <v>12.407608695652174</v>
      </c>
      <c r="W88" s="36">
        <v>0.13297485068724058</v>
      </c>
      <c r="X88" s="31">
        <v>2.8741304347826087</v>
      </c>
      <c r="Y88" s="31">
        <v>0</v>
      </c>
      <c r="Z88" s="36">
        <v>0</v>
      </c>
      <c r="AA88" s="31">
        <v>228.6811956521739</v>
      </c>
      <c r="AB88" s="31">
        <v>57.100543478260867</v>
      </c>
      <c r="AC88" s="36">
        <v>0.24969496645938172</v>
      </c>
      <c r="AD88" s="31">
        <v>4.3016304347826084</v>
      </c>
      <c r="AE88" s="31">
        <v>0</v>
      </c>
      <c r="AF88" s="36">
        <v>0</v>
      </c>
      <c r="AG88" s="31">
        <v>0</v>
      </c>
      <c r="AH88" s="31">
        <v>0</v>
      </c>
      <c r="AI88" s="36" t="s">
        <v>699</v>
      </c>
      <c r="AJ88" t="s">
        <v>56</v>
      </c>
      <c r="AK88" s="37">
        <v>4</v>
      </c>
      <c r="AT88"/>
    </row>
    <row r="89" spans="1:46" x14ac:dyDescent="0.25">
      <c r="A89" t="s">
        <v>545</v>
      </c>
      <c r="B89" t="s">
        <v>199</v>
      </c>
      <c r="C89" t="s">
        <v>413</v>
      </c>
      <c r="D89" t="s">
        <v>482</v>
      </c>
      <c r="E89" s="31">
        <v>87.630434782608702</v>
      </c>
      <c r="F89" s="31">
        <v>277.49510869565216</v>
      </c>
      <c r="G89" s="31">
        <v>36.159456521739124</v>
      </c>
      <c r="H89" s="36">
        <v>0.13030664465296096</v>
      </c>
      <c r="I89" s="31">
        <v>36.817826086956522</v>
      </c>
      <c r="J89" s="31">
        <v>4.9808695652173904</v>
      </c>
      <c r="K89" s="36">
        <v>0.1352841841735454</v>
      </c>
      <c r="L89" s="31">
        <v>31.600434782608694</v>
      </c>
      <c r="M89" s="31">
        <v>4.9808695652173904</v>
      </c>
      <c r="N89" s="36">
        <v>0.15762028590690824</v>
      </c>
      <c r="O89" s="31">
        <v>0</v>
      </c>
      <c r="P89" s="31">
        <v>0</v>
      </c>
      <c r="Q89" s="36" t="s">
        <v>699</v>
      </c>
      <c r="R89" s="31">
        <v>5.2173913043478262</v>
      </c>
      <c r="S89" s="31">
        <v>0</v>
      </c>
      <c r="T89" s="36">
        <v>0</v>
      </c>
      <c r="U89" s="31">
        <v>77.571195652173898</v>
      </c>
      <c r="V89" s="31">
        <v>17.423695652173912</v>
      </c>
      <c r="W89" s="36">
        <v>0.22461553551786229</v>
      </c>
      <c r="X89" s="31">
        <v>2.4673913043478262</v>
      </c>
      <c r="Y89" s="31">
        <v>0</v>
      </c>
      <c r="Z89" s="36">
        <v>0</v>
      </c>
      <c r="AA89" s="31">
        <v>158.33434782608697</v>
      </c>
      <c r="AB89" s="31">
        <v>13.754891304347824</v>
      </c>
      <c r="AC89" s="36">
        <v>8.6872441091910599E-2</v>
      </c>
      <c r="AD89" s="31">
        <v>2.3043478260869565</v>
      </c>
      <c r="AE89" s="31">
        <v>0</v>
      </c>
      <c r="AF89" s="36">
        <v>0</v>
      </c>
      <c r="AG89" s="31">
        <v>0</v>
      </c>
      <c r="AH89" s="31">
        <v>0</v>
      </c>
      <c r="AI89" s="36" t="s">
        <v>699</v>
      </c>
      <c r="AJ89" t="s">
        <v>11</v>
      </c>
      <c r="AK89" s="37">
        <v>4</v>
      </c>
      <c r="AT89"/>
    </row>
    <row r="90" spans="1:46" x14ac:dyDescent="0.25">
      <c r="A90" t="s">
        <v>545</v>
      </c>
      <c r="B90" t="s">
        <v>210</v>
      </c>
      <c r="C90" t="s">
        <v>386</v>
      </c>
      <c r="D90" t="s">
        <v>477</v>
      </c>
      <c r="E90" s="31">
        <v>53.478260869565219</v>
      </c>
      <c r="F90" s="31">
        <v>193.73641304347825</v>
      </c>
      <c r="G90" s="31">
        <v>24.288043478260871</v>
      </c>
      <c r="H90" s="36">
        <v>0.12536643523388738</v>
      </c>
      <c r="I90" s="31">
        <v>31.388586956521738</v>
      </c>
      <c r="J90" s="31">
        <v>0</v>
      </c>
      <c r="K90" s="36">
        <v>0</v>
      </c>
      <c r="L90" s="31">
        <v>25.649456521739129</v>
      </c>
      <c r="M90" s="31">
        <v>0</v>
      </c>
      <c r="N90" s="36">
        <v>0</v>
      </c>
      <c r="O90" s="31">
        <v>0</v>
      </c>
      <c r="P90" s="31">
        <v>0</v>
      </c>
      <c r="Q90" s="36" t="s">
        <v>699</v>
      </c>
      <c r="R90" s="31">
        <v>5.7391304347826084</v>
      </c>
      <c r="S90" s="31">
        <v>0</v>
      </c>
      <c r="T90" s="36">
        <v>0</v>
      </c>
      <c r="U90" s="31">
        <v>52.413043478260867</v>
      </c>
      <c r="V90" s="31">
        <v>0</v>
      </c>
      <c r="W90" s="36">
        <v>0</v>
      </c>
      <c r="X90" s="31">
        <v>0</v>
      </c>
      <c r="Y90" s="31">
        <v>0</v>
      </c>
      <c r="Z90" s="36" t="s">
        <v>699</v>
      </c>
      <c r="AA90" s="31">
        <v>109.93478260869566</v>
      </c>
      <c r="AB90" s="31">
        <v>24.288043478260871</v>
      </c>
      <c r="AC90" s="36">
        <v>0.22093138224243622</v>
      </c>
      <c r="AD90" s="31">
        <v>0</v>
      </c>
      <c r="AE90" s="31">
        <v>0</v>
      </c>
      <c r="AF90" s="36" t="s">
        <v>699</v>
      </c>
      <c r="AG90" s="31">
        <v>0</v>
      </c>
      <c r="AH90" s="31">
        <v>0</v>
      </c>
      <c r="AI90" s="36" t="s">
        <v>699</v>
      </c>
      <c r="AJ90" t="s">
        <v>22</v>
      </c>
      <c r="AK90" s="37">
        <v>4</v>
      </c>
      <c r="AT90"/>
    </row>
    <row r="91" spans="1:46" x14ac:dyDescent="0.25">
      <c r="A91" t="s">
        <v>545</v>
      </c>
      <c r="B91" t="s">
        <v>310</v>
      </c>
      <c r="C91" t="s">
        <v>448</v>
      </c>
      <c r="D91" t="s">
        <v>462</v>
      </c>
      <c r="E91" s="31">
        <v>82.532608695652172</v>
      </c>
      <c r="F91" s="31">
        <v>355.34978260869565</v>
      </c>
      <c r="G91" s="31">
        <v>57.132282608695654</v>
      </c>
      <c r="H91" s="36">
        <v>0.16077759268424438</v>
      </c>
      <c r="I91" s="31">
        <v>39.141413043478259</v>
      </c>
      <c r="J91" s="31">
        <v>0</v>
      </c>
      <c r="K91" s="36">
        <v>0</v>
      </c>
      <c r="L91" s="31">
        <v>29.239239130434779</v>
      </c>
      <c r="M91" s="31">
        <v>0</v>
      </c>
      <c r="N91" s="36">
        <v>0</v>
      </c>
      <c r="O91" s="31">
        <v>4.7717391304347823</v>
      </c>
      <c r="P91" s="31">
        <v>0</v>
      </c>
      <c r="Q91" s="36">
        <v>0</v>
      </c>
      <c r="R91" s="31">
        <v>5.1304347826086953</v>
      </c>
      <c r="S91" s="31">
        <v>0</v>
      </c>
      <c r="T91" s="36">
        <v>0</v>
      </c>
      <c r="U91" s="31">
        <v>95.445652173913047</v>
      </c>
      <c r="V91" s="31">
        <v>7.9701086956521738</v>
      </c>
      <c r="W91" s="36">
        <v>8.3504156701970159E-2</v>
      </c>
      <c r="X91" s="31">
        <v>0</v>
      </c>
      <c r="Y91" s="31">
        <v>0</v>
      </c>
      <c r="Z91" s="36" t="s">
        <v>699</v>
      </c>
      <c r="AA91" s="31">
        <v>220.76271739130434</v>
      </c>
      <c r="AB91" s="31">
        <v>49.162173913043482</v>
      </c>
      <c r="AC91" s="36">
        <v>0.22269237529769573</v>
      </c>
      <c r="AD91" s="31">
        <v>0</v>
      </c>
      <c r="AE91" s="31">
        <v>0</v>
      </c>
      <c r="AF91" s="36" t="s">
        <v>699</v>
      </c>
      <c r="AG91" s="31">
        <v>0</v>
      </c>
      <c r="AH91" s="31">
        <v>0</v>
      </c>
      <c r="AI91" s="36" t="s">
        <v>699</v>
      </c>
      <c r="AJ91" t="s">
        <v>123</v>
      </c>
      <c r="AK91" s="37">
        <v>4</v>
      </c>
      <c r="AT91"/>
    </row>
    <row r="92" spans="1:46" x14ac:dyDescent="0.25">
      <c r="A92" t="s">
        <v>545</v>
      </c>
      <c r="B92" t="s">
        <v>216</v>
      </c>
      <c r="C92" t="s">
        <v>419</v>
      </c>
      <c r="D92" t="s">
        <v>489</v>
      </c>
      <c r="E92" s="31">
        <v>19.826086956521738</v>
      </c>
      <c r="F92" s="31">
        <v>114.59315217391304</v>
      </c>
      <c r="G92" s="31">
        <v>0</v>
      </c>
      <c r="H92" s="36">
        <v>0</v>
      </c>
      <c r="I92" s="31">
        <v>18.404782608695651</v>
      </c>
      <c r="J92" s="31">
        <v>0</v>
      </c>
      <c r="K92" s="36">
        <v>0</v>
      </c>
      <c r="L92" s="31">
        <v>9.8840217391304339</v>
      </c>
      <c r="M92" s="31">
        <v>0</v>
      </c>
      <c r="N92" s="36">
        <v>0</v>
      </c>
      <c r="O92" s="31">
        <v>3.0424999999999995</v>
      </c>
      <c r="P92" s="31">
        <v>0</v>
      </c>
      <c r="Q92" s="36">
        <v>0</v>
      </c>
      <c r="R92" s="31">
        <v>5.4782608695652177</v>
      </c>
      <c r="S92" s="31">
        <v>0</v>
      </c>
      <c r="T92" s="36">
        <v>0</v>
      </c>
      <c r="U92" s="31">
        <v>39.306195652173912</v>
      </c>
      <c r="V92" s="31">
        <v>0</v>
      </c>
      <c r="W92" s="36">
        <v>0</v>
      </c>
      <c r="X92" s="31">
        <v>2.0706521739130435</v>
      </c>
      <c r="Y92" s="31">
        <v>0</v>
      </c>
      <c r="Z92" s="36">
        <v>0</v>
      </c>
      <c r="AA92" s="31">
        <v>54.811521739130434</v>
      </c>
      <c r="AB92" s="31">
        <v>0</v>
      </c>
      <c r="AC92" s="36">
        <v>0</v>
      </c>
      <c r="AD92" s="31">
        <v>0</v>
      </c>
      <c r="AE92" s="31">
        <v>0</v>
      </c>
      <c r="AF92" s="36" t="s">
        <v>699</v>
      </c>
      <c r="AG92" s="31">
        <v>0</v>
      </c>
      <c r="AH92" s="31">
        <v>0</v>
      </c>
      <c r="AI92" s="36" t="s">
        <v>699</v>
      </c>
      <c r="AJ92" t="s">
        <v>28</v>
      </c>
      <c r="AK92" s="37">
        <v>4</v>
      </c>
      <c r="AT92"/>
    </row>
    <row r="93" spans="1:46" x14ac:dyDescent="0.25">
      <c r="A93" t="s">
        <v>545</v>
      </c>
      <c r="B93" t="s">
        <v>205</v>
      </c>
      <c r="C93" t="s">
        <v>392</v>
      </c>
      <c r="D93" t="s">
        <v>472</v>
      </c>
      <c r="E93" s="31">
        <v>226.05434782608697</v>
      </c>
      <c r="F93" s="31">
        <v>752.98326086956524</v>
      </c>
      <c r="G93" s="31">
        <v>0</v>
      </c>
      <c r="H93" s="36">
        <v>0</v>
      </c>
      <c r="I93" s="31">
        <v>139.91260869565218</v>
      </c>
      <c r="J93" s="31">
        <v>0</v>
      </c>
      <c r="K93" s="36">
        <v>0</v>
      </c>
      <c r="L93" s="31">
        <v>97.5783695652174</v>
      </c>
      <c r="M93" s="31">
        <v>0</v>
      </c>
      <c r="N93" s="36">
        <v>0</v>
      </c>
      <c r="O93" s="31">
        <v>37.464673913043477</v>
      </c>
      <c r="P93" s="31">
        <v>0</v>
      </c>
      <c r="Q93" s="36">
        <v>0</v>
      </c>
      <c r="R93" s="31">
        <v>4.8695652173913047</v>
      </c>
      <c r="S93" s="31">
        <v>0</v>
      </c>
      <c r="T93" s="36">
        <v>0</v>
      </c>
      <c r="U93" s="31">
        <v>207.88043478260869</v>
      </c>
      <c r="V93" s="31">
        <v>0</v>
      </c>
      <c r="W93" s="36">
        <v>0</v>
      </c>
      <c r="X93" s="31">
        <v>0</v>
      </c>
      <c r="Y93" s="31">
        <v>0</v>
      </c>
      <c r="Z93" s="36" t="s">
        <v>699</v>
      </c>
      <c r="AA93" s="31">
        <v>346.87771739130437</v>
      </c>
      <c r="AB93" s="31">
        <v>0</v>
      </c>
      <c r="AC93" s="36">
        <v>0</v>
      </c>
      <c r="AD93" s="31">
        <v>58.3125</v>
      </c>
      <c r="AE93" s="31">
        <v>0</v>
      </c>
      <c r="AF93" s="36">
        <v>0</v>
      </c>
      <c r="AG93" s="31">
        <v>0</v>
      </c>
      <c r="AH93" s="31">
        <v>0</v>
      </c>
      <c r="AI93" s="36" t="s">
        <v>699</v>
      </c>
      <c r="AJ93" t="s">
        <v>17</v>
      </c>
      <c r="AK93" s="37">
        <v>4</v>
      </c>
      <c r="AT93"/>
    </row>
    <row r="94" spans="1:46" x14ac:dyDescent="0.25">
      <c r="A94" t="s">
        <v>545</v>
      </c>
      <c r="B94" t="s">
        <v>357</v>
      </c>
      <c r="C94" t="s">
        <v>456</v>
      </c>
      <c r="D94" t="s">
        <v>469</v>
      </c>
      <c r="E94" s="31">
        <v>98.206521739130437</v>
      </c>
      <c r="F94" s="31">
        <v>389.46880434782611</v>
      </c>
      <c r="G94" s="31">
        <v>0</v>
      </c>
      <c r="H94" s="36">
        <v>0</v>
      </c>
      <c r="I94" s="31">
        <v>58.252717391304351</v>
      </c>
      <c r="J94" s="31">
        <v>0</v>
      </c>
      <c r="K94" s="36">
        <v>0</v>
      </c>
      <c r="L94" s="31">
        <v>32.573369565217391</v>
      </c>
      <c r="M94" s="31">
        <v>0</v>
      </c>
      <c r="N94" s="36">
        <v>0</v>
      </c>
      <c r="O94" s="31">
        <v>20.548913043478262</v>
      </c>
      <c r="P94" s="31">
        <v>0</v>
      </c>
      <c r="Q94" s="36">
        <v>0</v>
      </c>
      <c r="R94" s="31">
        <v>5.1304347826086953</v>
      </c>
      <c r="S94" s="31">
        <v>0</v>
      </c>
      <c r="T94" s="36">
        <v>0</v>
      </c>
      <c r="U94" s="31">
        <v>111.88695652173914</v>
      </c>
      <c r="V94" s="31">
        <v>0</v>
      </c>
      <c r="W94" s="36">
        <v>0</v>
      </c>
      <c r="X94" s="31">
        <v>0</v>
      </c>
      <c r="Y94" s="31">
        <v>0</v>
      </c>
      <c r="Z94" s="36" t="s">
        <v>699</v>
      </c>
      <c r="AA94" s="31">
        <v>219.3291304347826</v>
      </c>
      <c r="AB94" s="31">
        <v>0</v>
      </c>
      <c r="AC94" s="36">
        <v>0</v>
      </c>
      <c r="AD94" s="31">
        <v>0</v>
      </c>
      <c r="AE94" s="31">
        <v>0</v>
      </c>
      <c r="AF94" s="36" t="s">
        <v>699</v>
      </c>
      <c r="AG94" s="31">
        <v>0</v>
      </c>
      <c r="AH94" s="31">
        <v>0</v>
      </c>
      <c r="AI94" s="36" t="s">
        <v>699</v>
      </c>
      <c r="AJ94" t="s">
        <v>170</v>
      </c>
      <c r="AK94" s="37">
        <v>4</v>
      </c>
      <c r="AT94"/>
    </row>
    <row r="95" spans="1:46" x14ac:dyDescent="0.25">
      <c r="A95" t="s">
        <v>545</v>
      </c>
      <c r="B95" t="s">
        <v>343</v>
      </c>
      <c r="C95" t="s">
        <v>383</v>
      </c>
      <c r="D95" t="s">
        <v>492</v>
      </c>
      <c r="E95" s="31">
        <v>63.804347826086953</v>
      </c>
      <c r="F95" s="31">
        <v>290.28804347826093</v>
      </c>
      <c r="G95" s="31">
        <v>0.21739130434782611</v>
      </c>
      <c r="H95" s="36">
        <v>7.4888135847078416E-4</v>
      </c>
      <c r="I95" s="31">
        <v>82.282608695652172</v>
      </c>
      <c r="J95" s="31">
        <v>0.13315217391304349</v>
      </c>
      <c r="K95" s="36">
        <v>1.6182298546895642E-3</v>
      </c>
      <c r="L95" s="31">
        <v>63.600543478260867</v>
      </c>
      <c r="M95" s="31">
        <v>0.13315217391304349</v>
      </c>
      <c r="N95" s="36">
        <v>2.0935697500534074E-3</v>
      </c>
      <c r="O95" s="31">
        <v>13.986413043478262</v>
      </c>
      <c r="P95" s="31">
        <v>0</v>
      </c>
      <c r="Q95" s="36">
        <v>0</v>
      </c>
      <c r="R95" s="31">
        <v>4.6956521739130439</v>
      </c>
      <c r="S95" s="31">
        <v>0</v>
      </c>
      <c r="T95" s="36">
        <v>0</v>
      </c>
      <c r="U95" s="31">
        <v>69.71521739130435</v>
      </c>
      <c r="V95" s="31">
        <v>0</v>
      </c>
      <c r="W95" s="36">
        <v>0</v>
      </c>
      <c r="X95" s="31">
        <v>0</v>
      </c>
      <c r="Y95" s="31">
        <v>0</v>
      </c>
      <c r="Z95" s="36" t="s">
        <v>699</v>
      </c>
      <c r="AA95" s="31">
        <v>135.95869565217393</v>
      </c>
      <c r="AB95" s="31">
        <v>8.4239130434782608E-2</v>
      </c>
      <c r="AC95" s="36">
        <v>6.1959354663340845E-4</v>
      </c>
      <c r="AD95" s="31">
        <v>2.3315217391304346</v>
      </c>
      <c r="AE95" s="31">
        <v>0</v>
      </c>
      <c r="AF95" s="36">
        <v>0</v>
      </c>
      <c r="AG95" s="31">
        <v>0</v>
      </c>
      <c r="AH95" s="31">
        <v>0</v>
      </c>
      <c r="AI95" s="36" t="s">
        <v>699</v>
      </c>
      <c r="AJ95" t="s">
        <v>156</v>
      </c>
      <c r="AK95" s="37">
        <v>4</v>
      </c>
      <c r="AT95"/>
    </row>
    <row r="96" spans="1:46" x14ac:dyDescent="0.25">
      <c r="A96" t="s">
        <v>545</v>
      </c>
      <c r="B96" t="s">
        <v>217</v>
      </c>
      <c r="C96" t="s">
        <v>382</v>
      </c>
      <c r="D96" t="s">
        <v>468</v>
      </c>
      <c r="E96" s="31">
        <v>107.45652173913044</v>
      </c>
      <c r="F96" s="31">
        <v>392.37543478260875</v>
      </c>
      <c r="G96" s="31">
        <v>0</v>
      </c>
      <c r="H96" s="36">
        <v>0</v>
      </c>
      <c r="I96" s="31">
        <v>68.029891304347828</v>
      </c>
      <c r="J96" s="31">
        <v>0</v>
      </c>
      <c r="K96" s="36">
        <v>0</v>
      </c>
      <c r="L96" s="31">
        <v>53.288043478260867</v>
      </c>
      <c r="M96" s="31">
        <v>0</v>
      </c>
      <c r="N96" s="36">
        <v>0</v>
      </c>
      <c r="O96" s="31">
        <v>10.524456521739131</v>
      </c>
      <c r="P96" s="31">
        <v>0</v>
      </c>
      <c r="Q96" s="36">
        <v>0</v>
      </c>
      <c r="R96" s="31">
        <v>4.2173913043478262</v>
      </c>
      <c r="S96" s="31">
        <v>0</v>
      </c>
      <c r="T96" s="36">
        <v>0</v>
      </c>
      <c r="U96" s="31">
        <v>79.160652173913036</v>
      </c>
      <c r="V96" s="31">
        <v>0</v>
      </c>
      <c r="W96" s="36">
        <v>0</v>
      </c>
      <c r="X96" s="31">
        <v>0</v>
      </c>
      <c r="Y96" s="31">
        <v>0</v>
      </c>
      <c r="Z96" s="36" t="s">
        <v>699</v>
      </c>
      <c r="AA96" s="31">
        <v>216.96402173913046</v>
      </c>
      <c r="AB96" s="31">
        <v>0</v>
      </c>
      <c r="AC96" s="36">
        <v>0</v>
      </c>
      <c r="AD96" s="31">
        <v>28.220869565217388</v>
      </c>
      <c r="AE96" s="31">
        <v>0</v>
      </c>
      <c r="AF96" s="36">
        <v>0</v>
      </c>
      <c r="AG96" s="31">
        <v>0</v>
      </c>
      <c r="AH96" s="31">
        <v>0</v>
      </c>
      <c r="AI96" s="36" t="s">
        <v>699</v>
      </c>
      <c r="AJ96" t="s">
        <v>29</v>
      </c>
      <c r="AK96" s="37">
        <v>4</v>
      </c>
      <c r="AT96"/>
    </row>
    <row r="97" spans="1:46" x14ac:dyDescent="0.25">
      <c r="A97" t="s">
        <v>545</v>
      </c>
      <c r="B97" t="s">
        <v>320</v>
      </c>
      <c r="C97" t="s">
        <v>397</v>
      </c>
      <c r="D97" t="s">
        <v>489</v>
      </c>
      <c r="E97" s="31">
        <v>123.75</v>
      </c>
      <c r="F97" s="31">
        <v>495.47913043478258</v>
      </c>
      <c r="G97" s="31">
        <v>0</v>
      </c>
      <c r="H97" s="36">
        <v>0</v>
      </c>
      <c r="I97" s="31">
        <v>97.785869565217382</v>
      </c>
      <c r="J97" s="31">
        <v>0</v>
      </c>
      <c r="K97" s="36">
        <v>0</v>
      </c>
      <c r="L97" s="31">
        <v>75.916304347826085</v>
      </c>
      <c r="M97" s="31">
        <v>0</v>
      </c>
      <c r="N97" s="36">
        <v>0</v>
      </c>
      <c r="O97" s="31">
        <v>16.565217391304348</v>
      </c>
      <c r="P97" s="31">
        <v>0</v>
      </c>
      <c r="Q97" s="36">
        <v>0</v>
      </c>
      <c r="R97" s="31">
        <v>5.3043478260869561</v>
      </c>
      <c r="S97" s="31">
        <v>0</v>
      </c>
      <c r="T97" s="36">
        <v>0</v>
      </c>
      <c r="U97" s="31">
        <v>132.33695652173913</v>
      </c>
      <c r="V97" s="31">
        <v>0</v>
      </c>
      <c r="W97" s="36">
        <v>0</v>
      </c>
      <c r="X97" s="31">
        <v>0</v>
      </c>
      <c r="Y97" s="31">
        <v>0</v>
      </c>
      <c r="Z97" s="36" t="s">
        <v>699</v>
      </c>
      <c r="AA97" s="31">
        <v>257.91336956521735</v>
      </c>
      <c r="AB97" s="31">
        <v>0</v>
      </c>
      <c r="AC97" s="36">
        <v>0</v>
      </c>
      <c r="AD97" s="31">
        <v>7.4429347826086953</v>
      </c>
      <c r="AE97" s="31">
        <v>0</v>
      </c>
      <c r="AF97" s="36">
        <v>0</v>
      </c>
      <c r="AG97" s="31">
        <v>0</v>
      </c>
      <c r="AH97" s="31">
        <v>0</v>
      </c>
      <c r="AI97" s="36" t="s">
        <v>699</v>
      </c>
      <c r="AJ97" t="s">
        <v>133</v>
      </c>
      <c r="AK97" s="37">
        <v>4</v>
      </c>
      <c r="AT97"/>
    </row>
    <row r="98" spans="1:46" x14ac:dyDescent="0.25">
      <c r="A98" t="s">
        <v>545</v>
      </c>
      <c r="B98" t="s">
        <v>318</v>
      </c>
      <c r="C98" t="s">
        <v>409</v>
      </c>
      <c r="D98" t="s">
        <v>478</v>
      </c>
      <c r="E98" s="31">
        <v>116.80434782608695</v>
      </c>
      <c r="F98" s="31">
        <v>532.33717391304344</v>
      </c>
      <c r="G98" s="31">
        <v>0</v>
      </c>
      <c r="H98" s="36">
        <v>0</v>
      </c>
      <c r="I98" s="31">
        <v>93.067934782608688</v>
      </c>
      <c r="J98" s="31">
        <v>0</v>
      </c>
      <c r="K98" s="36">
        <v>0</v>
      </c>
      <c r="L98" s="31">
        <v>77.763586956521735</v>
      </c>
      <c r="M98" s="31">
        <v>0</v>
      </c>
      <c r="N98" s="36">
        <v>0</v>
      </c>
      <c r="O98" s="31">
        <v>10.086956521739131</v>
      </c>
      <c r="P98" s="31">
        <v>0</v>
      </c>
      <c r="Q98" s="36">
        <v>0</v>
      </c>
      <c r="R98" s="31">
        <v>5.2173913043478262</v>
      </c>
      <c r="S98" s="31">
        <v>0</v>
      </c>
      <c r="T98" s="36">
        <v>0</v>
      </c>
      <c r="U98" s="31">
        <v>137.73663043478263</v>
      </c>
      <c r="V98" s="31">
        <v>0</v>
      </c>
      <c r="W98" s="36">
        <v>0</v>
      </c>
      <c r="X98" s="31">
        <v>0</v>
      </c>
      <c r="Y98" s="31">
        <v>0</v>
      </c>
      <c r="Z98" s="36" t="s">
        <v>699</v>
      </c>
      <c r="AA98" s="31">
        <v>263.43478260869563</v>
      </c>
      <c r="AB98" s="31">
        <v>0</v>
      </c>
      <c r="AC98" s="36">
        <v>0</v>
      </c>
      <c r="AD98" s="31">
        <v>38.097826086956523</v>
      </c>
      <c r="AE98" s="31">
        <v>0</v>
      </c>
      <c r="AF98" s="36">
        <v>0</v>
      </c>
      <c r="AG98" s="31">
        <v>0</v>
      </c>
      <c r="AH98" s="31">
        <v>0</v>
      </c>
      <c r="AI98" s="36" t="s">
        <v>699</v>
      </c>
      <c r="AJ98" t="s">
        <v>131</v>
      </c>
      <c r="AK98" s="37">
        <v>4</v>
      </c>
      <c r="AT98"/>
    </row>
    <row r="99" spans="1:46" x14ac:dyDescent="0.25">
      <c r="A99" t="s">
        <v>545</v>
      </c>
      <c r="B99" t="s">
        <v>212</v>
      </c>
      <c r="C99" t="s">
        <v>384</v>
      </c>
      <c r="D99" t="s">
        <v>471</v>
      </c>
      <c r="E99" s="31">
        <v>126.6195652173913</v>
      </c>
      <c r="F99" s="31">
        <v>403.38684782608698</v>
      </c>
      <c r="G99" s="31">
        <v>0</v>
      </c>
      <c r="H99" s="36">
        <v>0</v>
      </c>
      <c r="I99" s="31">
        <v>80.578804347826093</v>
      </c>
      <c r="J99" s="31">
        <v>0</v>
      </c>
      <c r="K99" s="36">
        <v>0</v>
      </c>
      <c r="L99" s="31">
        <v>65.752717391304344</v>
      </c>
      <c r="M99" s="31">
        <v>0</v>
      </c>
      <c r="N99" s="36">
        <v>0</v>
      </c>
      <c r="O99" s="31">
        <v>10.434782608695652</v>
      </c>
      <c r="P99" s="31">
        <v>0</v>
      </c>
      <c r="Q99" s="36">
        <v>0</v>
      </c>
      <c r="R99" s="31">
        <v>4.3913043478260869</v>
      </c>
      <c r="S99" s="31">
        <v>0</v>
      </c>
      <c r="T99" s="36">
        <v>0</v>
      </c>
      <c r="U99" s="31">
        <v>80.364130434782609</v>
      </c>
      <c r="V99" s="31">
        <v>0</v>
      </c>
      <c r="W99" s="36">
        <v>0</v>
      </c>
      <c r="X99" s="31">
        <v>0</v>
      </c>
      <c r="Y99" s="31">
        <v>0</v>
      </c>
      <c r="Z99" s="36" t="s">
        <v>699</v>
      </c>
      <c r="AA99" s="31">
        <v>212.35021739130437</v>
      </c>
      <c r="AB99" s="31">
        <v>0</v>
      </c>
      <c r="AC99" s="36">
        <v>0</v>
      </c>
      <c r="AD99" s="31">
        <v>30.093695652173913</v>
      </c>
      <c r="AE99" s="31">
        <v>0</v>
      </c>
      <c r="AF99" s="36">
        <v>0</v>
      </c>
      <c r="AG99" s="31">
        <v>0</v>
      </c>
      <c r="AH99" s="31">
        <v>0</v>
      </c>
      <c r="AI99" s="36" t="s">
        <v>699</v>
      </c>
      <c r="AJ99" t="s">
        <v>24</v>
      </c>
      <c r="AK99" s="37">
        <v>4</v>
      </c>
      <c r="AT99"/>
    </row>
    <row r="100" spans="1:46" x14ac:dyDescent="0.25">
      <c r="A100" t="s">
        <v>545</v>
      </c>
      <c r="B100" t="s">
        <v>207</v>
      </c>
      <c r="C100" t="s">
        <v>395</v>
      </c>
      <c r="D100" t="s">
        <v>468</v>
      </c>
      <c r="E100" s="31">
        <v>130.44565217391303</v>
      </c>
      <c r="F100" s="31">
        <v>411.25141304347829</v>
      </c>
      <c r="G100" s="31">
        <v>0</v>
      </c>
      <c r="H100" s="36">
        <v>0</v>
      </c>
      <c r="I100" s="31">
        <v>97.391304347826093</v>
      </c>
      <c r="J100" s="31">
        <v>0</v>
      </c>
      <c r="K100" s="36">
        <v>0</v>
      </c>
      <c r="L100" s="31">
        <v>77.239130434782609</v>
      </c>
      <c r="M100" s="31">
        <v>0</v>
      </c>
      <c r="N100" s="36">
        <v>0</v>
      </c>
      <c r="O100" s="31">
        <v>14.934782608695652</v>
      </c>
      <c r="P100" s="31">
        <v>0</v>
      </c>
      <c r="Q100" s="36">
        <v>0</v>
      </c>
      <c r="R100" s="31">
        <v>5.2173913043478262</v>
      </c>
      <c r="S100" s="31">
        <v>0</v>
      </c>
      <c r="T100" s="36">
        <v>0</v>
      </c>
      <c r="U100" s="31">
        <v>56.8820652173913</v>
      </c>
      <c r="V100" s="31">
        <v>0</v>
      </c>
      <c r="W100" s="36">
        <v>0</v>
      </c>
      <c r="X100" s="31">
        <v>0</v>
      </c>
      <c r="Y100" s="31">
        <v>0</v>
      </c>
      <c r="Z100" s="36" t="s">
        <v>699</v>
      </c>
      <c r="AA100" s="31">
        <v>256.70902173913043</v>
      </c>
      <c r="AB100" s="31">
        <v>0</v>
      </c>
      <c r="AC100" s="36">
        <v>0</v>
      </c>
      <c r="AD100" s="31">
        <v>0.26902173913043476</v>
      </c>
      <c r="AE100" s="31">
        <v>0</v>
      </c>
      <c r="AF100" s="36">
        <v>0</v>
      </c>
      <c r="AG100" s="31">
        <v>0</v>
      </c>
      <c r="AH100" s="31">
        <v>0</v>
      </c>
      <c r="AI100" s="36" t="s">
        <v>699</v>
      </c>
      <c r="AJ100" t="s">
        <v>19</v>
      </c>
      <c r="AK100" s="37">
        <v>4</v>
      </c>
      <c r="AT100"/>
    </row>
    <row r="101" spans="1:46" x14ac:dyDescent="0.25">
      <c r="A101" t="s">
        <v>545</v>
      </c>
      <c r="B101" t="s">
        <v>324</v>
      </c>
      <c r="C101" t="s">
        <v>427</v>
      </c>
      <c r="D101" t="s">
        <v>497</v>
      </c>
      <c r="E101" s="31">
        <v>131.32608695652175</v>
      </c>
      <c r="F101" s="31">
        <v>539.98543478260876</v>
      </c>
      <c r="G101" s="31">
        <v>0</v>
      </c>
      <c r="H101" s="36">
        <v>0</v>
      </c>
      <c r="I101" s="31">
        <v>65.437717391304346</v>
      </c>
      <c r="J101" s="31">
        <v>0</v>
      </c>
      <c r="K101" s="36">
        <v>0</v>
      </c>
      <c r="L101" s="31">
        <v>51.788260869565221</v>
      </c>
      <c r="M101" s="31">
        <v>0</v>
      </c>
      <c r="N101" s="36">
        <v>0</v>
      </c>
      <c r="O101" s="31">
        <v>10.377717391304348</v>
      </c>
      <c r="P101" s="31">
        <v>0</v>
      </c>
      <c r="Q101" s="36">
        <v>0</v>
      </c>
      <c r="R101" s="31">
        <v>3.2717391304347827</v>
      </c>
      <c r="S101" s="31">
        <v>0</v>
      </c>
      <c r="T101" s="36">
        <v>0</v>
      </c>
      <c r="U101" s="31">
        <v>165.30141304347825</v>
      </c>
      <c r="V101" s="31">
        <v>0</v>
      </c>
      <c r="W101" s="36">
        <v>0</v>
      </c>
      <c r="X101" s="31">
        <v>5.8296739130434778</v>
      </c>
      <c r="Y101" s="31">
        <v>0</v>
      </c>
      <c r="Z101" s="36">
        <v>0</v>
      </c>
      <c r="AA101" s="31">
        <v>303.41663043478263</v>
      </c>
      <c r="AB101" s="31">
        <v>0</v>
      </c>
      <c r="AC101" s="36">
        <v>0</v>
      </c>
      <c r="AD101" s="31">
        <v>0</v>
      </c>
      <c r="AE101" s="31">
        <v>0</v>
      </c>
      <c r="AF101" s="36" t="s">
        <v>699</v>
      </c>
      <c r="AG101" s="31">
        <v>0</v>
      </c>
      <c r="AH101" s="31">
        <v>0</v>
      </c>
      <c r="AI101" s="36" t="s">
        <v>699</v>
      </c>
      <c r="AJ101" t="s">
        <v>137</v>
      </c>
      <c r="AK101" s="37">
        <v>4</v>
      </c>
      <c r="AT101"/>
    </row>
    <row r="102" spans="1:46" x14ac:dyDescent="0.25">
      <c r="A102" t="s">
        <v>545</v>
      </c>
      <c r="B102" t="s">
        <v>330</v>
      </c>
      <c r="C102" t="s">
        <v>377</v>
      </c>
      <c r="D102" t="s">
        <v>478</v>
      </c>
      <c r="E102" s="31">
        <v>140.68478260869566</v>
      </c>
      <c r="F102" s="31">
        <v>574.92608695652177</v>
      </c>
      <c r="G102" s="31">
        <v>0</v>
      </c>
      <c r="H102" s="36">
        <v>0</v>
      </c>
      <c r="I102" s="31">
        <v>117.6875</v>
      </c>
      <c r="J102" s="31">
        <v>0</v>
      </c>
      <c r="K102" s="36">
        <v>0</v>
      </c>
      <c r="L102" s="31">
        <v>100.40760869565217</v>
      </c>
      <c r="M102" s="31">
        <v>0</v>
      </c>
      <c r="N102" s="36">
        <v>0</v>
      </c>
      <c r="O102" s="31">
        <v>11.975543478260869</v>
      </c>
      <c r="P102" s="31">
        <v>0</v>
      </c>
      <c r="Q102" s="36">
        <v>0</v>
      </c>
      <c r="R102" s="31">
        <v>5.3043478260869561</v>
      </c>
      <c r="S102" s="31">
        <v>0</v>
      </c>
      <c r="T102" s="36">
        <v>0</v>
      </c>
      <c r="U102" s="31">
        <v>97.353260869565219</v>
      </c>
      <c r="V102" s="31">
        <v>0</v>
      </c>
      <c r="W102" s="36">
        <v>0</v>
      </c>
      <c r="X102" s="31">
        <v>5.5652173913043477</v>
      </c>
      <c r="Y102" s="31">
        <v>0</v>
      </c>
      <c r="Z102" s="36">
        <v>0</v>
      </c>
      <c r="AA102" s="31">
        <v>280.0483695652174</v>
      </c>
      <c r="AB102" s="31">
        <v>0</v>
      </c>
      <c r="AC102" s="36">
        <v>0</v>
      </c>
      <c r="AD102" s="31">
        <v>74.271739130434781</v>
      </c>
      <c r="AE102" s="31">
        <v>0</v>
      </c>
      <c r="AF102" s="36">
        <v>0</v>
      </c>
      <c r="AG102" s="31">
        <v>0</v>
      </c>
      <c r="AH102" s="31">
        <v>0</v>
      </c>
      <c r="AI102" s="36" t="s">
        <v>699</v>
      </c>
      <c r="AJ102" t="s">
        <v>143</v>
      </c>
      <c r="AK102" s="37">
        <v>4</v>
      </c>
      <c r="AT102"/>
    </row>
    <row r="103" spans="1:46" x14ac:dyDescent="0.25">
      <c r="A103" t="s">
        <v>545</v>
      </c>
      <c r="B103" t="s">
        <v>316</v>
      </c>
      <c r="C103" t="s">
        <v>445</v>
      </c>
      <c r="D103" t="s">
        <v>481</v>
      </c>
      <c r="E103" s="31">
        <v>154.36956521739131</v>
      </c>
      <c r="F103" s="31">
        <v>563.21097826086952</v>
      </c>
      <c r="G103" s="31">
        <v>34.220108695652172</v>
      </c>
      <c r="H103" s="36">
        <v>6.0758951825335361E-2</v>
      </c>
      <c r="I103" s="31">
        <v>73.369565217391298</v>
      </c>
      <c r="J103" s="31">
        <v>8.6956521739130432E-2</v>
      </c>
      <c r="K103" s="36">
        <v>1.1851851851851852E-3</v>
      </c>
      <c r="L103" s="31">
        <v>39.698369565217391</v>
      </c>
      <c r="M103" s="31">
        <v>8.6956521739130432E-2</v>
      </c>
      <c r="N103" s="36">
        <v>2.1904305565062631E-3</v>
      </c>
      <c r="O103" s="31">
        <v>28.932065217391305</v>
      </c>
      <c r="P103" s="31">
        <v>0</v>
      </c>
      <c r="Q103" s="36">
        <v>0</v>
      </c>
      <c r="R103" s="31">
        <v>4.7391304347826084</v>
      </c>
      <c r="S103" s="31">
        <v>0</v>
      </c>
      <c r="T103" s="36">
        <v>0</v>
      </c>
      <c r="U103" s="31">
        <v>162.56228260869565</v>
      </c>
      <c r="V103" s="31">
        <v>9.7771739130434785</v>
      </c>
      <c r="W103" s="36">
        <v>6.0144172166788246E-2</v>
      </c>
      <c r="X103" s="31">
        <v>5.2581521739130439</v>
      </c>
      <c r="Y103" s="31">
        <v>0</v>
      </c>
      <c r="Z103" s="36">
        <v>0</v>
      </c>
      <c r="AA103" s="31">
        <v>315.99923913043477</v>
      </c>
      <c r="AB103" s="31">
        <v>24.355978260869566</v>
      </c>
      <c r="AC103" s="36">
        <v>7.7076066157286433E-2</v>
      </c>
      <c r="AD103" s="31">
        <v>6.0217391304347823</v>
      </c>
      <c r="AE103" s="31">
        <v>0</v>
      </c>
      <c r="AF103" s="36">
        <v>0</v>
      </c>
      <c r="AG103" s="31">
        <v>0</v>
      </c>
      <c r="AH103" s="31">
        <v>0</v>
      </c>
      <c r="AI103" s="36" t="s">
        <v>699</v>
      </c>
      <c r="AJ103" t="s">
        <v>129</v>
      </c>
      <c r="AK103" s="37">
        <v>4</v>
      </c>
      <c r="AT103"/>
    </row>
    <row r="104" spans="1:46" x14ac:dyDescent="0.25">
      <c r="A104" t="s">
        <v>545</v>
      </c>
      <c r="B104" t="s">
        <v>329</v>
      </c>
      <c r="C104" t="s">
        <v>391</v>
      </c>
      <c r="D104" t="s">
        <v>470</v>
      </c>
      <c r="E104" s="31">
        <v>96.934782608695656</v>
      </c>
      <c r="F104" s="31">
        <v>485.60521739130434</v>
      </c>
      <c r="G104" s="31">
        <v>61.822065217391277</v>
      </c>
      <c r="H104" s="36">
        <v>0.12730931012130084</v>
      </c>
      <c r="I104" s="31">
        <v>59.997282608695649</v>
      </c>
      <c r="J104" s="31">
        <v>0</v>
      </c>
      <c r="K104" s="36">
        <v>0</v>
      </c>
      <c r="L104" s="31">
        <v>39.777173913043477</v>
      </c>
      <c r="M104" s="31">
        <v>0</v>
      </c>
      <c r="N104" s="36">
        <v>0</v>
      </c>
      <c r="O104" s="31">
        <v>14.915760869565217</v>
      </c>
      <c r="P104" s="31">
        <v>0</v>
      </c>
      <c r="Q104" s="36">
        <v>0</v>
      </c>
      <c r="R104" s="31">
        <v>5.3043478260869561</v>
      </c>
      <c r="S104" s="31">
        <v>0</v>
      </c>
      <c r="T104" s="36">
        <v>0</v>
      </c>
      <c r="U104" s="31">
        <v>141.34380434782611</v>
      </c>
      <c r="V104" s="31">
        <v>61.822065217391277</v>
      </c>
      <c r="W104" s="36">
        <v>0.43738786784920802</v>
      </c>
      <c r="X104" s="31">
        <v>9.625</v>
      </c>
      <c r="Y104" s="31">
        <v>0</v>
      </c>
      <c r="Z104" s="36">
        <v>0</v>
      </c>
      <c r="AA104" s="31">
        <v>272.33749999999998</v>
      </c>
      <c r="AB104" s="31">
        <v>0</v>
      </c>
      <c r="AC104" s="36">
        <v>0</v>
      </c>
      <c r="AD104" s="31">
        <v>2.3016304347826089</v>
      </c>
      <c r="AE104" s="31">
        <v>0</v>
      </c>
      <c r="AF104" s="36">
        <v>0</v>
      </c>
      <c r="AG104" s="31">
        <v>0</v>
      </c>
      <c r="AH104" s="31">
        <v>0</v>
      </c>
      <c r="AI104" s="36" t="s">
        <v>699</v>
      </c>
      <c r="AJ104" t="s">
        <v>142</v>
      </c>
      <c r="AK104" s="37">
        <v>4</v>
      </c>
      <c r="AT104"/>
    </row>
    <row r="105" spans="1:46" x14ac:dyDescent="0.25">
      <c r="A105" t="s">
        <v>545</v>
      </c>
      <c r="B105" t="s">
        <v>242</v>
      </c>
      <c r="C105" t="s">
        <v>428</v>
      </c>
      <c r="D105" t="s">
        <v>459</v>
      </c>
      <c r="E105" s="31">
        <v>127.76086956521739</v>
      </c>
      <c r="F105" s="31">
        <v>435.41032608695656</v>
      </c>
      <c r="G105" s="31">
        <v>0</v>
      </c>
      <c r="H105" s="36">
        <v>0</v>
      </c>
      <c r="I105" s="31">
        <v>67.046195652173907</v>
      </c>
      <c r="J105" s="31">
        <v>0</v>
      </c>
      <c r="K105" s="36">
        <v>0</v>
      </c>
      <c r="L105" s="31">
        <v>46.567934782608695</v>
      </c>
      <c r="M105" s="31">
        <v>0</v>
      </c>
      <c r="N105" s="36">
        <v>0</v>
      </c>
      <c r="O105" s="31">
        <v>15.434782608695652</v>
      </c>
      <c r="P105" s="31">
        <v>0</v>
      </c>
      <c r="Q105" s="36">
        <v>0</v>
      </c>
      <c r="R105" s="31">
        <v>5.0434782608695654</v>
      </c>
      <c r="S105" s="31">
        <v>0</v>
      </c>
      <c r="T105" s="36">
        <v>0</v>
      </c>
      <c r="U105" s="31">
        <v>87.847826086956516</v>
      </c>
      <c r="V105" s="31">
        <v>0</v>
      </c>
      <c r="W105" s="36">
        <v>0</v>
      </c>
      <c r="X105" s="31">
        <v>0</v>
      </c>
      <c r="Y105" s="31">
        <v>0</v>
      </c>
      <c r="Z105" s="36" t="s">
        <v>699</v>
      </c>
      <c r="AA105" s="31">
        <v>254.91032608695653</v>
      </c>
      <c r="AB105" s="31">
        <v>0</v>
      </c>
      <c r="AC105" s="36">
        <v>0</v>
      </c>
      <c r="AD105" s="31">
        <v>25.605978260869566</v>
      </c>
      <c r="AE105" s="31">
        <v>0</v>
      </c>
      <c r="AF105" s="36">
        <v>0</v>
      </c>
      <c r="AG105" s="31">
        <v>0</v>
      </c>
      <c r="AH105" s="31">
        <v>0</v>
      </c>
      <c r="AI105" s="36" t="s">
        <v>699</v>
      </c>
      <c r="AJ105" t="s">
        <v>55</v>
      </c>
      <c r="AK105" s="37">
        <v>4</v>
      </c>
      <c r="AT105"/>
    </row>
    <row r="106" spans="1:46" x14ac:dyDescent="0.25">
      <c r="A106" t="s">
        <v>545</v>
      </c>
      <c r="B106" t="s">
        <v>272</v>
      </c>
      <c r="C106" t="s">
        <v>390</v>
      </c>
      <c r="D106" t="s">
        <v>474</v>
      </c>
      <c r="E106" s="31">
        <v>78.445652173913047</v>
      </c>
      <c r="F106" s="31">
        <v>273.11913043478251</v>
      </c>
      <c r="G106" s="31">
        <v>0</v>
      </c>
      <c r="H106" s="36">
        <v>0</v>
      </c>
      <c r="I106" s="31">
        <v>57.955543478260871</v>
      </c>
      <c r="J106" s="31">
        <v>0</v>
      </c>
      <c r="K106" s="36">
        <v>0</v>
      </c>
      <c r="L106" s="31">
        <v>38.912065217391309</v>
      </c>
      <c r="M106" s="31">
        <v>0</v>
      </c>
      <c r="N106" s="36">
        <v>0</v>
      </c>
      <c r="O106" s="31">
        <v>14.173913043478262</v>
      </c>
      <c r="P106" s="31">
        <v>0</v>
      </c>
      <c r="Q106" s="36">
        <v>0</v>
      </c>
      <c r="R106" s="31">
        <v>4.8695652173913047</v>
      </c>
      <c r="S106" s="31">
        <v>0</v>
      </c>
      <c r="T106" s="36">
        <v>0</v>
      </c>
      <c r="U106" s="31">
        <v>46.621630434782595</v>
      </c>
      <c r="V106" s="31">
        <v>0</v>
      </c>
      <c r="W106" s="36">
        <v>0</v>
      </c>
      <c r="X106" s="31">
        <v>10.400217391304347</v>
      </c>
      <c r="Y106" s="31">
        <v>0</v>
      </c>
      <c r="Z106" s="36">
        <v>0</v>
      </c>
      <c r="AA106" s="31">
        <v>147.13804347826078</v>
      </c>
      <c r="AB106" s="31">
        <v>0</v>
      </c>
      <c r="AC106" s="36">
        <v>0</v>
      </c>
      <c r="AD106" s="31">
        <v>11.003695652173914</v>
      </c>
      <c r="AE106" s="31">
        <v>0</v>
      </c>
      <c r="AF106" s="36">
        <v>0</v>
      </c>
      <c r="AG106" s="31">
        <v>0</v>
      </c>
      <c r="AH106" s="31">
        <v>0</v>
      </c>
      <c r="AI106" s="36" t="s">
        <v>699</v>
      </c>
      <c r="AJ106" t="s">
        <v>85</v>
      </c>
      <c r="AK106" s="37">
        <v>4</v>
      </c>
      <c r="AT106"/>
    </row>
    <row r="107" spans="1:46" x14ac:dyDescent="0.25">
      <c r="A107" t="s">
        <v>545</v>
      </c>
      <c r="B107" t="s">
        <v>213</v>
      </c>
      <c r="C107" t="s">
        <v>417</v>
      </c>
      <c r="D107" t="s">
        <v>488</v>
      </c>
      <c r="E107" s="31">
        <v>58.782608695652172</v>
      </c>
      <c r="F107" s="31">
        <v>221.4266304347826</v>
      </c>
      <c r="G107" s="31">
        <v>0</v>
      </c>
      <c r="H107" s="36">
        <v>0</v>
      </c>
      <c r="I107" s="31">
        <v>15.095108695652176</v>
      </c>
      <c r="J107" s="31">
        <v>0</v>
      </c>
      <c r="K107" s="36">
        <v>0</v>
      </c>
      <c r="L107" s="31">
        <v>6.6467391304347823</v>
      </c>
      <c r="M107" s="31">
        <v>0</v>
      </c>
      <c r="N107" s="36">
        <v>0</v>
      </c>
      <c r="O107" s="31">
        <v>4.0896739130434785</v>
      </c>
      <c r="P107" s="31">
        <v>0</v>
      </c>
      <c r="Q107" s="36">
        <v>0</v>
      </c>
      <c r="R107" s="31">
        <v>4.3586956521739131</v>
      </c>
      <c r="S107" s="31">
        <v>0</v>
      </c>
      <c r="T107" s="36">
        <v>0</v>
      </c>
      <c r="U107" s="31">
        <v>58.793478260869563</v>
      </c>
      <c r="V107" s="31">
        <v>0</v>
      </c>
      <c r="W107" s="36">
        <v>0</v>
      </c>
      <c r="X107" s="31">
        <v>6.0298913043478262</v>
      </c>
      <c r="Y107" s="31">
        <v>0</v>
      </c>
      <c r="Z107" s="36">
        <v>0</v>
      </c>
      <c r="AA107" s="31">
        <v>122.75</v>
      </c>
      <c r="AB107" s="31">
        <v>0</v>
      </c>
      <c r="AC107" s="36">
        <v>0</v>
      </c>
      <c r="AD107" s="31">
        <v>18.758152173913043</v>
      </c>
      <c r="AE107" s="31">
        <v>0</v>
      </c>
      <c r="AF107" s="36">
        <v>0</v>
      </c>
      <c r="AG107" s="31">
        <v>0</v>
      </c>
      <c r="AH107" s="31">
        <v>0</v>
      </c>
      <c r="AI107" s="36" t="s">
        <v>699</v>
      </c>
      <c r="AJ107" t="s">
        <v>25</v>
      </c>
      <c r="AK107" s="37">
        <v>4</v>
      </c>
      <c r="AT107"/>
    </row>
    <row r="108" spans="1:46" x14ac:dyDescent="0.25">
      <c r="A108" t="s">
        <v>545</v>
      </c>
      <c r="B108" t="s">
        <v>341</v>
      </c>
      <c r="C108" t="s">
        <v>427</v>
      </c>
      <c r="D108" t="s">
        <v>497</v>
      </c>
      <c r="E108" s="31">
        <v>70.891304347826093</v>
      </c>
      <c r="F108" s="31">
        <v>282.63989130434788</v>
      </c>
      <c r="G108" s="31">
        <v>0</v>
      </c>
      <c r="H108" s="36">
        <v>0</v>
      </c>
      <c r="I108" s="31">
        <v>52.631195652173929</v>
      </c>
      <c r="J108" s="31">
        <v>0</v>
      </c>
      <c r="K108" s="36">
        <v>0</v>
      </c>
      <c r="L108" s="31">
        <v>38.109456521739141</v>
      </c>
      <c r="M108" s="31">
        <v>0</v>
      </c>
      <c r="N108" s="36">
        <v>0</v>
      </c>
      <c r="O108" s="31">
        <v>8.9565217391304355</v>
      </c>
      <c r="P108" s="31">
        <v>0</v>
      </c>
      <c r="Q108" s="36">
        <v>0</v>
      </c>
      <c r="R108" s="31">
        <v>5.5652173913043477</v>
      </c>
      <c r="S108" s="31">
        <v>0</v>
      </c>
      <c r="T108" s="36">
        <v>0</v>
      </c>
      <c r="U108" s="31">
        <v>57.447608695652185</v>
      </c>
      <c r="V108" s="31">
        <v>0</v>
      </c>
      <c r="W108" s="36">
        <v>0</v>
      </c>
      <c r="X108" s="31">
        <v>19.292065217391304</v>
      </c>
      <c r="Y108" s="31">
        <v>0</v>
      </c>
      <c r="Z108" s="36">
        <v>0</v>
      </c>
      <c r="AA108" s="31">
        <v>144.60369565217394</v>
      </c>
      <c r="AB108" s="31">
        <v>0</v>
      </c>
      <c r="AC108" s="36">
        <v>0</v>
      </c>
      <c r="AD108" s="31">
        <v>8.6653260869565241</v>
      </c>
      <c r="AE108" s="31">
        <v>0</v>
      </c>
      <c r="AF108" s="36">
        <v>0</v>
      </c>
      <c r="AG108" s="31">
        <v>0</v>
      </c>
      <c r="AH108" s="31">
        <v>0</v>
      </c>
      <c r="AI108" s="36" t="s">
        <v>699</v>
      </c>
      <c r="AJ108" t="s">
        <v>154</v>
      </c>
      <c r="AK108" s="37">
        <v>4</v>
      </c>
      <c r="AT108"/>
    </row>
    <row r="109" spans="1:46" x14ac:dyDescent="0.25">
      <c r="A109" t="s">
        <v>545</v>
      </c>
      <c r="B109" t="s">
        <v>304</v>
      </c>
      <c r="C109" t="s">
        <v>377</v>
      </c>
      <c r="D109" t="s">
        <v>478</v>
      </c>
      <c r="E109" s="31">
        <v>85.989130434782609</v>
      </c>
      <c r="F109" s="31">
        <v>257.01369565217391</v>
      </c>
      <c r="G109" s="31">
        <v>53.387608695652176</v>
      </c>
      <c r="H109" s="36">
        <v>0.20772281632766992</v>
      </c>
      <c r="I109" s="31">
        <v>44.663478260869553</v>
      </c>
      <c r="J109" s="31">
        <v>8.9922826086956498</v>
      </c>
      <c r="K109" s="36">
        <v>0.20133413157331154</v>
      </c>
      <c r="L109" s="31">
        <v>24.302065217391299</v>
      </c>
      <c r="M109" s="31">
        <v>8.9922826086956498</v>
      </c>
      <c r="N109" s="36">
        <v>0.37002133474074039</v>
      </c>
      <c r="O109" s="31">
        <v>16.796195652173914</v>
      </c>
      <c r="P109" s="31">
        <v>0</v>
      </c>
      <c r="Q109" s="36">
        <v>0</v>
      </c>
      <c r="R109" s="31">
        <v>3.5652173913043477</v>
      </c>
      <c r="S109" s="31">
        <v>0</v>
      </c>
      <c r="T109" s="36">
        <v>0</v>
      </c>
      <c r="U109" s="31">
        <v>64.744456521739124</v>
      </c>
      <c r="V109" s="31">
        <v>5.9401086956521727</v>
      </c>
      <c r="W109" s="36">
        <v>9.174698522116212E-2</v>
      </c>
      <c r="X109" s="31">
        <v>0</v>
      </c>
      <c r="Y109" s="31">
        <v>0</v>
      </c>
      <c r="Z109" s="36" t="s">
        <v>699</v>
      </c>
      <c r="AA109" s="31">
        <v>147.60576086956524</v>
      </c>
      <c r="AB109" s="31">
        <v>38.455217391304352</v>
      </c>
      <c r="AC109" s="36">
        <v>0.2605265347691007</v>
      </c>
      <c r="AD109" s="31">
        <v>0</v>
      </c>
      <c r="AE109" s="31">
        <v>0</v>
      </c>
      <c r="AF109" s="36" t="s">
        <v>699</v>
      </c>
      <c r="AG109" s="31">
        <v>0</v>
      </c>
      <c r="AH109" s="31">
        <v>0</v>
      </c>
      <c r="AI109" s="36" t="s">
        <v>699</v>
      </c>
      <c r="AJ109" t="s">
        <v>117</v>
      </c>
      <c r="AK109" s="37">
        <v>4</v>
      </c>
      <c r="AT109"/>
    </row>
    <row r="110" spans="1:46" x14ac:dyDescent="0.25">
      <c r="A110" t="s">
        <v>545</v>
      </c>
      <c r="B110" t="s">
        <v>232</v>
      </c>
      <c r="C110" t="s">
        <v>416</v>
      </c>
      <c r="D110" t="s">
        <v>464</v>
      </c>
      <c r="E110" s="31">
        <v>88.782608695652172</v>
      </c>
      <c r="F110" s="31">
        <v>357.90978260869571</v>
      </c>
      <c r="G110" s="31">
        <v>83.809782608695656</v>
      </c>
      <c r="H110" s="36">
        <v>0.23416454838934997</v>
      </c>
      <c r="I110" s="31">
        <v>23.91032608695652</v>
      </c>
      <c r="J110" s="31">
        <v>0.84239130434782605</v>
      </c>
      <c r="K110" s="36">
        <v>3.5231276281395614E-2</v>
      </c>
      <c r="L110" s="31">
        <v>13.282608695652174</v>
      </c>
      <c r="M110" s="31">
        <v>0.84239130434782605</v>
      </c>
      <c r="N110" s="36">
        <v>6.3420621931260232E-2</v>
      </c>
      <c r="O110" s="31">
        <v>5.3586956521739131</v>
      </c>
      <c r="P110" s="31">
        <v>0</v>
      </c>
      <c r="Q110" s="36">
        <v>0</v>
      </c>
      <c r="R110" s="31">
        <v>5.2690217391304346</v>
      </c>
      <c r="S110" s="31">
        <v>0</v>
      </c>
      <c r="T110" s="36">
        <v>0</v>
      </c>
      <c r="U110" s="31">
        <v>108.62771739130434</v>
      </c>
      <c r="V110" s="31">
        <v>44.641304347826086</v>
      </c>
      <c r="W110" s="36">
        <v>0.41095684803001875</v>
      </c>
      <c r="X110" s="31">
        <v>10.961956521739131</v>
      </c>
      <c r="Y110" s="31">
        <v>0</v>
      </c>
      <c r="Z110" s="36">
        <v>0</v>
      </c>
      <c r="AA110" s="31">
        <v>210.38804347826087</v>
      </c>
      <c r="AB110" s="31">
        <v>38.326086956521742</v>
      </c>
      <c r="AC110" s="36">
        <v>0.18216856016573932</v>
      </c>
      <c r="AD110" s="31">
        <v>4.0217391304347823</v>
      </c>
      <c r="AE110" s="31">
        <v>0</v>
      </c>
      <c r="AF110" s="36">
        <v>0</v>
      </c>
      <c r="AG110" s="31">
        <v>0</v>
      </c>
      <c r="AH110" s="31">
        <v>0</v>
      </c>
      <c r="AI110" s="36" t="s">
        <v>699</v>
      </c>
      <c r="AJ110" t="s">
        <v>45</v>
      </c>
      <c r="AK110" s="37">
        <v>4</v>
      </c>
      <c r="AT110"/>
    </row>
    <row r="111" spans="1:46" x14ac:dyDescent="0.25">
      <c r="A111" t="s">
        <v>545</v>
      </c>
      <c r="B111" t="s">
        <v>236</v>
      </c>
      <c r="C111" t="s">
        <v>377</v>
      </c>
      <c r="D111" t="s">
        <v>478</v>
      </c>
      <c r="E111" s="31">
        <v>97.315217391304344</v>
      </c>
      <c r="F111" s="31">
        <v>245.76499999999999</v>
      </c>
      <c r="G111" s="31">
        <v>83.273152173913047</v>
      </c>
      <c r="H111" s="36">
        <v>0.33883243006088359</v>
      </c>
      <c r="I111" s="31">
        <v>35.674456521739131</v>
      </c>
      <c r="J111" s="31">
        <v>10.622826086956522</v>
      </c>
      <c r="K111" s="36">
        <v>0.29777121006687896</v>
      </c>
      <c r="L111" s="31">
        <v>21.307608695652174</v>
      </c>
      <c r="M111" s="31">
        <v>10.622826086956522</v>
      </c>
      <c r="N111" s="36">
        <v>0.49854614089680149</v>
      </c>
      <c r="O111" s="31">
        <v>10.801630434782609</v>
      </c>
      <c r="P111" s="31">
        <v>0</v>
      </c>
      <c r="Q111" s="36">
        <v>0</v>
      </c>
      <c r="R111" s="31">
        <v>3.5652173913043477</v>
      </c>
      <c r="S111" s="31">
        <v>0</v>
      </c>
      <c r="T111" s="36">
        <v>0</v>
      </c>
      <c r="U111" s="31">
        <v>56.906956521739133</v>
      </c>
      <c r="V111" s="31">
        <v>18.741195652173918</v>
      </c>
      <c r="W111" s="36">
        <v>0.32933048607184884</v>
      </c>
      <c r="X111" s="31">
        <v>5.3420652173913057</v>
      </c>
      <c r="Y111" s="31">
        <v>4.0893478260869571</v>
      </c>
      <c r="Z111" s="36">
        <v>0.76549942010702576</v>
      </c>
      <c r="AA111" s="31">
        <v>147.84152173913043</v>
      </c>
      <c r="AB111" s="31">
        <v>49.819782608695654</v>
      </c>
      <c r="AC111" s="36">
        <v>0.33698099169057349</v>
      </c>
      <c r="AD111" s="31">
        <v>0</v>
      </c>
      <c r="AE111" s="31">
        <v>0</v>
      </c>
      <c r="AF111" s="36" t="s">
        <v>699</v>
      </c>
      <c r="AG111" s="31">
        <v>0</v>
      </c>
      <c r="AH111" s="31">
        <v>0</v>
      </c>
      <c r="AI111" s="36" t="s">
        <v>699</v>
      </c>
      <c r="AJ111" t="s">
        <v>49</v>
      </c>
      <c r="AK111" s="37">
        <v>4</v>
      </c>
      <c r="AT111"/>
    </row>
    <row r="112" spans="1:46" x14ac:dyDescent="0.25">
      <c r="A112" t="s">
        <v>545</v>
      </c>
      <c r="B112" t="s">
        <v>353</v>
      </c>
      <c r="C112" t="s">
        <v>382</v>
      </c>
      <c r="D112" t="s">
        <v>468</v>
      </c>
      <c r="E112" s="31">
        <v>5.7826086956521738</v>
      </c>
      <c r="F112" s="31">
        <v>57.330869565217384</v>
      </c>
      <c r="G112" s="31">
        <v>0</v>
      </c>
      <c r="H112" s="36">
        <v>0</v>
      </c>
      <c r="I112" s="31">
        <v>26.191521739130437</v>
      </c>
      <c r="J112" s="31">
        <v>0</v>
      </c>
      <c r="K112" s="36">
        <v>0</v>
      </c>
      <c r="L112" s="31">
        <v>13.509456521739132</v>
      </c>
      <c r="M112" s="31">
        <v>0</v>
      </c>
      <c r="N112" s="36">
        <v>0</v>
      </c>
      <c r="O112" s="31">
        <v>7.3994565217391308</v>
      </c>
      <c r="P112" s="31">
        <v>0</v>
      </c>
      <c r="Q112" s="36">
        <v>0</v>
      </c>
      <c r="R112" s="31">
        <v>5.2826086956521738</v>
      </c>
      <c r="S112" s="31">
        <v>0</v>
      </c>
      <c r="T112" s="36">
        <v>0</v>
      </c>
      <c r="U112" s="31">
        <v>8.8353260869565222</v>
      </c>
      <c r="V112" s="31">
        <v>0</v>
      </c>
      <c r="W112" s="36">
        <v>0</v>
      </c>
      <c r="X112" s="31">
        <v>0</v>
      </c>
      <c r="Y112" s="31">
        <v>0</v>
      </c>
      <c r="Z112" s="36" t="s">
        <v>699</v>
      </c>
      <c r="AA112" s="31">
        <v>22.304021739130427</v>
      </c>
      <c r="AB112" s="31">
        <v>0</v>
      </c>
      <c r="AC112" s="36">
        <v>0</v>
      </c>
      <c r="AD112" s="31">
        <v>0</v>
      </c>
      <c r="AE112" s="31">
        <v>0</v>
      </c>
      <c r="AF112" s="36" t="s">
        <v>699</v>
      </c>
      <c r="AG112" s="31">
        <v>0</v>
      </c>
      <c r="AH112" s="31">
        <v>0</v>
      </c>
      <c r="AI112" s="36" t="s">
        <v>699</v>
      </c>
      <c r="AJ112" t="s">
        <v>166</v>
      </c>
      <c r="AK112" s="37">
        <v>4</v>
      </c>
      <c r="AT112"/>
    </row>
    <row r="113" spans="1:46" x14ac:dyDescent="0.25">
      <c r="A113" t="s">
        <v>545</v>
      </c>
      <c r="B113" t="s">
        <v>362</v>
      </c>
      <c r="C113" t="s">
        <v>374</v>
      </c>
      <c r="D113" t="s">
        <v>480</v>
      </c>
      <c r="E113" s="31">
        <v>35.945652173913047</v>
      </c>
      <c r="F113" s="31">
        <v>146.76358695652175</v>
      </c>
      <c r="G113" s="31">
        <v>5.434782608695652E-3</v>
      </c>
      <c r="H113" s="36">
        <v>3.7030865226166005E-5</v>
      </c>
      <c r="I113" s="31">
        <v>22.513586956521738</v>
      </c>
      <c r="J113" s="31">
        <v>0</v>
      </c>
      <c r="K113" s="36">
        <v>0</v>
      </c>
      <c r="L113" s="31">
        <v>0.5</v>
      </c>
      <c r="M113" s="31">
        <v>0</v>
      </c>
      <c r="N113" s="36">
        <v>0</v>
      </c>
      <c r="O113" s="31">
        <v>17.144021739130434</v>
      </c>
      <c r="P113" s="31">
        <v>0</v>
      </c>
      <c r="Q113" s="36">
        <v>0</v>
      </c>
      <c r="R113" s="31">
        <v>4.8695652173913047</v>
      </c>
      <c r="S113" s="31">
        <v>0</v>
      </c>
      <c r="T113" s="36">
        <v>0</v>
      </c>
      <c r="U113" s="31">
        <v>46.916521739130431</v>
      </c>
      <c r="V113" s="31">
        <v>0</v>
      </c>
      <c r="W113" s="36">
        <v>0</v>
      </c>
      <c r="X113" s="31">
        <v>0</v>
      </c>
      <c r="Y113" s="31">
        <v>0</v>
      </c>
      <c r="Z113" s="36" t="s">
        <v>699</v>
      </c>
      <c r="AA113" s="31">
        <v>73.713913043478286</v>
      </c>
      <c r="AB113" s="31">
        <v>5.434782608695652E-3</v>
      </c>
      <c r="AC113" s="36">
        <v>7.3728043788559743E-5</v>
      </c>
      <c r="AD113" s="31">
        <v>3.6195652173913042</v>
      </c>
      <c r="AE113" s="31">
        <v>0</v>
      </c>
      <c r="AF113" s="36">
        <v>0</v>
      </c>
      <c r="AG113" s="31">
        <v>0</v>
      </c>
      <c r="AH113" s="31">
        <v>0</v>
      </c>
      <c r="AI113" s="36" t="s">
        <v>699</v>
      </c>
      <c r="AJ113" t="s">
        <v>175</v>
      </c>
      <c r="AK113" s="37">
        <v>4</v>
      </c>
      <c r="AT113"/>
    </row>
    <row r="114" spans="1:46" x14ac:dyDescent="0.25">
      <c r="A114" t="s">
        <v>545</v>
      </c>
      <c r="B114" t="s">
        <v>349</v>
      </c>
      <c r="C114" t="s">
        <v>390</v>
      </c>
      <c r="D114" t="s">
        <v>474</v>
      </c>
      <c r="E114" s="31">
        <v>34.793478260869563</v>
      </c>
      <c r="F114" s="31">
        <v>193.76315217391306</v>
      </c>
      <c r="G114" s="31">
        <v>0</v>
      </c>
      <c r="H114" s="36">
        <v>0</v>
      </c>
      <c r="I114" s="31">
        <v>56.155543478260867</v>
      </c>
      <c r="J114" s="31">
        <v>0</v>
      </c>
      <c r="K114" s="36">
        <v>0</v>
      </c>
      <c r="L114" s="31">
        <v>32.609347826086953</v>
      </c>
      <c r="M114" s="31">
        <v>0</v>
      </c>
      <c r="N114" s="36">
        <v>0</v>
      </c>
      <c r="O114" s="31">
        <v>17.807065217391305</v>
      </c>
      <c r="P114" s="31">
        <v>0</v>
      </c>
      <c r="Q114" s="36">
        <v>0</v>
      </c>
      <c r="R114" s="31">
        <v>5.7391304347826084</v>
      </c>
      <c r="S114" s="31">
        <v>0</v>
      </c>
      <c r="T114" s="36">
        <v>0</v>
      </c>
      <c r="U114" s="31">
        <v>44.898369565217379</v>
      </c>
      <c r="V114" s="31">
        <v>0</v>
      </c>
      <c r="W114" s="36">
        <v>0</v>
      </c>
      <c r="X114" s="31">
        <v>5.5951086956521738</v>
      </c>
      <c r="Y114" s="31">
        <v>0</v>
      </c>
      <c r="Z114" s="36">
        <v>0</v>
      </c>
      <c r="AA114" s="31">
        <v>87.114130434782624</v>
      </c>
      <c r="AB114" s="31">
        <v>0</v>
      </c>
      <c r="AC114" s="36">
        <v>0</v>
      </c>
      <c r="AD114" s="31">
        <v>0</v>
      </c>
      <c r="AE114" s="31">
        <v>0</v>
      </c>
      <c r="AF114" s="36" t="s">
        <v>699</v>
      </c>
      <c r="AG114" s="31">
        <v>0</v>
      </c>
      <c r="AH114" s="31">
        <v>0</v>
      </c>
      <c r="AI114" s="36" t="s">
        <v>699</v>
      </c>
      <c r="AJ114" t="s">
        <v>162</v>
      </c>
      <c r="AK114" s="37">
        <v>4</v>
      </c>
      <c r="AT114"/>
    </row>
    <row r="115" spans="1:46" x14ac:dyDescent="0.25">
      <c r="A115" t="s">
        <v>545</v>
      </c>
      <c r="B115" t="s">
        <v>361</v>
      </c>
      <c r="C115" t="s">
        <v>412</v>
      </c>
      <c r="D115" t="s">
        <v>461</v>
      </c>
      <c r="E115" s="31">
        <v>19.445652173913043</v>
      </c>
      <c r="F115" s="31">
        <v>102.28217391304348</v>
      </c>
      <c r="G115" s="31">
        <v>36.364130434782609</v>
      </c>
      <c r="H115" s="36">
        <v>0.35552754740721532</v>
      </c>
      <c r="I115" s="31">
        <v>22.298913043478258</v>
      </c>
      <c r="J115" s="31">
        <v>0.25</v>
      </c>
      <c r="K115" s="36">
        <v>1.1211308798440168E-2</v>
      </c>
      <c r="L115" s="31">
        <v>9.2010869565217384</v>
      </c>
      <c r="M115" s="31">
        <v>0.25</v>
      </c>
      <c r="N115" s="36">
        <v>2.7170702894270527E-2</v>
      </c>
      <c r="O115" s="31">
        <v>5.6304347826086953</v>
      </c>
      <c r="P115" s="31">
        <v>0</v>
      </c>
      <c r="Q115" s="36">
        <v>0</v>
      </c>
      <c r="R115" s="31">
        <v>7.4673913043478262</v>
      </c>
      <c r="S115" s="31">
        <v>0</v>
      </c>
      <c r="T115" s="36">
        <v>0</v>
      </c>
      <c r="U115" s="31">
        <v>32.747608695652183</v>
      </c>
      <c r="V115" s="31">
        <v>10.054347826086957</v>
      </c>
      <c r="W115" s="36">
        <v>0.30702540510757498</v>
      </c>
      <c r="X115" s="31">
        <v>0</v>
      </c>
      <c r="Y115" s="31">
        <v>0</v>
      </c>
      <c r="Z115" s="36" t="s">
        <v>699</v>
      </c>
      <c r="AA115" s="31">
        <v>47.235652173913039</v>
      </c>
      <c r="AB115" s="31">
        <v>26.059782608695652</v>
      </c>
      <c r="AC115" s="36">
        <v>0.55169731779606423</v>
      </c>
      <c r="AD115" s="31">
        <v>0</v>
      </c>
      <c r="AE115" s="31">
        <v>0</v>
      </c>
      <c r="AF115" s="36" t="s">
        <v>699</v>
      </c>
      <c r="AG115" s="31">
        <v>0</v>
      </c>
      <c r="AH115" s="31">
        <v>0</v>
      </c>
      <c r="AI115" s="36" t="s">
        <v>699</v>
      </c>
      <c r="AJ115" t="s">
        <v>174</v>
      </c>
      <c r="AK115" s="37">
        <v>4</v>
      </c>
      <c r="AT115"/>
    </row>
    <row r="116" spans="1:46" x14ac:dyDescent="0.25">
      <c r="A116" t="s">
        <v>545</v>
      </c>
      <c r="B116" t="s">
        <v>356</v>
      </c>
      <c r="C116" t="s">
        <v>400</v>
      </c>
      <c r="D116" t="s">
        <v>497</v>
      </c>
      <c r="E116" s="31">
        <v>17.913043478260871</v>
      </c>
      <c r="F116" s="31">
        <v>110.70608695652177</v>
      </c>
      <c r="G116" s="31">
        <v>14.119565217391305</v>
      </c>
      <c r="H116" s="36">
        <v>0.12754100163378154</v>
      </c>
      <c r="I116" s="31">
        <v>27.154891304347824</v>
      </c>
      <c r="J116" s="31">
        <v>1.0108695652173914</v>
      </c>
      <c r="K116" s="36">
        <v>3.7226058240768543E-2</v>
      </c>
      <c r="L116" s="31">
        <v>5.5326086956521738</v>
      </c>
      <c r="M116" s="31">
        <v>1.0108695652173914</v>
      </c>
      <c r="N116" s="36">
        <v>0.18271119842829078</v>
      </c>
      <c r="O116" s="31">
        <v>16.057065217391305</v>
      </c>
      <c r="P116" s="31">
        <v>0</v>
      </c>
      <c r="Q116" s="36">
        <v>0</v>
      </c>
      <c r="R116" s="31">
        <v>5.5652173913043477</v>
      </c>
      <c r="S116" s="31">
        <v>0</v>
      </c>
      <c r="T116" s="36">
        <v>0</v>
      </c>
      <c r="U116" s="31">
        <v>21.051521739130436</v>
      </c>
      <c r="V116" s="31">
        <v>0.85869565217391308</v>
      </c>
      <c r="W116" s="36">
        <v>4.079019383087043E-2</v>
      </c>
      <c r="X116" s="31">
        <v>0</v>
      </c>
      <c r="Y116" s="31">
        <v>0</v>
      </c>
      <c r="Z116" s="36" t="s">
        <v>699</v>
      </c>
      <c r="AA116" s="31">
        <v>62.499673913043502</v>
      </c>
      <c r="AB116" s="31">
        <v>12.25</v>
      </c>
      <c r="AC116" s="36">
        <v>0.19600102261403096</v>
      </c>
      <c r="AD116" s="31">
        <v>0</v>
      </c>
      <c r="AE116" s="31">
        <v>0</v>
      </c>
      <c r="AF116" s="36" t="s">
        <v>699</v>
      </c>
      <c r="AG116" s="31">
        <v>0</v>
      </c>
      <c r="AH116" s="31">
        <v>0</v>
      </c>
      <c r="AI116" s="36" t="s">
        <v>699</v>
      </c>
      <c r="AJ116" t="s">
        <v>169</v>
      </c>
      <c r="AK116" s="37">
        <v>4</v>
      </c>
      <c r="AT116"/>
    </row>
    <row r="117" spans="1:46" x14ac:dyDescent="0.25">
      <c r="A117" t="s">
        <v>545</v>
      </c>
      <c r="B117" t="s">
        <v>296</v>
      </c>
      <c r="C117" t="s">
        <v>387</v>
      </c>
      <c r="D117" t="s">
        <v>484</v>
      </c>
      <c r="E117" s="31">
        <v>141.82608695652175</v>
      </c>
      <c r="F117" s="31">
        <v>504.48380434782621</v>
      </c>
      <c r="G117" s="31">
        <v>42.972173913043477</v>
      </c>
      <c r="H117" s="36">
        <v>8.5180482589715556E-2</v>
      </c>
      <c r="I117" s="31">
        <v>30.951413043478251</v>
      </c>
      <c r="J117" s="31">
        <v>2.5731521739130434</v>
      </c>
      <c r="K117" s="36">
        <v>8.3135208408691069E-2</v>
      </c>
      <c r="L117" s="31">
        <v>17.603586956521728</v>
      </c>
      <c r="M117" s="31">
        <v>2.5731521739130434</v>
      </c>
      <c r="N117" s="36">
        <v>0.14617203756645455</v>
      </c>
      <c r="O117" s="31">
        <v>7.7826086956521738</v>
      </c>
      <c r="P117" s="31">
        <v>0</v>
      </c>
      <c r="Q117" s="36">
        <v>0</v>
      </c>
      <c r="R117" s="31">
        <v>5.5652173913043477</v>
      </c>
      <c r="S117" s="31">
        <v>0</v>
      </c>
      <c r="T117" s="36">
        <v>0</v>
      </c>
      <c r="U117" s="31">
        <v>140.77804347826091</v>
      </c>
      <c r="V117" s="31">
        <v>23.86347826086957</v>
      </c>
      <c r="W117" s="36">
        <v>0.16951136463659258</v>
      </c>
      <c r="X117" s="31">
        <v>29.083369565217396</v>
      </c>
      <c r="Y117" s="31">
        <v>0</v>
      </c>
      <c r="Z117" s="36">
        <v>0</v>
      </c>
      <c r="AA117" s="31">
        <v>267.02543478260878</v>
      </c>
      <c r="AB117" s="31">
        <v>16.535543478260866</v>
      </c>
      <c r="AC117" s="36">
        <v>6.1924975393159873E-2</v>
      </c>
      <c r="AD117" s="31">
        <v>36.645543478260855</v>
      </c>
      <c r="AE117" s="31">
        <v>0</v>
      </c>
      <c r="AF117" s="36">
        <v>0</v>
      </c>
      <c r="AG117" s="31">
        <v>0</v>
      </c>
      <c r="AH117" s="31">
        <v>0</v>
      </c>
      <c r="AI117" s="36" t="s">
        <v>699</v>
      </c>
      <c r="AJ117" t="s">
        <v>109</v>
      </c>
      <c r="AK117" s="37">
        <v>4</v>
      </c>
      <c r="AT117"/>
    </row>
    <row r="118" spans="1:46" x14ac:dyDescent="0.25">
      <c r="A118" t="s">
        <v>545</v>
      </c>
      <c r="B118" t="s">
        <v>219</v>
      </c>
      <c r="C118" t="s">
        <v>399</v>
      </c>
      <c r="D118" t="s">
        <v>467</v>
      </c>
      <c r="E118" s="31">
        <v>88.086956521739125</v>
      </c>
      <c r="F118" s="31">
        <v>360.21619565217401</v>
      </c>
      <c r="G118" s="31">
        <v>67.365000000000009</v>
      </c>
      <c r="H118" s="36">
        <v>0.18701269074821911</v>
      </c>
      <c r="I118" s="31">
        <v>61.998695652173936</v>
      </c>
      <c r="J118" s="31">
        <v>16.713586956521734</v>
      </c>
      <c r="K118" s="36">
        <v>0.26957965455093708</v>
      </c>
      <c r="L118" s="31">
        <v>35.019891304347837</v>
      </c>
      <c r="M118" s="31">
        <v>16.713586956521734</v>
      </c>
      <c r="N118" s="36">
        <v>0.47725981817786756</v>
      </c>
      <c r="O118" s="31">
        <v>22.544021739130446</v>
      </c>
      <c r="P118" s="31">
        <v>0</v>
      </c>
      <c r="Q118" s="36">
        <v>0</v>
      </c>
      <c r="R118" s="31">
        <v>4.4347826086956523</v>
      </c>
      <c r="S118" s="31">
        <v>0</v>
      </c>
      <c r="T118" s="36">
        <v>0</v>
      </c>
      <c r="U118" s="31">
        <v>103.02163043478262</v>
      </c>
      <c r="V118" s="31">
        <v>13.501304347826091</v>
      </c>
      <c r="W118" s="36">
        <v>0.13105310303133894</v>
      </c>
      <c r="X118" s="31">
        <v>0</v>
      </c>
      <c r="Y118" s="31">
        <v>0</v>
      </c>
      <c r="Z118" s="36" t="s">
        <v>699</v>
      </c>
      <c r="AA118" s="31">
        <v>195.19586956521744</v>
      </c>
      <c r="AB118" s="31">
        <v>37.150108695652179</v>
      </c>
      <c r="AC118" s="36">
        <v>0.19032220701391353</v>
      </c>
      <c r="AD118" s="31">
        <v>0</v>
      </c>
      <c r="AE118" s="31">
        <v>0</v>
      </c>
      <c r="AF118" s="36" t="s">
        <v>699</v>
      </c>
      <c r="AG118" s="31">
        <v>0</v>
      </c>
      <c r="AH118" s="31">
        <v>0</v>
      </c>
      <c r="AI118" s="36" t="s">
        <v>699</v>
      </c>
      <c r="AJ118" t="s">
        <v>31</v>
      </c>
      <c r="AK118" s="37">
        <v>4</v>
      </c>
      <c r="AT118"/>
    </row>
    <row r="119" spans="1:46" x14ac:dyDescent="0.25">
      <c r="A119" t="s">
        <v>545</v>
      </c>
      <c r="B119" t="s">
        <v>265</v>
      </c>
      <c r="C119" t="s">
        <v>411</v>
      </c>
      <c r="D119" t="s">
        <v>481</v>
      </c>
      <c r="E119" s="31">
        <v>141</v>
      </c>
      <c r="F119" s="31">
        <v>439.08641304347833</v>
      </c>
      <c r="G119" s="31">
        <v>0</v>
      </c>
      <c r="H119" s="36">
        <v>0</v>
      </c>
      <c r="I119" s="31">
        <v>78.905217391304362</v>
      </c>
      <c r="J119" s="31">
        <v>0</v>
      </c>
      <c r="K119" s="36">
        <v>0</v>
      </c>
      <c r="L119" s="31">
        <v>56.669565217391309</v>
      </c>
      <c r="M119" s="31">
        <v>0</v>
      </c>
      <c r="N119" s="36">
        <v>0</v>
      </c>
      <c r="O119" s="31">
        <v>16.583478260869565</v>
      </c>
      <c r="P119" s="31">
        <v>0</v>
      </c>
      <c r="Q119" s="36">
        <v>0</v>
      </c>
      <c r="R119" s="31">
        <v>5.6521739130434785</v>
      </c>
      <c r="S119" s="31">
        <v>0</v>
      </c>
      <c r="T119" s="36">
        <v>0</v>
      </c>
      <c r="U119" s="31">
        <v>132.21010869565217</v>
      </c>
      <c r="V119" s="31">
        <v>0</v>
      </c>
      <c r="W119" s="36">
        <v>0</v>
      </c>
      <c r="X119" s="31">
        <v>12.309782608695652</v>
      </c>
      <c r="Y119" s="31">
        <v>0</v>
      </c>
      <c r="Z119" s="36">
        <v>0</v>
      </c>
      <c r="AA119" s="31">
        <v>215.66130434782613</v>
      </c>
      <c r="AB119" s="31">
        <v>0</v>
      </c>
      <c r="AC119" s="36">
        <v>0</v>
      </c>
      <c r="AD119" s="31">
        <v>0</v>
      </c>
      <c r="AE119" s="31">
        <v>0</v>
      </c>
      <c r="AF119" s="36" t="s">
        <v>699</v>
      </c>
      <c r="AG119" s="31">
        <v>0</v>
      </c>
      <c r="AH119" s="31">
        <v>0</v>
      </c>
      <c r="AI119" s="36" t="s">
        <v>699</v>
      </c>
      <c r="AJ119" t="s">
        <v>78</v>
      </c>
      <c r="AK119" s="37">
        <v>4</v>
      </c>
      <c r="AT119"/>
    </row>
    <row r="120" spans="1:46" x14ac:dyDescent="0.25">
      <c r="A120" t="s">
        <v>545</v>
      </c>
      <c r="B120" t="s">
        <v>238</v>
      </c>
      <c r="C120" t="s">
        <v>426</v>
      </c>
      <c r="D120" t="s">
        <v>496</v>
      </c>
      <c r="E120" s="31">
        <v>71.054347826086953</v>
      </c>
      <c r="F120" s="31">
        <v>191.63771739130436</v>
      </c>
      <c r="G120" s="31">
        <v>0</v>
      </c>
      <c r="H120" s="36">
        <v>0</v>
      </c>
      <c r="I120" s="31">
        <v>41.0075</v>
      </c>
      <c r="J120" s="31">
        <v>0</v>
      </c>
      <c r="K120" s="36">
        <v>0</v>
      </c>
      <c r="L120" s="31">
        <v>15.338586956521739</v>
      </c>
      <c r="M120" s="31">
        <v>0</v>
      </c>
      <c r="N120" s="36">
        <v>0</v>
      </c>
      <c r="O120" s="31">
        <v>20.12</v>
      </c>
      <c r="P120" s="31">
        <v>0</v>
      </c>
      <c r="Q120" s="36">
        <v>0</v>
      </c>
      <c r="R120" s="31">
        <v>5.5489130434782608</v>
      </c>
      <c r="S120" s="31">
        <v>0</v>
      </c>
      <c r="T120" s="36">
        <v>0</v>
      </c>
      <c r="U120" s="31">
        <v>49.897499999999994</v>
      </c>
      <c r="V120" s="31">
        <v>0</v>
      </c>
      <c r="W120" s="36">
        <v>0</v>
      </c>
      <c r="X120" s="31">
        <v>0</v>
      </c>
      <c r="Y120" s="31">
        <v>0</v>
      </c>
      <c r="Z120" s="36" t="s">
        <v>699</v>
      </c>
      <c r="AA120" s="31">
        <v>100.73271739130435</v>
      </c>
      <c r="AB120" s="31">
        <v>0</v>
      </c>
      <c r="AC120" s="36">
        <v>0</v>
      </c>
      <c r="AD120" s="31">
        <v>0</v>
      </c>
      <c r="AE120" s="31">
        <v>0</v>
      </c>
      <c r="AF120" s="36" t="s">
        <v>699</v>
      </c>
      <c r="AG120" s="31">
        <v>0</v>
      </c>
      <c r="AH120" s="31">
        <v>0</v>
      </c>
      <c r="AI120" s="36" t="s">
        <v>699</v>
      </c>
      <c r="AJ120" t="s">
        <v>51</v>
      </c>
      <c r="AK120" s="37">
        <v>4</v>
      </c>
      <c r="AT120"/>
    </row>
    <row r="121" spans="1:46" x14ac:dyDescent="0.25">
      <c r="A121" t="s">
        <v>545</v>
      </c>
      <c r="B121" t="s">
        <v>234</v>
      </c>
      <c r="C121" t="s">
        <v>424</v>
      </c>
      <c r="D121" t="s">
        <v>494</v>
      </c>
      <c r="E121" s="31">
        <v>33.413043478260867</v>
      </c>
      <c r="F121" s="31">
        <v>142.84510869565219</v>
      </c>
      <c r="G121" s="31">
        <v>0</v>
      </c>
      <c r="H121" s="36">
        <v>0</v>
      </c>
      <c r="I121" s="31">
        <v>38.073369565217391</v>
      </c>
      <c r="J121" s="31">
        <v>0</v>
      </c>
      <c r="K121" s="36">
        <v>0</v>
      </c>
      <c r="L121" s="31">
        <v>20.565217391304348</v>
      </c>
      <c r="M121" s="31">
        <v>0</v>
      </c>
      <c r="N121" s="36">
        <v>0</v>
      </c>
      <c r="O121" s="31">
        <v>12.116847826086957</v>
      </c>
      <c r="P121" s="31">
        <v>0</v>
      </c>
      <c r="Q121" s="36">
        <v>0</v>
      </c>
      <c r="R121" s="31">
        <v>5.3913043478260869</v>
      </c>
      <c r="S121" s="31">
        <v>0</v>
      </c>
      <c r="T121" s="36">
        <v>0</v>
      </c>
      <c r="U121" s="31">
        <v>28.774456521739129</v>
      </c>
      <c r="V121" s="31">
        <v>0</v>
      </c>
      <c r="W121" s="36">
        <v>0</v>
      </c>
      <c r="X121" s="31">
        <v>0</v>
      </c>
      <c r="Y121" s="31">
        <v>0</v>
      </c>
      <c r="Z121" s="36" t="s">
        <v>699</v>
      </c>
      <c r="AA121" s="31">
        <v>75.997282608695656</v>
      </c>
      <c r="AB121" s="31">
        <v>0</v>
      </c>
      <c r="AC121" s="36">
        <v>0</v>
      </c>
      <c r="AD121" s="31">
        <v>0</v>
      </c>
      <c r="AE121" s="31">
        <v>0</v>
      </c>
      <c r="AF121" s="36" t="s">
        <v>699</v>
      </c>
      <c r="AG121" s="31">
        <v>0</v>
      </c>
      <c r="AH121" s="31">
        <v>0</v>
      </c>
      <c r="AI121" s="36" t="s">
        <v>699</v>
      </c>
      <c r="AJ121" t="s">
        <v>47</v>
      </c>
      <c r="AK121" s="37">
        <v>4</v>
      </c>
      <c r="AT121"/>
    </row>
    <row r="122" spans="1:46" x14ac:dyDescent="0.25">
      <c r="A122" t="s">
        <v>545</v>
      </c>
      <c r="B122" t="s">
        <v>359</v>
      </c>
      <c r="C122" t="s">
        <v>391</v>
      </c>
      <c r="D122" t="s">
        <v>470</v>
      </c>
      <c r="E122" s="31">
        <v>99.717391304347828</v>
      </c>
      <c r="F122" s="31">
        <v>349.48750000000001</v>
      </c>
      <c r="G122" s="31">
        <v>0</v>
      </c>
      <c r="H122" s="36">
        <v>0</v>
      </c>
      <c r="I122" s="31">
        <v>78.44130434782609</v>
      </c>
      <c r="J122" s="31">
        <v>0</v>
      </c>
      <c r="K122" s="36">
        <v>0</v>
      </c>
      <c r="L122" s="31">
        <v>47.731521739130436</v>
      </c>
      <c r="M122" s="31">
        <v>0</v>
      </c>
      <c r="N122" s="36">
        <v>0</v>
      </c>
      <c r="O122" s="31">
        <v>24.796739130434784</v>
      </c>
      <c r="P122" s="31">
        <v>0</v>
      </c>
      <c r="Q122" s="36">
        <v>0</v>
      </c>
      <c r="R122" s="31">
        <v>5.9130434782608692</v>
      </c>
      <c r="S122" s="31">
        <v>0</v>
      </c>
      <c r="T122" s="36">
        <v>0</v>
      </c>
      <c r="U122" s="31">
        <v>79.546195652173907</v>
      </c>
      <c r="V122" s="31">
        <v>0</v>
      </c>
      <c r="W122" s="36">
        <v>0</v>
      </c>
      <c r="X122" s="31">
        <v>3.9565217391304346</v>
      </c>
      <c r="Y122" s="31">
        <v>0</v>
      </c>
      <c r="Z122" s="36">
        <v>0</v>
      </c>
      <c r="AA122" s="31">
        <v>185.28804347826087</v>
      </c>
      <c r="AB122" s="31">
        <v>0</v>
      </c>
      <c r="AC122" s="36">
        <v>0</v>
      </c>
      <c r="AD122" s="31">
        <v>2.2554347826086958</v>
      </c>
      <c r="AE122" s="31">
        <v>0</v>
      </c>
      <c r="AF122" s="36">
        <v>0</v>
      </c>
      <c r="AG122" s="31">
        <v>0</v>
      </c>
      <c r="AH122" s="31">
        <v>0</v>
      </c>
      <c r="AI122" s="36" t="s">
        <v>699</v>
      </c>
      <c r="AJ122" t="s">
        <v>172</v>
      </c>
      <c r="AK122" s="37">
        <v>4</v>
      </c>
      <c r="AT122"/>
    </row>
    <row r="123" spans="1:46" x14ac:dyDescent="0.25">
      <c r="A123" t="s">
        <v>545</v>
      </c>
      <c r="B123" t="s">
        <v>193</v>
      </c>
      <c r="C123" t="s">
        <v>391</v>
      </c>
      <c r="D123" t="s">
        <v>470</v>
      </c>
      <c r="E123" s="31">
        <v>92.673913043478265</v>
      </c>
      <c r="F123" s="31">
        <v>354.00739130434783</v>
      </c>
      <c r="G123" s="31">
        <v>0</v>
      </c>
      <c r="H123" s="36">
        <v>0</v>
      </c>
      <c r="I123" s="31">
        <v>57.743152173913046</v>
      </c>
      <c r="J123" s="31">
        <v>0</v>
      </c>
      <c r="K123" s="36">
        <v>0</v>
      </c>
      <c r="L123" s="31">
        <v>32.696521739130432</v>
      </c>
      <c r="M123" s="31">
        <v>0</v>
      </c>
      <c r="N123" s="36">
        <v>0</v>
      </c>
      <c r="O123" s="31">
        <v>19.307500000000001</v>
      </c>
      <c r="P123" s="31">
        <v>0</v>
      </c>
      <c r="Q123" s="36">
        <v>0</v>
      </c>
      <c r="R123" s="31">
        <v>5.7391304347826084</v>
      </c>
      <c r="S123" s="31">
        <v>0</v>
      </c>
      <c r="T123" s="36">
        <v>0</v>
      </c>
      <c r="U123" s="31">
        <v>101.24054347826086</v>
      </c>
      <c r="V123" s="31">
        <v>0</v>
      </c>
      <c r="W123" s="36">
        <v>0</v>
      </c>
      <c r="X123" s="31">
        <v>4.9646739130434785</v>
      </c>
      <c r="Y123" s="31">
        <v>0</v>
      </c>
      <c r="Z123" s="36">
        <v>0</v>
      </c>
      <c r="AA123" s="31">
        <v>190.05902173913043</v>
      </c>
      <c r="AB123" s="31">
        <v>0</v>
      </c>
      <c r="AC123" s="36">
        <v>0</v>
      </c>
      <c r="AD123" s="31">
        <v>0</v>
      </c>
      <c r="AE123" s="31">
        <v>0</v>
      </c>
      <c r="AF123" s="36" t="s">
        <v>699</v>
      </c>
      <c r="AG123" s="31">
        <v>0</v>
      </c>
      <c r="AH123" s="31">
        <v>0</v>
      </c>
      <c r="AI123" s="36" t="s">
        <v>699</v>
      </c>
      <c r="AJ123" t="s">
        <v>5</v>
      </c>
      <c r="AK123" s="37">
        <v>4</v>
      </c>
      <c r="AT123"/>
    </row>
    <row r="124" spans="1:46" x14ac:dyDescent="0.25">
      <c r="A124" t="s">
        <v>545</v>
      </c>
      <c r="B124" t="s">
        <v>284</v>
      </c>
      <c r="C124" t="s">
        <v>381</v>
      </c>
      <c r="D124" t="s">
        <v>489</v>
      </c>
      <c r="E124" s="31">
        <v>74.119565217391298</v>
      </c>
      <c r="F124" s="31">
        <v>267.23445652173916</v>
      </c>
      <c r="G124" s="31">
        <v>0</v>
      </c>
      <c r="H124" s="36">
        <v>0</v>
      </c>
      <c r="I124" s="31">
        <v>52.896739130434788</v>
      </c>
      <c r="J124" s="31">
        <v>0</v>
      </c>
      <c r="K124" s="36">
        <v>0</v>
      </c>
      <c r="L124" s="31">
        <v>34.701086956521742</v>
      </c>
      <c r="M124" s="31">
        <v>0</v>
      </c>
      <c r="N124" s="36">
        <v>0</v>
      </c>
      <c r="O124" s="31">
        <v>14.369565217391305</v>
      </c>
      <c r="P124" s="31">
        <v>0</v>
      </c>
      <c r="Q124" s="36">
        <v>0</v>
      </c>
      <c r="R124" s="31">
        <v>3.8260869565217392</v>
      </c>
      <c r="S124" s="31">
        <v>0</v>
      </c>
      <c r="T124" s="36">
        <v>0</v>
      </c>
      <c r="U124" s="31">
        <v>95.551630434782609</v>
      </c>
      <c r="V124" s="31">
        <v>0</v>
      </c>
      <c r="W124" s="36">
        <v>0</v>
      </c>
      <c r="X124" s="31">
        <v>0</v>
      </c>
      <c r="Y124" s="31">
        <v>0</v>
      </c>
      <c r="Z124" s="36" t="s">
        <v>699</v>
      </c>
      <c r="AA124" s="31">
        <v>112.57684782608695</v>
      </c>
      <c r="AB124" s="31">
        <v>0</v>
      </c>
      <c r="AC124" s="36">
        <v>0</v>
      </c>
      <c r="AD124" s="31">
        <v>6.2092391304347823</v>
      </c>
      <c r="AE124" s="31">
        <v>0</v>
      </c>
      <c r="AF124" s="36">
        <v>0</v>
      </c>
      <c r="AG124" s="31">
        <v>0</v>
      </c>
      <c r="AH124" s="31">
        <v>0</v>
      </c>
      <c r="AI124" s="36" t="s">
        <v>699</v>
      </c>
      <c r="AJ124" t="s">
        <v>97</v>
      </c>
      <c r="AK124" s="37">
        <v>4</v>
      </c>
      <c r="AT124"/>
    </row>
    <row r="125" spans="1:46" x14ac:dyDescent="0.25">
      <c r="A125" t="s">
        <v>545</v>
      </c>
      <c r="B125" t="s">
        <v>246</v>
      </c>
      <c r="C125" t="s">
        <v>405</v>
      </c>
      <c r="D125" t="s">
        <v>493</v>
      </c>
      <c r="E125" s="31">
        <v>58.456521739130437</v>
      </c>
      <c r="F125" s="31">
        <v>210.04402173913041</v>
      </c>
      <c r="G125" s="31">
        <v>0</v>
      </c>
      <c r="H125" s="36">
        <v>0</v>
      </c>
      <c r="I125" s="31">
        <v>39.943043478260869</v>
      </c>
      <c r="J125" s="31">
        <v>0</v>
      </c>
      <c r="K125" s="36">
        <v>0</v>
      </c>
      <c r="L125" s="31">
        <v>21.616847826086957</v>
      </c>
      <c r="M125" s="31">
        <v>0</v>
      </c>
      <c r="N125" s="36">
        <v>0</v>
      </c>
      <c r="O125" s="31">
        <v>12.587065217391304</v>
      </c>
      <c r="P125" s="31">
        <v>0</v>
      </c>
      <c r="Q125" s="36">
        <v>0</v>
      </c>
      <c r="R125" s="31">
        <v>5.7391304347826084</v>
      </c>
      <c r="S125" s="31">
        <v>0</v>
      </c>
      <c r="T125" s="36">
        <v>0</v>
      </c>
      <c r="U125" s="31">
        <v>63.157608695652172</v>
      </c>
      <c r="V125" s="31">
        <v>0</v>
      </c>
      <c r="W125" s="36">
        <v>0</v>
      </c>
      <c r="X125" s="31">
        <v>0</v>
      </c>
      <c r="Y125" s="31">
        <v>0</v>
      </c>
      <c r="Z125" s="36" t="s">
        <v>699</v>
      </c>
      <c r="AA125" s="31">
        <v>72.614347826086956</v>
      </c>
      <c r="AB125" s="31">
        <v>0</v>
      </c>
      <c r="AC125" s="36">
        <v>0</v>
      </c>
      <c r="AD125" s="31">
        <v>34.329021739130432</v>
      </c>
      <c r="AE125" s="31">
        <v>0</v>
      </c>
      <c r="AF125" s="36">
        <v>0</v>
      </c>
      <c r="AG125" s="31">
        <v>0</v>
      </c>
      <c r="AH125" s="31">
        <v>0</v>
      </c>
      <c r="AI125" s="36" t="s">
        <v>699</v>
      </c>
      <c r="AJ125" t="s">
        <v>59</v>
      </c>
      <c r="AK125" s="37">
        <v>4</v>
      </c>
      <c r="AT125"/>
    </row>
    <row r="126" spans="1:46" x14ac:dyDescent="0.25">
      <c r="A126" t="s">
        <v>545</v>
      </c>
      <c r="B126" t="s">
        <v>312</v>
      </c>
      <c r="C126" t="s">
        <v>449</v>
      </c>
      <c r="D126" t="s">
        <v>504</v>
      </c>
      <c r="E126" s="31">
        <v>61.760869565217391</v>
      </c>
      <c r="F126" s="31">
        <v>150.38282608695653</v>
      </c>
      <c r="G126" s="31">
        <v>0</v>
      </c>
      <c r="H126" s="36">
        <v>0</v>
      </c>
      <c r="I126" s="31">
        <v>21.315217391304348</v>
      </c>
      <c r="J126" s="31">
        <v>0</v>
      </c>
      <c r="K126" s="36">
        <v>0</v>
      </c>
      <c r="L126" s="31">
        <v>6.3097826086956523</v>
      </c>
      <c r="M126" s="31">
        <v>0</v>
      </c>
      <c r="N126" s="36">
        <v>0</v>
      </c>
      <c r="O126" s="31">
        <v>9.2663043478260878</v>
      </c>
      <c r="P126" s="31">
        <v>0</v>
      </c>
      <c r="Q126" s="36">
        <v>0</v>
      </c>
      <c r="R126" s="31">
        <v>5.7391304347826084</v>
      </c>
      <c r="S126" s="31">
        <v>0</v>
      </c>
      <c r="T126" s="36">
        <v>0</v>
      </c>
      <c r="U126" s="31">
        <v>54.4375</v>
      </c>
      <c r="V126" s="31">
        <v>0</v>
      </c>
      <c r="W126" s="36">
        <v>0</v>
      </c>
      <c r="X126" s="31">
        <v>0</v>
      </c>
      <c r="Y126" s="31">
        <v>0</v>
      </c>
      <c r="Z126" s="36" t="s">
        <v>699</v>
      </c>
      <c r="AA126" s="31">
        <v>74.630108695652169</v>
      </c>
      <c r="AB126" s="31">
        <v>0</v>
      </c>
      <c r="AC126" s="36">
        <v>0</v>
      </c>
      <c r="AD126" s="31">
        <v>0</v>
      </c>
      <c r="AE126" s="31">
        <v>0</v>
      </c>
      <c r="AF126" s="36" t="s">
        <v>699</v>
      </c>
      <c r="AG126" s="31">
        <v>0</v>
      </c>
      <c r="AH126" s="31">
        <v>0</v>
      </c>
      <c r="AI126" s="36" t="s">
        <v>699</v>
      </c>
      <c r="AJ126" t="s">
        <v>125</v>
      </c>
      <c r="AK126" s="37">
        <v>4</v>
      </c>
      <c r="AT126"/>
    </row>
    <row r="127" spans="1:46" x14ac:dyDescent="0.25">
      <c r="A127" t="s">
        <v>545</v>
      </c>
      <c r="B127" t="s">
        <v>262</v>
      </c>
      <c r="C127" t="s">
        <v>434</v>
      </c>
      <c r="D127" t="s">
        <v>501</v>
      </c>
      <c r="E127" s="31">
        <v>112.17391304347827</v>
      </c>
      <c r="F127" s="31">
        <v>292.48934782608694</v>
      </c>
      <c r="G127" s="31">
        <v>0</v>
      </c>
      <c r="H127" s="36">
        <v>0</v>
      </c>
      <c r="I127" s="31">
        <v>33.608695652173914</v>
      </c>
      <c r="J127" s="31">
        <v>0</v>
      </c>
      <c r="K127" s="36">
        <v>0</v>
      </c>
      <c r="L127" s="31">
        <v>23.070652173913043</v>
      </c>
      <c r="M127" s="31">
        <v>0</v>
      </c>
      <c r="N127" s="36">
        <v>0</v>
      </c>
      <c r="O127" s="31">
        <v>5.5108695652173916</v>
      </c>
      <c r="P127" s="31">
        <v>0</v>
      </c>
      <c r="Q127" s="36">
        <v>0</v>
      </c>
      <c r="R127" s="31">
        <v>5.0271739130434785</v>
      </c>
      <c r="S127" s="31">
        <v>0</v>
      </c>
      <c r="T127" s="36">
        <v>0</v>
      </c>
      <c r="U127" s="31">
        <v>71.222826086956516</v>
      </c>
      <c r="V127" s="31">
        <v>0</v>
      </c>
      <c r="W127" s="36">
        <v>0</v>
      </c>
      <c r="X127" s="31">
        <v>8.4023913043478267</v>
      </c>
      <c r="Y127" s="31">
        <v>0</v>
      </c>
      <c r="Z127" s="36">
        <v>0</v>
      </c>
      <c r="AA127" s="31">
        <v>179.25543478260869</v>
      </c>
      <c r="AB127" s="31">
        <v>0</v>
      </c>
      <c r="AC127" s="36">
        <v>0</v>
      </c>
      <c r="AD127" s="31">
        <v>0</v>
      </c>
      <c r="AE127" s="31">
        <v>0</v>
      </c>
      <c r="AF127" s="36" t="s">
        <v>699</v>
      </c>
      <c r="AG127" s="31">
        <v>0</v>
      </c>
      <c r="AH127" s="31">
        <v>0</v>
      </c>
      <c r="AI127" s="36" t="s">
        <v>699</v>
      </c>
      <c r="AJ127" t="s">
        <v>75</v>
      </c>
      <c r="AK127" s="37">
        <v>4</v>
      </c>
      <c r="AT127"/>
    </row>
    <row r="128" spans="1:46" x14ac:dyDescent="0.25">
      <c r="A128" t="s">
        <v>545</v>
      </c>
      <c r="B128" t="s">
        <v>297</v>
      </c>
      <c r="C128" t="s">
        <v>445</v>
      </c>
      <c r="D128" t="s">
        <v>481</v>
      </c>
      <c r="E128" s="31">
        <v>97.836956521739125</v>
      </c>
      <c r="F128" s="31">
        <v>400.99434782608694</v>
      </c>
      <c r="G128" s="31">
        <v>0</v>
      </c>
      <c r="H128" s="36">
        <v>0</v>
      </c>
      <c r="I128" s="31">
        <v>53.865108695652168</v>
      </c>
      <c r="J128" s="31">
        <v>0</v>
      </c>
      <c r="K128" s="36">
        <v>0</v>
      </c>
      <c r="L128" s="31">
        <v>20.247282608695652</v>
      </c>
      <c r="M128" s="31">
        <v>0</v>
      </c>
      <c r="N128" s="36">
        <v>0</v>
      </c>
      <c r="O128" s="31">
        <v>22.085217391304347</v>
      </c>
      <c r="P128" s="31">
        <v>0</v>
      </c>
      <c r="Q128" s="36">
        <v>0</v>
      </c>
      <c r="R128" s="31">
        <v>11.532608695652174</v>
      </c>
      <c r="S128" s="31">
        <v>0</v>
      </c>
      <c r="T128" s="36">
        <v>0</v>
      </c>
      <c r="U128" s="31">
        <v>131.66467391304349</v>
      </c>
      <c r="V128" s="31">
        <v>0</v>
      </c>
      <c r="W128" s="36">
        <v>0</v>
      </c>
      <c r="X128" s="31">
        <v>0</v>
      </c>
      <c r="Y128" s="31">
        <v>0</v>
      </c>
      <c r="Z128" s="36" t="s">
        <v>699</v>
      </c>
      <c r="AA128" s="31">
        <v>215.46456521739131</v>
      </c>
      <c r="AB128" s="31">
        <v>0</v>
      </c>
      <c r="AC128" s="36">
        <v>0</v>
      </c>
      <c r="AD128" s="31">
        <v>0</v>
      </c>
      <c r="AE128" s="31">
        <v>0</v>
      </c>
      <c r="AF128" s="36" t="s">
        <v>699</v>
      </c>
      <c r="AG128" s="31">
        <v>0</v>
      </c>
      <c r="AH128" s="31">
        <v>0</v>
      </c>
      <c r="AI128" s="36" t="s">
        <v>699</v>
      </c>
      <c r="AJ128" t="s">
        <v>110</v>
      </c>
      <c r="AK128" s="37">
        <v>4</v>
      </c>
      <c r="AT128"/>
    </row>
    <row r="129" spans="1:46" x14ac:dyDescent="0.25">
      <c r="A129" t="s">
        <v>545</v>
      </c>
      <c r="B129" t="s">
        <v>226</v>
      </c>
      <c r="C129" t="s">
        <v>415</v>
      </c>
      <c r="D129" t="s">
        <v>486</v>
      </c>
      <c r="E129" s="31">
        <v>66.304347826086953</v>
      </c>
      <c r="F129" s="31">
        <v>240.70923913043478</v>
      </c>
      <c r="G129" s="31">
        <v>0</v>
      </c>
      <c r="H129" s="36">
        <v>0</v>
      </c>
      <c r="I129" s="31">
        <v>25.55467391304348</v>
      </c>
      <c r="J129" s="31">
        <v>0</v>
      </c>
      <c r="K129" s="36">
        <v>0</v>
      </c>
      <c r="L129" s="31">
        <v>4.4429347826086953</v>
      </c>
      <c r="M129" s="31">
        <v>0</v>
      </c>
      <c r="N129" s="36">
        <v>0</v>
      </c>
      <c r="O129" s="31">
        <v>12.886195652173916</v>
      </c>
      <c r="P129" s="31">
        <v>0</v>
      </c>
      <c r="Q129" s="36">
        <v>0</v>
      </c>
      <c r="R129" s="31">
        <v>8.2255434782608692</v>
      </c>
      <c r="S129" s="31">
        <v>0</v>
      </c>
      <c r="T129" s="36">
        <v>0</v>
      </c>
      <c r="U129" s="31">
        <v>64.647391304347835</v>
      </c>
      <c r="V129" s="31">
        <v>0</v>
      </c>
      <c r="W129" s="36">
        <v>0</v>
      </c>
      <c r="X129" s="31">
        <v>4.5119565217391315</v>
      </c>
      <c r="Y129" s="31">
        <v>0</v>
      </c>
      <c r="Z129" s="36">
        <v>0</v>
      </c>
      <c r="AA129" s="31">
        <v>145.99521739130432</v>
      </c>
      <c r="AB129" s="31">
        <v>0</v>
      </c>
      <c r="AC129" s="36">
        <v>0</v>
      </c>
      <c r="AD129" s="31">
        <v>0</v>
      </c>
      <c r="AE129" s="31">
        <v>0</v>
      </c>
      <c r="AF129" s="36" t="s">
        <v>699</v>
      </c>
      <c r="AG129" s="31">
        <v>0</v>
      </c>
      <c r="AH129" s="31">
        <v>0</v>
      </c>
      <c r="AI129" s="36" t="s">
        <v>699</v>
      </c>
      <c r="AJ129" t="s">
        <v>38</v>
      </c>
      <c r="AK129" s="37">
        <v>4</v>
      </c>
      <c r="AT129"/>
    </row>
    <row r="130" spans="1:46" x14ac:dyDescent="0.25">
      <c r="A130" t="s">
        <v>545</v>
      </c>
      <c r="B130" t="s">
        <v>290</v>
      </c>
      <c r="C130" t="s">
        <v>437</v>
      </c>
      <c r="D130" t="s">
        <v>466</v>
      </c>
      <c r="E130" s="31">
        <v>108.55434782608695</v>
      </c>
      <c r="F130" s="31">
        <v>316.05641304347824</v>
      </c>
      <c r="G130" s="31">
        <v>0</v>
      </c>
      <c r="H130" s="36">
        <v>0</v>
      </c>
      <c r="I130" s="31">
        <v>66.387717391304349</v>
      </c>
      <c r="J130" s="31">
        <v>0</v>
      </c>
      <c r="K130" s="36">
        <v>0</v>
      </c>
      <c r="L130" s="31">
        <v>38.651630434782604</v>
      </c>
      <c r="M130" s="31">
        <v>0</v>
      </c>
      <c r="N130" s="36">
        <v>0</v>
      </c>
      <c r="O130" s="31">
        <v>22.062173913043477</v>
      </c>
      <c r="P130" s="31">
        <v>0</v>
      </c>
      <c r="Q130" s="36">
        <v>0</v>
      </c>
      <c r="R130" s="31">
        <v>5.6739130434782608</v>
      </c>
      <c r="S130" s="31">
        <v>0</v>
      </c>
      <c r="T130" s="36">
        <v>0</v>
      </c>
      <c r="U130" s="31">
        <v>70.265760869565227</v>
      </c>
      <c r="V130" s="31">
        <v>0</v>
      </c>
      <c r="W130" s="36">
        <v>0</v>
      </c>
      <c r="X130" s="31">
        <v>0</v>
      </c>
      <c r="Y130" s="31">
        <v>0</v>
      </c>
      <c r="Z130" s="36" t="s">
        <v>699</v>
      </c>
      <c r="AA130" s="31">
        <v>177.66652173913042</v>
      </c>
      <c r="AB130" s="31">
        <v>0</v>
      </c>
      <c r="AC130" s="36">
        <v>0</v>
      </c>
      <c r="AD130" s="31">
        <v>1.736413043478261</v>
      </c>
      <c r="AE130" s="31">
        <v>0</v>
      </c>
      <c r="AF130" s="36">
        <v>0</v>
      </c>
      <c r="AG130" s="31">
        <v>0</v>
      </c>
      <c r="AH130" s="31">
        <v>0</v>
      </c>
      <c r="AI130" s="36" t="s">
        <v>699</v>
      </c>
      <c r="AJ130" t="s">
        <v>103</v>
      </c>
      <c r="AK130" s="37">
        <v>4</v>
      </c>
      <c r="AT130"/>
    </row>
    <row r="131" spans="1:46" x14ac:dyDescent="0.25">
      <c r="A131" t="s">
        <v>545</v>
      </c>
      <c r="B131" t="s">
        <v>255</v>
      </c>
      <c r="C131" t="s">
        <v>422</v>
      </c>
      <c r="D131" t="s">
        <v>473</v>
      </c>
      <c r="E131" s="31">
        <v>89.804347826086953</v>
      </c>
      <c r="F131" s="31">
        <v>306.26489130434783</v>
      </c>
      <c r="G131" s="31">
        <v>0</v>
      </c>
      <c r="H131" s="36">
        <v>0</v>
      </c>
      <c r="I131" s="31">
        <v>67.985543478260865</v>
      </c>
      <c r="J131" s="31">
        <v>0</v>
      </c>
      <c r="K131" s="36">
        <v>0</v>
      </c>
      <c r="L131" s="31">
        <v>40.246413043478263</v>
      </c>
      <c r="M131" s="31">
        <v>0</v>
      </c>
      <c r="N131" s="36">
        <v>0</v>
      </c>
      <c r="O131" s="31">
        <v>22</v>
      </c>
      <c r="P131" s="31">
        <v>0</v>
      </c>
      <c r="Q131" s="36">
        <v>0</v>
      </c>
      <c r="R131" s="31">
        <v>5.7391304347826084</v>
      </c>
      <c r="S131" s="31">
        <v>0</v>
      </c>
      <c r="T131" s="36">
        <v>0</v>
      </c>
      <c r="U131" s="31">
        <v>63.817934782608695</v>
      </c>
      <c r="V131" s="31">
        <v>0</v>
      </c>
      <c r="W131" s="36">
        <v>0</v>
      </c>
      <c r="X131" s="31">
        <v>5.1005434782608692</v>
      </c>
      <c r="Y131" s="31">
        <v>0</v>
      </c>
      <c r="Z131" s="36">
        <v>0</v>
      </c>
      <c r="AA131" s="31">
        <v>156.04293478260871</v>
      </c>
      <c r="AB131" s="31">
        <v>0</v>
      </c>
      <c r="AC131" s="36">
        <v>0</v>
      </c>
      <c r="AD131" s="31">
        <v>13.317934782608695</v>
      </c>
      <c r="AE131" s="31">
        <v>0</v>
      </c>
      <c r="AF131" s="36">
        <v>0</v>
      </c>
      <c r="AG131" s="31">
        <v>0</v>
      </c>
      <c r="AH131" s="31">
        <v>0</v>
      </c>
      <c r="AI131" s="36" t="s">
        <v>699</v>
      </c>
      <c r="AJ131" t="s">
        <v>68</v>
      </c>
      <c r="AK131" s="37">
        <v>4</v>
      </c>
      <c r="AT131"/>
    </row>
    <row r="132" spans="1:46" x14ac:dyDescent="0.25">
      <c r="A132" t="s">
        <v>545</v>
      </c>
      <c r="B132" t="s">
        <v>206</v>
      </c>
      <c r="C132" t="s">
        <v>414</v>
      </c>
      <c r="D132" t="s">
        <v>485</v>
      </c>
      <c r="E132" s="31">
        <v>94.445652173913047</v>
      </c>
      <c r="F132" s="31">
        <v>315.37608695652176</v>
      </c>
      <c r="G132" s="31">
        <v>0</v>
      </c>
      <c r="H132" s="36">
        <v>0</v>
      </c>
      <c r="I132" s="31">
        <v>36.500978260869566</v>
      </c>
      <c r="J132" s="31">
        <v>0</v>
      </c>
      <c r="K132" s="36">
        <v>0</v>
      </c>
      <c r="L132" s="31">
        <v>18.067934782608695</v>
      </c>
      <c r="M132" s="31">
        <v>0</v>
      </c>
      <c r="N132" s="36">
        <v>0</v>
      </c>
      <c r="O132" s="31">
        <v>14.346086956521741</v>
      </c>
      <c r="P132" s="31">
        <v>0</v>
      </c>
      <c r="Q132" s="36">
        <v>0</v>
      </c>
      <c r="R132" s="31">
        <v>4.0869565217391308</v>
      </c>
      <c r="S132" s="31">
        <v>0</v>
      </c>
      <c r="T132" s="36">
        <v>0</v>
      </c>
      <c r="U132" s="31">
        <v>98.638586956521735</v>
      </c>
      <c r="V132" s="31">
        <v>0</v>
      </c>
      <c r="W132" s="36">
        <v>0</v>
      </c>
      <c r="X132" s="31">
        <v>5.1820652173913047</v>
      </c>
      <c r="Y132" s="31">
        <v>0</v>
      </c>
      <c r="Z132" s="36">
        <v>0</v>
      </c>
      <c r="AA132" s="31">
        <v>175.05445652173916</v>
      </c>
      <c r="AB132" s="31">
        <v>0</v>
      </c>
      <c r="AC132" s="36">
        <v>0</v>
      </c>
      <c r="AD132" s="31">
        <v>0</v>
      </c>
      <c r="AE132" s="31">
        <v>0</v>
      </c>
      <c r="AF132" s="36" t="s">
        <v>699</v>
      </c>
      <c r="AG132" s="31">
        <v>0</v>
      </c>
      <c r="AH132" s="31">
        <v>0</v>
      </c>
      <c r="AI132" s="36" t="s">
        <v>699</v>
      </c>
      <c r="AJ132" t="s">
        <v>18</v>
      </c>
      <c r="AK132" s="37">
        <v>4</v>
      </c>
      <c r="AT132"/>
    </row>
    <row r="133" spans="1:46" x14ac:dyDescent="0.25">
      <c r="A133" t="s">
        <v>545</v>
      </c>
      <c r="B133" t="s">
        <v>370</v>
      </c>
      <c r="C133" t="s">
        <v>383</v>
      </c>
      <c r="D133" t="s">
        <v>501</v>
      </c>
      <c r="E133" s="31">
        <v>38.706521739130437</v>
      </c>
      <c r="F133" s="31">
        <v>241.37065217391307</v>
      </c>
      <c r="G133" s="31">
        <v>99.185869565217402</v>
      </c>
      <c r="H133" s="36">
        <v>0.4109276279941097</v>
      </c>
      <c r="I133" s="31">
        <v>23.974999999999998</v>
      </c>
      <c r="J133" s="31">
        <v>1.5999999999999999</v>
      </c>
      <c r="K133" s="36">
        <v>6.6736183524504694E-2</v>
      </c>
      <c r="L133" s="31">
        <v>8.909782608695652</v>
      </c>
      <c r="M133" s="31">
        <v>1.5999999999999999</v>
      </c>
      <c r="N133" s="36">
        <v>0.17957789435159202</v>
      </c>
      <c r="O133" s="31">
        <v>8.6086956521739122</v>
      </c>
      <c r="P133" s="31">
        <v>0</v>
      </c>
      <c r="Q133" s="36">
        <v>0</v>
      </c>
      <c r="R133" s="31">
        <v>6.4565217391304346</v>
      </c>
      <c r="S133" s="31">
        <v>0</v>
      </c>
      <c r="T133" s="36">
        <v>0</v>
      </c>
      <c r="U133" s="31">
        <v>73.236956521739145</v>
      </c>
      <c r="V133" s="31">
        <v>23.22608695652174</v>
      </c>
      <c r="W133" s="36">
        <v>0.31713615720264771</v>
      </c>
      <c r="X133" s="31">
        <v>5.7391304347826084</v>
      </c>
      <c r="Y133" s="31">
        <v>0</v>
      </c>
      <c r="Z133" s="36">
        <v>0</v>
      </c>
      <c r="AA133" s="31">
        <v>138.17771739130436</v>
      </c>
      <c r="AB133" s="31">
        <v>74.1179347826087</v>
      </c>
      <c r="AC133" s="36">
        <v>0.53639570968389005</v>
      </c>
      <c r="AD133" s="31">
        <v>0</v>
      </c>
      <c r="AE133" s="31">
        <v>0</v>
      </c>
      <c r="AF133" s="36" t="s">
        <v>699</v>
      </c>
      <c r="AG133" s="31">
        <v>0.24184782608695651</v>
      </c>
      <c r="AH133" s="31">
        <v>0.24184782608695651</v>
      </c>
      <c r="AI133" s="36">
        <v>1</v>
      </c>
      <c r="AJ133" t="s">
        <v>183</v>
      </c>
      <c r="AK133" s="37">
        <v>4</v>
      </c>
      <c r="AT133"/>
    </row>
    <row r="134" spans="1:46" x14ac:dyDescent="0.25">
      <c r="A134" t="s">
        <v>545</v>
      </c>
      <c r="B134" t="s">
        <v>347</v>
      </c>
      <c r="C134" t="s">
        <v>391</v>
      </c>
      <c r="D134" t="s">
        <v>470</v>
      </c>
      <c r="E134" s="31">
        <v>69.173913043478265</v>
      </c>
      <c r="F134" s="31">
        <v>347.97032608695656</v>
      </c>
      <c r="G134" s="31">
        <v>58.528695652173923</v>
      </c>
      <c r="H134" s="36">
        <v>0.16820024945905246</v>
      </c>
      <c r="I134" s="31">
        <v>42.87076086956521</v>
      </c>
      <c r="J134" s="31">
        <v>5.2798913043478262</v>
      </c>
      <c r="K134" s="36">
        <v>0.12315832976260807</v>
      </c>
      <c r="L134" s="31">
        <v>30.012065217391299</v>
      </c>
      <c r="M134" s="31">
        <v>5.2798913043478262</v>
      </c>
      <c r="N134" s="36">
        <v>0.17592562411493931</v>
      </c>
      <c r="O134" s="31">
        <v>6.9456521739130439</v>
      </c>
      <c r="P134" s="31">
        <v>0</v>
      </c>
      <c r="Q134" s="36">
        <v>0</v>
      </c>
      <c r="R134" s="31">
        <v>5.9130434782608692</v>
      </c>
      <c r="S134" s="31">
        <v>0</v>
      </c>
      <c r="T134" s="36">
        <v>0</v>
      </c>
      <c r="U134" s="31">
        <v>64.874782608695654</v>
      </c>
      <c r="V134" s="31">
        <v>15.743043478260871</v>
      </c>
      <c r="W134" s="36">
        <v>0.24266815001474415</v>
      </c>
      <c r="X134" s="31">
        <v>9.7961956521739122</v>
      </c>
      <c r="Y134" s="31">
        <v>0</v>
      </c>
      <c r="Z134" s="36">
        <v>0</v>
      </c>
      <c r="AA134" s="31">
        <v>230.42858695652177</v>
      </c>
      <c r="AB134" s="31">
        <v>37.505760869565222</v>
      </c>
      <c r="AC134" s="36">
        <v>0.16276522529143472</v>
      </c>
      <c r="AD134" s="31">
        <v>0</v>
      </c>
      <c r="AE134" s="31">
        <v>0</v>
      </c>
      <c r="AF134" s="36" t="s">
        <v>699</v>
      </c>
      <c r="AG134" s="31">
        <v>0</v>
      </c>
      <c r="AH134" s="31">
        <v>0</v>
      </c>
      <c r="AI134" s="36" t="s">
        <v>699</v>
      </c>
      <c r="AJ134" t="s">
        <v>160</v>
      </c>
      <c r="AK134" s="37">
        <v>4</v>
      </c>
      <c r="AT134"/>
    </row>
    <row r="135" spans="1:46" x14ac:dyDescent="0.25">
      <c r="A135" t="s">
        <v>545</v>
      </c>
      <c r="B135" t="s">
        <v>301</v>
      </c>
      <c r="C135" t="s">
        <v>392</v>
      </c>
      <c r="D135" t="s">
        <v>472</v>
      </c>
      <c r="E135" s="31">
        <v>196.19565217391303</v>
      </c>
      <c r="F135" s="31">
        <v>738.92652173913029</v>
      </c>
      <c r="G135" s="31">
        <v>142.60619565217391</v>
      </c>
      <c r="H135" s="36">
        <v>0.19299103693901437</v>
      </c>
      <c r="I135" s="31">
        <v>80.29597826086956</v>
      </c>
      <c r="J135" s="31">
        <v>0</v>
      </c>
      <c r="K135" s="36">
        <v>0</v>
      </c>
      <c r="L135" s="31">
        <v>9.3283695652173915</v>
      </c>
      <c r="M135" s="31">
        <v>0</v>
      </c>
      <c r="N135" s="36">
        <v>0</v>
      </c>
      <c r="O135" s="31">
        <v>66.011086956521737</v>
      </c>
      <c r="P135" s="31">
        <v>0</v>
      </c>
      <c r="Q135" s="36">
        <v>0</v>
      </c>
      <c r="R135" s="31">
        <v>4.9565217391304346</v>
      </c>
      <c r="S135" s="31">
        <v>0</v>
      </c>
      <c r="T135" s="36">
        <v>0</v>
      </c>
      <c r="U135" s="31">
        <v>202.59706521739122</v>
      </c>
      <c r="V135" s="31">
        <v>28.633369565217386</v>
      </c>
      <c r="W135" s="36">
        <v>0.14133161077379444</v>
      </c>
      <c r="X135" s="31">
        <v>9.7939130434782609</v>
      </c>
      <c r="Y135" s="31">
        <v>0</v>
      </c>
      <c r="Z135" s="36">
        <v>0</v>
      </c>
      <c r="AA135" s="31">
        <v>415.42532608695643</v>
      </c>
      <c r="AB135" s="31">
        <v>113.97282608695652</v>
      </c>
      <c r="AC135" s="36">
        <v>0.27435213726738422</v>
      </c>
      <c r="AD135" s="31">
        <v>30.814239130434757</v>
      </c>
      <c r="AE135" s="31">
        <v>0</v>
      </c>
      <c r="AF135" s="36">
        <v>0</v>
      </c>
      <c r="AG135" s="31">
        <v>0</v>
      </c>
      <c r="AH135" s="31">
        <v>0</v>
      </c>
      <c r="AI135" s="36" t="s">
        <v>699</v>
      </c>
      <c r="AJ135" t="s">
        <v>114</v>
      </c>
      <c r="AK135" s="37">
        <v>4</v>
      </c>
      <c r="AT135"/>
    </row>
    <row r="136" spans="1:46" x14ac:dyDescent="0.25">
      <c r="A136" t="s">
        <v>545</v>
      </c>
      <c r="B136" t="s">
        <v>259</v>
      </c>
      <c r="C136" t="s">
        <v>404</v>
      </c>
      <c r="D136" t="s">
        <v>476</v>
      </c>
      <c r="E136" s="31">
        <v>58.967391304347828</v>
      </c>
      <c r="F136" s="31">
        <v>199.93206521739131</v>
      </c>
      <c r="G136" s="31">
        <v>30.491847826086957</v>
      </c>
      <c r="H136" s="36">
        <v>0.15251104315324499</v>
      </c>
      <c r="I136" s="31">
        <v>19.625</v>
      </c>
      <c r="J136" s="31">
        <v>1.5869565217391304</v>
      </c>
      <c r="K136" s="36">
        <v>8.0864026585433402E-2</v>
      </c>
      <c r="L136" s="31">
        <v>10.923913043478262</v>
      </c>
      <c r="M136" s="31">
        <v>1.5869565217391304</v>
      </c>
      <c r="N136" s="36">
        <v>0.145273631840796</v>
      </c>
      <c r="O136" s="31">
        <v>4.5271739130434785</v>
      </c>
      <c r="P136" s="31">
        <v>0</v>
      </c>
      <c r="Q136" s="36">
        <v>0</v>
      </c>
      <c r="R136" s="31">
        <v>4.1739130434782608</v>
      </c>
      <c r="S136" s="31">
        <v>0</v>
      </c>
      <c r="T136" s="36">
        <v>0</v>
      </c>
      <c r="U136" s="31">
        <v>49.589673913043477</v>
      </c>
      <c r="V136" s="31">
        <v>2.3586956521739131</v>
      </c>
      <c r="W136" s="36">
        <v>4.7564250095895669E-2</v>
      </c>
      <c r="X136" s="31">
        <v>5.8451086956521738</v>
      </c>
      <c r="Y136" s="31">
        <v>0</v>
      </c>
      <c r="Z136" s="36">
        <v>0</v>
      </c>
      <c r="AA136" s="31">
        <v>124.87228260869566</v>
      </c>
      <c r="AB136" s="31">
        <v>26.546195652173914</v>
      </c>
      <c r="AC136" s="36">
        <v>0.21258677344243032</v>
      </c>
      <c r="AD136" s="31">
        <v>0</v>
      </c>
      <c r="AE136" s="31">
        <v>0</v>
      </c>
      <c r="AF136" s="36" t="s">
        <v>699</v>
      </c>
      <c r="AG136" s="31">
        <v>0</v>
      </c>
      <c r="AH136" s="31">
        <v>0</v>
      </c>
      <c r="AI136" s="36" t="s">
        <v>699</v>
      </c>
      <c r="AJ136" t="s">
        <v>72</v>
      </c>
      <c r="AK136" s="37">
        <v>4</v>
      </c>
      <c r="AT136"/>
    </row>
    <row r="137" spans="1:46" x14ac:dyDescent="0.25">
      <c r="A137" t="s">
        <v>545</v>
      </c>
      <c r="B137" t="s">
        <v>274</v>
      </c>
      <c r="C137" t="s">
        <v>437</v>
      </c>
      <c r="D137" t="s">
        <v>466</v>
      </c>
      <c r="E137" s="31">
        <v>83.543478260869563</v>
      </c>
      <c r="F137" s="31">
        <v>243.02630434782608</v>
      </c>
      <c r="G137" s="31">
        <v>0</v>
      </c>
      <c r="H137" s="36">
        <v>0</v>
      </c>
      <c r="I137" s="31">
        <v>21.705108695652179</v>
      </c>
      <c r="J137" s="31">
        <v>0</v>
      </c>
      <c r="K137" s="36">
        <v>0</v>
      </c>
      <c r="L137" s="31">
        <v>5.3724999999999996</v>
      </c>
      <c r="M137" s="31">
        <v>0</v>
      </c>
      <c r="N137" s="36">
        <v>0</v>
      </c>
      <c r="O137" s="31">
        <v>10.593478260869569</v>
      </c>
      <c r="P137" s="31">
        <v>0</v>
      </c>
      <c r="Q137" s="36">
        <v>0</v>
      </c>
      <c r="R137" s="31">
        <v>5.7391304347826084</v>
      </c>
      <c r="S137" s="31">
        <v>0</v>
      </c>
      <c r="T137" s="36">
        <v>0</v>
      </c>
      <c r="U137" s="31">
        <v>57.971630434782625</v>
      </c>
      <c r="V137" s="31">
        <v>0</v>
      </c>
      <c r="W137" s="36">
        <v>0</v>
      </c>
      <c r="X137" s="31">
        <v>12.156086956521738</v>
      </c>
      <c r="Y137" s="31">
        <v>0</v>
      </c>
      <c r="Z137" s="36">
        <v>0</v>
      </c>
      <c r="AA137" s="31">
        <v>151.19347826086954</v>
      </c>
      <c r="AB137" s="31">
        <v>0</v>
      </c>
      <c r="AC137" s="36">
        <v>0</v>
      </c>
      <c r="AD137" s="31">
        <v>0</v>
      </c>
      <c r="AE137" s="31">
        <v>0</v>
      </c>
      <c r="AF137" s="36" t="s">
        <v>699</v>
      </c>
      <c r="AG137" s="31">
        <v>0</v>
      </c>
      <c r="AH137" s="31">
        <v>0</v>
      </c>
      <c r="AI137" s="36" t="s">
        <v>699</v>
      </c>
      <c r="AJ137" t="s">
        <v>87</v>
      </c>
      <c r="AK137" s="37">
        <v>4</v>
      </c>
      <c r="AT137"/>
    </row>
    <row r="138" spans="1:46" x14ac:dyDescent="0.25">
      <c r="A138" t="s">
        <v>545</v>
      </c>
      <c r="B138" t="s">
        <v>306</v>
      </c>
      <c r="C138" t="s">
        <v>389</v>
      </c>
      <c r="D138" t="s">
        <v>478</v>
      </c>
      <c r="E138" s="31">
        <v>36.163043478260867</v>
      </c>
      <c r="F138" s="31">
        <v>89.86380434782609</v>
      </c>
      <c r="G138" s="31">
        <v>18.920869565217391</v>
      </c>
      <c r="H138" s="36">
        <v>0.21055050698702263</v>
      </c>
      <c r="I138" s="31">
        <v>11.318152173913044</v>
      </c>
      <c r="J138" s="31">
        <v>1.4567391304347828</v>
      </c>
      <c r="K138" s="36">
        <v>0.12870821208716279</v>
      </c>
      <c r="L138" s="31">
        <v>2.1442391304347828</v>
      </c>
      <c r="M138" s="31">
        <v>1.4567391304347828</v>
      </c>
      <c r="N138" s="36">
        <v>0.67937344755918283</v>
      </c>
      <c r="O138" s="31">
        <v>5.5217391304347823</v>
      </c>
      <c r="P138" s="31">
        <v>0</v>
      </c>
      <c r="Q138" s="36">
        <v>0</v>
      </c>
      <c r="R138" s="31">
        <v>3.652173913043478</v>
      </c>
      <c r="S138" s="31">
        <v>0</v>
      </c>
      <c r="T138" s="36">
        <v>0</v>
      </c>
      <c r="U138" s="31">
        <v>28.536521739130436</v>
      </c>
      <c r="V138" s="31">
        <v>0.4577173913043478</v>
      </c>
      <c r="W138" s="36">
        <v>1.603970503092909E-2</v>
      </c>
      <c r="X138" s="31">
        <v>0.46195652173913043</v>
      </c>
      <c r="Y138" s="31">
        <v>0</v>
      </c>
      <c r="Z138" s="36">
        <v>0</v>
      </c>
      <c r="AA138" s="31">
        <v>49.547173913043487</v>
      </c>
      <c r="AB138" s="31">
        <v>17.006413043478261</v>
      </c>
      <c r="AC138" s="36">
        <v>0.34323679234107146</v>
      </c>
      <c r="AD138" s="31">
        <v>0</v>
      </c>
      <c r="AE138" s="31">
        <v>0</v>
      </c>
      <c r="AF138" s="36" t="s">
        <v>699</v>
      </c>
      <c r="AG138" s="31">
        <v>0</v>
      </c>
      <c r="AH138" s="31">
        <v>0</v>
      </c>
      <c r="AI138" s="36" t="s">
        <v>699</v>
      </c>
      <c r="AJ138" t="s">
        <v>119</v>
      </c>
      <c r="AK138" s="37">
        <v>4</v>
      </c>
      <c r="AT138"/>
    </row>
    <row r="139" spans="1:46" x14ac:dyDescent="0.25">
      <c r="A139" t="s">
        <v>545</v>
      </c>
      <c r="B139" t="s">
        <v>224</v>
      </c>
      <c r="C139" t="s">
        <v>383</v>
      </c>
      <c r="D139" t="s">
        <v>492</v>
      </c>
      <c r="E139" s="31">
        <v>142</v>
      </c>
      <c r="F139" s="31">
        <v>484.0846739130435</v>
      </c>
      <c r="G139" s="31">
        <v>0</v>
      </c>
      <c r="H139" s="36">
        <v>0</v>
      </c>
      <c r="I139" s="31">
        <v>34.997391304347829</v>
      </c>
      <c r="J139" s="31">
        <v>0</v>
      </c>
      <c r="K139" s="36">
        <v>0</v>
      </c>
      <c r="L139" s="31">
        <v>13.69304347826087</v>
      </c>
      <c r="M139" s="31">
        <v>0</v>
      </c>
      <c r="N139" s="36">
        <v>0</v>
      </c>
      <c r="O139" s="31">
        <v>15.739130434782609</v>
      </c>
      <c r="P139" s="31">
        <v>0</v>
      </c>
      <c r="Q139" s="36">
        <v>0</v>
      </c>
      <c r="R139" s="31">
        <v>5.5652173913043477</v>
      </c>
      <c r="S139" s="31">
        <v>0</v>
      </c>
      <c r="T139" s="36">
        <v>0</v>
      </c>
      <c r="U139" s="31">
        <v>160.92206521739135</v>
      </c>
      <c r="V139" s="31">
        <v>0</v>
      </c>
      <c r="W139" s="36">
        <v>0</v>
      </c>
      <c r="X139" s="31">
        <v>14.068695652173909</v>
      </c>
      <c r="Y139" s="31">
        <v>0</v>
      </c>
      <c r="Z139" s="36">
        <v>0</v>
      </c>
      <c r="AA139" s="31">
        <v>274.09652173913042</v>
      </c>
      <c r="AB139" s="31">
        <v>0</v>
      </c>
      <c r="AC139" s="36">
        <v>0</v>
      </c>
      <c r="AD139" s="31">
        <v>0</v>
      </c>
      <c r="AE139" s="31">
        <v>0</v>
      </c>
      <c r="AF139" s="36" t="s">
        <v>699</v>
      </c>
      <c r="AG139" s="31">
        <v>0</v>
      </c>
      <c r="AH139" s="31">
        <v>0</v>
      </c>
      <c r="AI139" s="36" t="s">
        <v>699</v>
      </c>
      <c r="AJ139" t="s">
        <v>36</v>
      </c>
      <c r="AK139" s="37">
        <v>4</v>
      </c>
      <c r="AT139"/>
    </row>
    <row r="140" spans="1:46" x14ac:dyDescent="0.25">
      <c r="A140" t="s">
        <v>545</v>
      </c>
      <c r="B140" t="s">
        <v>275</v>
      </c>
      <c r="C140" t="s">
        <v>422</v>
      </c>
      <c r="D140" t="s">
        <v>473</v>
      </c>
      <c r="E140" s="31">
        <v>74.739130434782609</v>
      </c>
      <c r="F140" s="31">
        <v>237.29000000000002</v>
      </c>
      <c r="G140" s="31">
        <v>2.2307608695652172</v>
      </c>
      <c r="H140" s="36">
        <v>9.4009897996764173E-3</v>
      </c>
      <c r="I140" s="31">
        <v>39.050760869565217</v>
      </c>
      <c r="J140" s="31">
        <v>0.29347826086956524</v>
      </c>
      <c r="K140" s="36">
        <v>7.5153019898849607E-3</v>
      </c>
      <c r="L140" s="31">
        <v>32.700217391304349</v>
      </c>
      <c r="M140" s="31">
        <v>0.29347826086956524</v>
      </c>
      <c r="N140" s="36">
        <v>8.9748106979743517E-3</v>
      </c>
      <c r="O140" s="31">
        <v>1.7418478260869565</v>
      </c>
      <c r="P140" s="31">
        <v>0</v>
      </c>
      <c r="Q140" s="36">
        <v>0</v>
      </c>
      <c r="R140" s="31">
        <v>4.6086956521739131</v>
      </c>
      <c r="S140" s="31">
        <v>0</v>
      </c>
      <c r="T140" s="36">
        <v>0</v>
      </c>
      <c r="U140" s="31">
        <v>72.565108695652185</v>
      </c>
      <c r="V140" s="31">
        <v>1.1903260869565215</v>
      </c>
      <c r="W140" s="36">
        <v>1.6403559621868812E-2</v>
      </c>
      <c r="X140" s="31">
        <v>5.5652173913043477</v>
      </c>
      <c r="Y140" s="31">
        <v>0</v>
      </c>
      <c r="Z140" s="36">
        <v>0</v>
      </c>
      <c r="AA140" s="31">
        <v>114.15521739130436</v>
      </c>
      <c r="AB140" s="31">
        <v>0.74695652173913041</v>
      </c>
      <c r="AC140" s="36">
        <v>6.5433410649877923E-3</v>
      </c>
      <c r="AD140" s="31">
        <v>5.9536956521739128</v>
      </c>
      <c r="AE140" s="31">
        <v>0</v>
      </c>
      <c r="AF140" s="36">
        <v>0</v>
      </c>
      <c r="AG140" s="31">
        <v>0</v>
      </c>
      <c r="AH140" s="31">
        <v>0</v>
      </c>
      <c r="AI140" s="36" t="s">
        <v>699</v>
      </c>
      <c r="AJ140" t="s">
        <v>88</v>
      </c>
      <c r="AK140" s="37">
        <v>4</v>
      </c>
      <c r="AT140"/>
    </row>
    <row r="141" spans="1:46" x14ac:dyDescent="0.25">
      <c r="A141" t="s">
        <v>545</v>
      </c>
      <c r="B141" t="s">
        <v>276</v>
      </c>
      <c r="C141" t="s">
        <v>377</v>
      </c>
      <c r="D141" t="s">
        <v>478</v>
      </c>
      <c r="E141" s="31">
        <v>52.869565217391305</v>
      </c>
      <c r="F141" s="31">
        <v>247.39184782608694</v>
      </c>
      <c r="G141" s="31">
        <v>1.3702173913043478</v>
      </c>
      <c r="H141" s="36">
        <v>5.538652155860818E-3</v>
      </c>
      <c r="I141" s="31">
        <v>30.599782608695648</v>
      </c>
      <c r="J141" s="31">
        <v>0</v>
      </c>
      <c r="K141" s="36">
        <v>0</v>
      </c>
      <c r="L141" s="31">
        <v>7.973260869565217</v>
      </c>
      <c r="M141" s="31">
        <v>0</v>
      </c>
      <c r="N141" s="36">
        <v>0</v>
      </c>
      <c r="O141" s="31">
        <v>11.148260869565217</v>
      </c>
      <c r="P141" s="31">
        <v>0</v>
      </c>
      <c r="Q141" s="36">
        <v>0</v>
      </c>
      <c r="R141" s="31">
        <v>11.478260869565217</v>
      </c>
      <c r="S141" s="31">
        <v>0</v>
      </c>
      <c r="T141" s="36">
        <v>0</v>
      </c>
      <c r="U141" s="31">
        <v>78.759239130434764</v>
      </c>
      <c r="V141" s="31">
        <v>1.3702173913043478</v>
      </c>
      <c r="W141" s="36">
        <v>1.7397544801507073E-2</v>
      </c>
      <c r="X141" s="31">
        <v>5.2818478260869552</v>
      </c>
      <c r="Y141" s="31">
        <v>0</v>
      </c>
      <c r="Z141" s="36">
        <v>0</v>
      </c>
      <c r="AA141" s="31">
        <v>132.75097826086957</v>
      </c>
      <c r="AB141" s="31">
        <v>0</v>
      </c>
      <c r="AC141" s="36">
        <v>0</v>
      </c>
      <c r="AD141" s="31">
        <v>0</v>
      </c>
      <c r="AE141" s="31">
        <v>0</v>
      </c>
      <c r="AF141" s="36" t="s">
        <v>699</v>
      </c>
      <c r="AG141" s="31">
        <v>0</v>
      </c>
      <c r="AH141" s="31">
        <v>0</v>
      </c>
      <c r="AI141" s="36" t="s">
        <v>699</v>
      </c>
      <c r="AJ141" t="s">
        <v>89</v>
      </c>
      <c r="AK141" s="37">
        <v>4</v>
      </c>
      <c r="AT141"/>
    </row>
    <row r="142" spans="1:46" x14ac:dyDescent="0.25">
      <c r="A142" t="s">
        <v>545</v>
      </c>
      <c r="B142" t="s">
        <v>340</v>
      </c>
      <c r="C142" t="s">
        <v>398</v>
      </c>
      <c r="D142" t="s">
        <v>482</v>
      </c>
      <c r="E142" s="31">
        <v>35.956521739130437</v>
      </c>
      <c r="F142" s="31">
        <v>193.29163043478258</v>
      </c>
      <c r="G142" s="31">
        <v>0</v>
      </c>
      <c r="H142" s="36">
        <v>0</v>
      </c>
      <c r="I142" s="31">
        <v>43.366847826086953</v>
      </c>
      <c r="J142" s="31">
        <v>0</v>
      </c>
      <c r="K142" s="36">
        <v>0</v>
      </c>
      <c r="L142" s="31">
        <v>27.627717391304348</v>
      </c>
      <c r="M142" s="31">
        <v>0</v>
      </c>
      <c r="N142" s="36">
        <v>0</v>
      </c>
      <c r="O142" s="31">
        <v>10.173913043478262</v>
      </c>
      <c r="P142" s="31">
        <v>0</v>
      </c>
      <c r="Q142" s="36">
        <v>0</v>
      </c>
      <c r="R142" s="31">
        <v>5.5652173913043477</v>
      </c>
      <c r="S142" s="31">
        <v>0</v>
      </c>
      <c r="T142" s="36">
        <v>0</v>
      </c>
      <c r="U142" s="31">
        <v>50.16630434782607</v>
      </c>
      <c r="V142" s="31">
        <v>0</v>
      </c>
      <c r="W142" s="36">
        <v>0</v>
      </c>
      <c r="X142" s="31">
        <v>0</v>
      </c>
      <c r="Y142" s="31">
        <v>0</v>
      </c>
      <c r="Z142" s="36" t="s">
        <v>699</v>
      </c>
      <c r="AA142" s="31">
        <v>99.758478260869566</v>
      </c>
      <c r="AB142" s="31">
        <v>0</v>
      </c>
      <c r="AC142" s="36">
        <v>0</v>
      </c>
      <c r="AD142" s="31">
        <v>0</v>
      </c>
      <c r="AE142" s="31">
        <v>0</v>
      </c>
      <c r="AF142" s="36" t="s">
        <v>699</v>
      </c>
      <c r="AG142" s="31">
        <v>0</v>
      </c>
      <c r="AH142" s="31">
        <v>0</v>
      </c>
      <c r="AI142" s="36" t="s">
        <v>699</v>
      </c>
      <c r="AJ142" t="s">
        <v>153</v>
      </c>
      <c r="AK142" s="37">
        <v>4</v>
      </c>
      <c r="AT142"/>
    </row>
    <row r="143" spans="1:46" x14ac:dyDescent="0.25">
      <c r="A143" t="s">
        <v>545</v>
      </c>
      <c r="B143" t="s">
        <v>223</v>
      </c>
      <c r="C143" t="s">
        <v>406</v>
      </c>
      <c r="D143" t="s">
        <v>491</v>
      </c>
      <c r="E143" s="31">
        <v>157.91304347826087</v>
      </c>
      <c r="F143" s="31">
        <v>230.73782608695655</v>
      </c>
      <c r="G143" s="31">
        <v>0.98163043478260881</v>
      </c>
      <c r="H143" s="36">
        <v>4.2543108402723212E-3</v>
      </c>
      <c r="I143" s="31">
        <v>73.689673913043492</v>
      </c>
      <c r="J143" s="31">
        <v>0.80543478260869572</v>
      </c>
      <c r="K143" s="36">
        <v>1.0930090199057444E-2</v>
      </c>
      <c r="L143" s="31">
        <v>51.602173913043494</v>
      </c>
      <c r="M143" s="31">
        <v>0.80543478260869572</v>
      </c>
      <c r="N143" s="36">
        <v>1.560854362387833E-2</v>
      </c>
      <c r="O143" s="31">
        <v>16.609239130434784</v>
      </c>
      <c r="P143" s="31">
        <v>0</v>
      </c>
      <c r="Q143" s="36">
        <v>0</v>
      </c>
      <c r="R143" s="31">
        <v>5.4782608695652177</v>
      </c>
      <c r="S143" s="31">
        <v>0</v>
      </c>
      <c r="T143" s="36">
        <v>0</v>
      </c>
      <c r="U143" s="31">
        <v>27.667717391304347</v>
      </c>
      <c r="V143" s="31">
        <v>0.17619565217391306</v>
      </c>
      <c r="W143" s="36">
        <v>6.3682756940870505E-3</v>
      </c>
      <c r="X143" s="31">
        <v>0</v>
      </c>
      <c r="Y143" s="31">
        <v>0</v>
      </c>
      <c r="Z143" s="36" t="s">
        <v>699</v>
      </c>
      <c r="AA143" s="31">
        <v>129.38043478260872</v>
      </c>
      <c r="AB143" s="31">
        <v>0</v>
      </c>
      <c r="AC143" s="36">
        <v>0</v>
      </c>
      <c r="AD143" s="31">
        <v>0</v>
      </c>
      <c r="AE143" s="31">
        <v>0</v>
      </c>
      <c r="AF143" s="36" t="s">
        <v>699</v>
      </c>
      <c r="AG143" s="31">
        <v>0</v>
      </c>
      <c r="AH143" s="31">
        <v>0</v>
      </c>
      <c r="AI143" s="36" t="s">
        <v>699</v>
      </c>
      <c r="AJ143" t="s">
        <v>35</v>
      </c>
      <c r="AK143" s="37">
        <v>4</v>
      </c>
      <c r="AT143"/>
    </row>
    <row r="144" spans="1:46" x14ac:dyDescent="0.25">
      <c r="A144" t="s">
        <v>545</v>
      </c>
      <c r="B144" t="s">
        <v>266</v>
      </c>
      <c r="C144" t="s">
        <v>394</v>
      </c>
      <c r="D144" t="s">
        <v>492</v>
      </c>
      <c r="E144" s="31">
        <v>128.40217391304347</v>
      </c>
      <c r="F144" s="31">
        <v>445.77076086956515</v>
      </c>
      <c r="G144" s="31">
        <v>0</v>
      </c>
      <c r="H144" s="36">
        <v>0</v>
      </c>
      <c r="I144" s="31">
        <v>72.199130434782617</v>
      </c>
      <c r="J144" s="31">
        <v>0</v>
      </c>
      <c r="K144" s="36">
        <v>0</v>
      </c>
      <c r="L144" s="31">
        <v>33.329565217391306</v>
      </c>
      <c r="M144" s="31">
        <v>0</v>
      </c>
      <c r="N144" s="36">
        <v>0</v>
      </c>
      <c r="O144" s="31">
        <v>33.130434782608695</v>
      </c>
      <c r="P144" s="31">
        <v>0</v>
      </c>
      <c r="Q144" s="36">
        <v>0</v>
      </c>
      <c r="R144" s="31">
        <v>5.7391304347826084</v>
      </c>
      <c r="S144" s="31">
        <v>0</v>
      </c>
      <c r="T144" s="36">
        <v>0</v>
      </c>
      <c r="U144" s="31">
        <v>106.60695652173908</v>
      </c>
      <c r="V144" s="31">
        <v>0</v>
      </c>
      <c r="W144" s="36">
        <v>0</v>
      </c>
      <c r="X144" s="31">
        <v>5.7391304347826084</v>
      </c>
      <c r="Y144" s="31">
        <v>0</v>
      </c>
      <c r="Z144" s="36">
        <v>0</v>
      </c>
      <c r="AA144" s="31">
        <v>261.22554347826082</v>
      </c>
      <c r="AB144" s="31">
        <v>0</v>
      </c>
      <c r="AC144" s="36">
        <v>0</v>
      </c>
      <c r="AD144" s="31">
        <v>0</v>
      </c>
      <c r="AE144" s="31">
        <v>0</v>
      </c>
      <c r="AF144" s="36" t="s">
        <v>699</v>
      </c>
      <c r="AG144" s="31">
        <v>0</v>
      </c>
      <c r="AH144" s="31">
        <v>0</v>
      </c>
      <c r="AI144" s="36" t="s">
        <v>699</v>
      </c>
      <c r="AJ144" t="s">
        <v>79</v>
      </c>
      <c r="AK144" s="37">
        <v>4</v>
      </c>
      <c r="AT144"/>
    </row>
    <row r="145" spans="1:46" x14ac:dyDescent="0.25">
      <c r="A145" t="s">
        <v>545</v>
      </c>
      <c r="B145" t="s">
        <v>335</v>
      </c>
      <c r="C145" t="s">
        <v>403</v>
      </c>
      <c r="D145" t="s">
        <v>470</v>
      </c>
      <c r="E145" s="31">
        <v>32.630434782608695</v>
      </c>
      <c r="F145" s="31">
        <v>92.395326086956516</v>
      </c>
      <c r="G145" s="31">
        <v>0</v>
      </c>
      <c r="H145" s="36">
        <v>0</v>
      </c>
      <c r="I145" s="31">
        <v>20.404673913043478</v>
      </c>
      <c r="J145" s="31">
        <v>0</v>
      </c>
      <c r="K145" s="36">
        <v>0</v>
      </c>
      <c r="L145" s="31">
        <v>15.067717391304347</v>
      </c>
      <c r="M145" s="31">
        <v>0</v>
      </c>
      <c r="N145" s="36">
        <v>0</v>
      </c>
      <c r="O145" s="31">
        <v>0.11956521739130435</v>
      </c>
      <c r="P145" s="31">
        <v>0</v>
      </c>
      <c r="Q145" s="36">
        <v>0</v>
      </c>
      <c r="R145" s="31">
        <v>5.2173913043478262</v>
      </c>
      <c r="S145" s="31">
        <v>0</v>
      </c>
      <c r="T145" s="36">
        <v>0</v>
      </c>
      <c r="U145" s="31">
        <v>12.810760869565218</v>
      </c>
      <c r="V145" s="31">
        <v>0</v>
      </c>
      <c r="W145" s="36">
        <v>0</v>
      </c>
      <c r="X145" s="31">
        <v>0</v>
      </c>
      <c r="Y145" s="31">
        <v>0</v>
      </c>
      <c r="Z145" s="36" t="s">
        <v>699</v>
      </c>
      <c r="AA145" s="31">
        <v>59.179891304347827</v>
      </c>
      <c r="AB145" s="31">
        <v>0</v>
      </c>
      <c r="AC145" s="36">
        <v>0</v>
      </c>
      <c r="AD145" s="31">
        <v>0</v>
      </c>
      <c r="AE145" s="31">
        <v>0</v>
      </c>
      <c r="AF145" s="36" t="s">
        <v>699</v>
      </c>
      <c r="AG145" s="31">
        <v>0</v>
      </c>
      <c r="AH145" s="31">
        <v>0</v>
      </c>
      <c r="AI145" s="36" t="s">
        <v>699</v>
      </c>
      <c r="AJ145" t="s">
        <v>148</v>
      </c>
      <c r="AK145" s="37">
        <v>4</v>
      </c>
      <c r="AT145"/>
    </row>
    <row r="146" spans="1:46" x14ac:dyDescent="0.25">
      <c r="A146" t="s">
        <v>545</v>
      </c>
      <c r="B146" t="s">
        <v>261</v>
      </c>
      <c r="C146" t="s">
        <v>399</v>
      </c>
      <c r="D146" t="s">
        <v>467</v>
      </c>
      <c r="E146" s="31">
        <v>99.967391304347828</v>
      </c>
      <c r="F146" s="31">
        <v>376.56967391304352</v>
      </c>
      <c r="G146" s="31">
        <v>61.124021739130427</v>
      </c>
      <c r="H146" s="36">
        <v>0.16231796125262341</v>
      </c>
      <c r="I146" s="31">
        <v>45.349673913043475</v>
      </c>
      <c r="J146" s="31">
        <v>0.37956521739130439</v>
      </c>
      <c r="K146" s="36">
        <v>8.3697452404863665E-3</v>
      </c>
      <c r="L146" s="31">
        <v>11.860543478260871</v>
      </c>
      <c r="M146" s="31">
        <v>0.37956521739130439</v>
      </c>
      <c r="N146" s="36">
        <v>3.2002346105556419E-2</v>
      </c>
      <c r="O146" s="31">
        <v>27.923913043478262</v>
      </c>
      <c r="P146" s="31">
        <v>0</v>
      </c>
      <c r="Q146" s="36">
        <v>0</v>
      </c>
      <c r="R146" s="31">
        <v>5.5652173913043477</v>
      </c>
      <c r="S146" s="31">
        <v>0</v>
      </c>
      <c r="T146" s="36">
        <v>0</v>
      </c>
      <c r="U146" s="31">
        <v>106.50380434782609</v>
      </c>
      <c r="V146" s="31">
        <v>23.047282608695646</v>
      </c>
      <c r="W146" s="36">
        <v>0.21639867936948562</v>
      </c>
      <c r="X146" s="31">
        <v>9.9021739130434785</v>
      </c>
      <c r="Y146" s="31">
        <v>0</v>
      </c>
      <c r="Z146" s="36">
        <v>0</v>
      </c>
      <c r="AA146" s="31">
        <v>202.88739130434789</v>
      </c>
      <c r="AB146" s="31">
        <v>37.697173913043478</v>
      </c>
      <c r="AC146" s="36">
        <v>0.18580343347455533</v>
      </c>
      <c r="AD146" s="31">
        <v>11.926630434782609</v>
      </c>
      <c r="AE146" s="31">
        <v>0</v>
      </c>
      <c r="AF146" s="36">
        <v>0</v>
      </c>
      <c r="AG146" s="31">
        <v>0</v>
      </c>
      <c r="AH146" s="31">
        <v>0</v>
      </c>
      <c r="AI146" s="36" t="s">
        <v>699</v>
      </c>
      <c r="AJ146" t="s">
        <v>74</v>
      </c>
      <c r="AK146" s="37">
        <v>4</v>
      </c>
      <c r="AT146"/>
    </row>
    <row r="147" spans="1:46" x14ac:dyDescent="0.25">
      <c r="A147" t="s">
        <v>545</v>
      </c>
      <c r="B147" t="s">
        <v>372</v>
      </c>
      <c r="C147" t="s">
        <v>376</v>
      </c>
      <c r="D147" t="s">
        <v>462</v>
      </c>
      <c r="E147" s="31">
        <v>31.782608695652176</v>
      </c>
      <c r="F147" s="31">
        <v>167.55989130434779</v>
      </c>
      <c r="G147" s="31">
        <v>19.400000000000006</v>
      </c>
      <c r="H147" s="36">
        <v>0.11577949740229165</v>
      </c>
      <c r="I147" s="31">
        <v>18.006086956521742</v>
      </c>
      <c r="J147" s="31">
        <v>0.27173913043478259</v>
      </c>
      <c r="K147" s="36">
        <v>1.50915149466364E-2</v>
      </c>
      <c r="L147" s="31">
        <v>3.4247826086956521</v>
      </c>
      <c r="M147" s="31">
        <v>0.27173913043478259</v>
      </c>
      <c r="N147" s="36">
        <v>7.9344928272184839E-2</v>
      </c>
      <c r="O147" s="31">
        <v>6.1840217391304346</v>
      </c>
      <c r="P147" s="31">
        <v>0</v>
      </c>
      <c r="Q147" s="36">
        <v>0</v>
      </c>
      <c r="R147" s="31">
        <v>8.3972826086956545</v>
      </c>
      <c r="S147" s="31">
        <v>0</v>
      </c>
      <c r="T147" s="36">
        <v>0</v>
      </c>
      <c r="U147" s="31">
        <v>48.461086956521747</v>
      </c>
      <c r="V147" s="31">
        <v>9.3016304347826093</v>
      </c>
      <c r="W147" s="36">
        <v>0.191940194059779</v>
      </c>
      <c r="X147" s="31">
        <v>8.8836956521739125</v>
      </c>
      <c r="Y147" s="31">
        <v>0</v>
      </c>
      <c r="Z147" s="36">
        <v>0</v>
      </c>
      <c r="AA147" s="31">
        <v>92.209021739130392</v>
      </c>
      <c r="AB147" s="31">
        <v>9.8266304347826114</v>
      </c>
      <c r="AC147" s="36">
        <v>0.10656907805163843</v>
      </c>
      <c r="AD147" s="31">
        <v>0</v>
      </c>
      <c r="AE147" s="31">
        <v>0</v>
      </c>
      <c r="AF147" s="36" t="s">
        <v>699</v>
      </c>
      <c r="AG147" s="31">
        <v>0</v>
      </c>
      <c r="AH147" s="31">
        <v>0</v>
      </c>
      <c r="AI147" s="36" t="s">
        <v>699</v>
      </c>
      <c r="AJ147" t="s">
        <v>185</v>
      </c>
      <c r="AK147" s="37">
        <v>4</v>
      </c>
      <c r="AT147"/>
    </row>
    <row r="148" spans="1:46" x14ac:dyDescent="0.25">
      <c r="A148" t="s">
        <v>545</v>
      </c>
      <c r="B148" t="s">
        <v>373</v>
      </c>
      <c r="C148" t="s">
        <v>394</v>
      </c>
      <c r="D148" t="s">
        <v>492</v>
      </c>
      <c r="E148" s="31">
        <v>36.608695652173914</v>
      </c>
      <c r="F148" s="31">
        <v>168.70358695652175</v>
      </c>
      <c r="G148" s="31">
        <v>36.800000000000004</v>
      </c>
      <c r="H148" s="36">
        <v>0.21813406972481322</v>
      </c>
      <c r="I148" s="31">
        <v>27.357608695652178</v>
      </c>
      <c r="J148" s="31">
        <v>0.34782608695652173</v>
      </c>
      <c r="K148" s="36">
        <v>1.2714053001708449E-2</v>
      </c>
      <c r="L148" s="31">
        <v>10.886956521739132</v>
      </c>
      <c r="M148" s="31">
        <v>0</v>
      </c>
      <c r="N148" s="36">
        <v>0</v>
      </c>
      <c r="O148" s="31">
        <v>7.8054347826086961</v>
      </c>
      <c r="P148" s="31">
        <v>0.34782608695652173</v>
      </c>
      <c r="Q148" s="36">
        <v>4.4562038713271128E-2</v>
      </c>
      <c r="R148" s="31">
        <v>8.6652173913043491</v>
      </c>
      <c r="S148" s="31">
        <v>0</v>
      </c>
      <c r="T148" s="36">
        <v>0</v>
      </c>
      <c r="U148" s="31">
        <v>40.671847826086967</v>
      </c>
      <c r="V148" s="31">
        <v>5.3152173913043486</v>
      </c>
      <c r="W148" s="36">
        <v>0.13068541695062014</v>
      </c>
      <c r="X148" s="31">
        <v>0.50630434782608691</v>
      </c>
      <c r="Y148" s="31">
        <v>0</v>
      </c>
      <c r="Z148" s="36">
        <v>0</v>
      </c>
      <c r="AA148" s="31">
        <v>100.16782608695651</v>
      </c>
      <c r="AB148" s="31">
        <v>31.136956521739133</v>
      </c>
      <c r="AC148" s="36">
        <v>0.31084788138168123</v>
      </c>
      <c r="AD148" s="31">
        <v>0</v>
      </c>
      <c r="AE148" s="31">
        <v>0</v>
      </c>
      <c r="AF148" s="36" t="s">
        <v>699</v>
      </c>
      <c r="AG148" s="31">
        <v>0</v>
      </c>
      <c r="AH148" s="31">
        <v>0</v>
      </c>
      <c r="AI148" s="36" t="s">
        <v>699</v>
      </c>
      <c r="AJ148" t="s">
        <v>186</v>
      </c>
      <c r="AK148" s="37">
        <v>4</v>
      </c>
      <c r="AT148"/>
    </row>
    <row r="149" spans="1:46" x14ac:dyDescent="0.25">
      <c r="A149" t="s">
        <v>545</v>
      </c>
      <c r="B149" t="s">
        <v>245</v>
      </c>
      <c r="C149" t="s">
        <v>431</v>
      </c>
      <c r="D149" t="s">
        <v>478</v>
      </c>
      <c r="E149" s="31">
        <v>112.89130434782609</v>
      </c>
      <c r="F149" s="31">
        <v>265.55858695652176</v>
      </c>
      <c r="G149" s="31">
        <v>95.436521739130427</v>
      </c>
      <c r="H149" s="36">
        <v>0.35938028904618191</v>
      </c>
      <c r="I149" s="31">
        <v>44.311413043478261</v>
      </c>
      <c r="J149" s="31">
        <v>2.8224999999999993</v>
      </c>
      <c r="K149" s="36">
        <v>6.3696908000441518E-2</v>
      </c>
      <c r="L149" s="31">
        <v>27.276086956521741</v>
      </c>
      <c r="M149" s="31">
        <v>2.8224999999999993</v>
      </c>
      <c r="N149" s="36">
        <v>0.10347891926356895</v>
      </c>
      <c r="O149" s="31">
        <v>13.644021739130435</v>
      </c>
      <c r="P149" s="31">
        <v>0</v>
      </c>
      <c r="Q149" s="36">
        <v>0</v>
      </c>
      <c r="R149" s="31">
        <v>3.3913043478260869</v>
      </c>
      <c r="S149" s="31">
        <v>0</v>
      </c>
      <c r="T149" s="36">
        <v>0</v>
      </c>
      <c r="U149" s="31">
        <v>60.137065217391303</v>
      </c>
      <c r="V149" s="31">
        <v>11.316413043478262</v>
      </c>
      <c r="W149" s="36">
        <v>0.18817700868125534</v>
      </c>
      <c r="X149" s="31">
        <v>4.4510869565217392</v>
      </c>
      <c r="Y149" s="31">
        <v>0</v>
      </c>
      <c r="Z149" s="36">
        <v>0</v>
      </c>
      <c r="AA149" s="31">
        <v>156.65902173913045</v>
      </c>
      <c r="AB149" s="31">
        <v>81.297608695652173</v>
      </c>
      <c r="AC149" s="36">
        <v>0.51894622979983518</v>
      </c>
      <c r="AD149" s="31">
        <v>0</v>
      </c>
      <c r="AE149" s="31">
        <v>0</v>
      </c>
      <c r="AF149" s="36" t="s">
        <v>699</v>
      </c>
      <c r="AG149" s="31">
        <v>0</v>
      </c>
      <c r="AH149" s="31">
        <v>0</v>
      </c>
      <c r="AI149" s="36" t="s">
        <v>699</v>
      </c>
      <c r="AJ149" t="s">
        <v>58</v>
      </c>
      <c r="AK149" s="37">
        <v>4</v>
      </c>
      <c r="AT149"/>
    </row>
    <row r="150" spans="1:46" x14ac:dyDescent="0.25">
      <c r="A150" t="s">
        <v>545</v>
      </c>
      <c r="B150" t="s">
        <v>366</v>
      </c>
      <c r="C150" t="s">
        <v>413</v>
      </c>
      <c r="D150" t="s">
        <v>482</v>
      </c>
      <c r="E150" s="31">
        <v>21.239130434782609</v>
      </c>
      <c r="F150" s="31">
        <v>188.39</v>
      </c>
      <c r="G150" s="31">
        <v>0</v>
      </c>
      <c r="H150" s="36">
        <v>0</v>
      </c>
      <c r="I150" s="31">
        <v>50.626195652173912</v>
      </c>
      <c r="J150" s="31">
        <v>0</v>
      </c>
      <c r="K150" s="36">
        <v>0</v>
      </c>
      <c r="L150" s="31">
        <v>28.492717391304346</v>
      </c>
      <c r="M150" s="31">
        <v>0</v>
      </c>
      <c r="N150" s="36">
        <v>0</v>
      </c>
      <c r="O150" s="31">
        <v>0</v>
      </c>
      <c r="P150" s="31">
        <v>0</v>
      </c>
      <c r="Q150" s="36" t="s">
        <v>699</v>
      </c>
      <c r="R150" s="31">
        <v>22.133478260869566</v>
      </c>
      <c r="S150" s="31">
        <v>0</v>
      </c>
      <c r="T150" s="36">
        <v>0</v>
      </c>
      <c r="U150" s="31">
        <v>36.387934782608696</v>
      </c>
      <c r="V150" s="31">
        <v>0</v>
      </c>
      <c r="W150" s="36">
        <v>0</v>
      </c>
      <c r="X150" s="31">
        <v>1.996413043478261</v>
      </c>
      <c r="Y150" s="31">
        <v>0</v>
      </c>
      <c r="Z150" s="36">
        <v>0</v>
      </c>
      <c r="AA150" s="31">
        <v>99.379456521739144</v>
      </c>
      <c r="AB150" s="31">
        <v>0</v>
      </c>
      <c r="AC150" s="36">
        <v>0</v>
      </c>
      <c r="AD150" s="31">
        <v>0</v>
      </c>
      <c r="AE150" s="31">
        <v>0</v>
      </c>
      <c r="AF150" s="36" t="s">
        <v>699</v>
      </c>
      <c r="AG150" s="31">
        <v>0</v>
      </c>
      <c r="AH150" s="31">
        <v>0</v>
      </c>
      <c r="AI150" s="36" t="s">
        <v>699</v>
      </c>
      <c r="AJ150" t="s">
        <v>179</v>
      </c>
      <c r="AK150" s="37">
        <v>4</v>
      </c>
      <c r="AT150"/>
    </row>
    <row r="151" spans="1:46" x14ac:dyDescent="0.25">
      <c r="A151" t="s">
        <v>545</v>
      </c>
      <c r="B151" t="s">
        <v>311</v>
      </c>
      <c r="C151" t="s">
        <v>378</v>
      </c>
      <c r="D151" t="s">
        <v>478</v>
      </c>
      <c r="E151" s="31">
        <v>71.108695652173907</v>
      </c>
      <c r="F151" s="31">
        <v>151.80141304347825</v>
      </c>
      <c r="G151" s="31">
        <v>43.575869565217388</v>
      </c>
      <c r="H151" s="36">
        <v>0.28705839222153084</v>
      </c>
      <c r="I151" s="31">
        <v>30.951086956521742</v>
      </c>
      <c r="J151" s="31">
        <v>3.910326086956522</v>
      </c>
      <c r="K151" s="36">
        <v>0.12633889376646179</v>
      </c>
      <c r="L151" s="31">
        <v>16.190217391304348</v>
      </c>
      <c r="M151" s="31">
        <v>3.910326086956522</v>
      </c>
      <c r="N151" s="36">
        <v>0.24152400134273247</v>
      </c>
      <c r="O151" s="31">
        <v>12.413043478260869</v>
      </c>
      <c r="P151" s="31">
        <v>0</v>
      </c>
      <c r="Q151" s="36">
        <v>0</v>
      </c>
      <c r="R151" s="31">
        <v>2.347826086956522</v>
      </c>
      <c r="S151" s="31">
        <v>0</v>
      </c>
      <c r="T151" s="36">
        <v>0</v>
      </c>
      <c r="U151" s="31">
        <v>32.421195652173921</v>
      </c>
      <c r="V151" s="31">
        <v>4.7880434782608692</v>
      </c>
      <c r="W151" s="36">
        <v>0.14768250775291253</v>
      </c>
      <c r="X151" s="31">
        <v>7.7206521739130434</v>
      </c>
      <c r="Y151" s="31">
        <v>1.3130434782608695</v>
      </c>
      <c r="Z151" s="36">
        <v>0.17006898493594255</v>
      </c>
      <c r="AA151" s="31">
        <v>80.708478260869555</v>
      </c>
      <c r="AB151" s="31">
        <v>33.564456521739132</v>
      </c>
      <c r="AC151" s="36">
        <v>0.41587274651927636</v>
      </c>
      <c r="AD151" s="31">
        <v>0</v>
      </c>
      <c r="AE151" s="31">
        <v>0</v>
      </c>
      <c r="AF151" s="36" t="s">
        <v>699</v>
      </c>
      <c r="AG151" s="31">
        <v>0</v>
      </c>
      <c r="AH151" s="31">
        <v>0</v>
      </c>
      <c r="AI151" s="36" t="s">
        <v>699</v>
      </c>
      <c r="AJ151" t="s">
        <v>124</v>
      </c>
      <c r="AK151" s="37">
        <v>4</v>
      </c>
      <c r="AT151"/>
    </row>
    <row r="152" spans="1:46" x14ac:dyDescent="0.25">
      <c r="A152" t="s">
        <v>545</v>
      </c>
      <c r="B152" t="s">
        <v>273</v>
      </c>
      <c r="C152" t="s">
        <v>374</v>
      </c>
      <c r="D152" t="s">
        <v>480</v>
      </c>
      <c r="E152" s="31">
        <v>63.467391304347828</v>
      </c>
      <c r="F152" s="31">
        <v>313.66750000000002</v>
      </c>
      <c r="G152" s="31">
        <v>19.265760869565216</v>
      </c>
      <c r="H152" s="36">
        <v>6.1420966053433064E-2</v>
      </c>
      <c r="I152" s="31">
        <v>37.97673913043478</v>
      </c>
      <c r="J152" s="31">
        <v>2.6219565217391301</v>
      </c>
      <c r="K152" s="36">
        <v>6.9041117846736846E-2</v>
      </c>
      <c r="L152" s="31">
        <v>29.357499999999995</v>
      </c>
      <c r="M152" s="31">
        <v>2.6219565217391301</v>
      </c>
      <c r="N152" s="36">
        <v>8.9311301089640832E-2</v>
      </c>
      <c r="O152" s="31">
        <v>2.8801086956521744</v>
      </c>
      <c r="P152" s="31">
        <v>0</v>
      </c>
      <c r="Q152" s="36">
        <v>0</v>
      </c>
      <c r="R152" s="31">
        <v>5.7391304347826084</v>
      </c>
      <c r="S152" s="31">
        <v>0</v>
      </c>
      <c r="T152" s="36">
        <v>0</v>
      </c>
      <c r="U152" s="31">
        <v>55.346956521739159</v>
      </c>
      <c r="V152" s="31">
        <v>16.643804347826087</v>
      </c>
      <c r="W152" s="36">
        <v>0.30071760750365267</v>
      </c>
      <c r="X152" s="31">
        <v>0</v>
      </c>
      <c r="Y152" s="31">
        <v>0</v>
      </c>
      <c r="Z152" s="36" t="s">
        <v>699</v>
      </c>
      <c r="AA152" s="31">
        <v>220.34380434782605</v>
      </c>
      <c r="AB152" s="31">
        <v>0</v>
      </c>
      <c r="AC152" s="36">
        <v>0</v>
      </c>
      <c r="AD152" s="31">
        <v>0</v>
      </c>
      <c r="AE152" s="31">
        <v>0</v>
      </c>
      <c r="AF152" s="36" t="s">
        <v>699</v>
      </c>
      <c r="AG152" s="31">
        <v>0</v>
      </c>
      <c r="AH152" s="31">
        <v>0</v>
      </c>
      <c r="AI152" s="36" t="s">
        <v>699</v>
      </c>
      <c r="AJ152" t="s">
        <v>86</v>
      </c>
      <c r="AK152" s="37">
        <v>4</v>
      </c>
      <c r="AT152"/>
    </row>
    <row r="153" spans="1:46" x14ac:dyDescent="0.25">
      <c r="A153" t="s">
        <v>545</v>
      </c>
      <c r="B153" t="s">
        <v>344</v>
      </c>
      <c r="C153" t="s">
        <v>413</v>
      </c>
      <c r="D153" t="s">
        <v>482</v>
      </c>
      <c r="E153" s="31">
        <v>15.815217391304348</v>
      </c>
      <c r="F153" s="31">
        <v>81.101086956521769</v>
      </c>
      <c r="G153" s="31">
        <v>0</v>
      </c>
      <c r="H153" s="36">
        <v>0</v>
      </c>
      <c r="I153" s="31">
        <v>48.51793478260872</v>
      </c>
      <c r="J153" s="31">
        <v>0</v>
      </c>
      <c r="K153" s="36">
        <v>0</v>
      </c>
      <c r="L153" s="31">
        <v>33.229891304347845</v>
      </c>
      <c r="M153" s="31">
        <v>0</v>
      </c>
      <c r="N153" s="36">
        <v>0</v>
      </c>
      <c r="O153" s="31">
        <v>9.7228260869565215</v>
      </c>
      <c r="P153" s="31">
        <v>0</v>
      </c>
      <c r="Q153" s="36">
        <v>0</v>
      </c>
      <c r="R153" s="31">
        <v>5.5652173913043477</v>
      </c>
      <c r="S153" s="31">
        <v>0</v>
      </c>
      <c r="T153" s="36">
        <v>0</v>
      </c>
      <c r="U153" s="31">
        <v>0</v>
      </c>
      <c r="V153" s="31">
        <v>0</v>
      </c>
      <c r="W153" s="36" t="s">
        <v>699</v>
      </c>
      <c r="X153" s="31">
        <v>0</v>
      </c>
      <c r="Y153" s="31">
        <v>0</v>
      </c>
      <c r="Z153" s="36" t="s">
        <v>699</v>
      </c>
      <c r="AA153" s="31">
        <v>32.583152173913049</v>
      </c>
      <c r="AB153" s="31">
        <v>0</v>
      </c>
      <c r="AC153" s="36">
        <v>0</v>
      </c>
      <c r="AD153" s="31">
        <v>0</v>
      </c>
      <c r="AE153" s="31">
        <v>0</v>
      </c>
      <c r="AF153" s="36" t="s">
        <v>699</v>
      </c>
      <c r="AG153" s="31">
        <v>0</v>
      </c>
      <c r="AH153" s="31">
        <v>0</v>
      </c>
      <c r="AI153" s="36" t="s">
        <v>699</v>
      </c>
      <c r="AJ153" t="s">
        <v>157</v>
      </c>
      <c r="AK153" s="37">
        <v>4</v>
      </c>
      <c r="AT153"/>
    </row>
    <row r="154" spans="1:46" x14ac:dyDescent="0.25">
      <c r="A154" t="s">
        <v>545</v>
      </c>
      <c r="B154" t="s">
        <v>369</v>
      </c>
      <c r="C154" t="s">
        <v>458</v>
      </c>
      <c r="D154" t="s">
        <v>476</v>
      </c>
      <c r="E154" s="31">
        <v>38.641304347826086</v>
      </c>
      <c r="F154" s="31">
        <v>133.43978260869562</v>
      </c>
      <c r="G154" s="31">
        <v>0.14891304347826087</v>
      </c>
      <c r="H154" s="36">
        <v>1.1159568800778077E-3</v>
      </c>
      <c r="I154" s="31">
        <v>25.719782608695652</v>
      </c>
      <c r="J154" s="31">
        <v>0</v>
      </c>
      <c r="K154" s="36">
        <v>0</v>
      </c>
      <c r="L154" s="31">
        <v>19.371956521739129</v>
      </c>
      <c r="M154" s="31">
        <v>0</v>
      </c>
      <c r="N154" s="36">
        <v>0</v>
      </c>
      <c r="O154" s="31">
        <v>1.2173913043478262</v>
      </c>
      <c r="P154" s="31">
        <v>0</v>
      </c>
      <c r="Q154" s="36">
        <v>0</v>
      </c>
      <c r="R154" s="31">
        <v>5.1304347826086953</v>
      </c>
      <c r="S154" s="31">
        <v>0</v>
      </c>
      <c r="T154" s="36">
        <v>0</v>
      </c>
      <c r="U154" s="31">
        <v>28.89391304347825</v>
      </c>
      <c r="V154" s="31">
        <v>0</v>
      </c>
      <c r="W154" s="36">
        <v>0</v>
      </c>
      <c r="X154" s="31">
        <v>2.8043478260869565</v>
      </c>
      <c r="Y154" s="31">
        <v>0</v>
      </c>
      <c r="Z154" s="36">
        <v>0</v>
      </c>
      <c r="AA154" s="31">
        <v>74.953369565217372</v>
      </c>
      <c r="AB154" s="31">
        <v>0.14891304347826087</v>
      </c>
      <c r="AC154" s="36">
        <v>1.986742481919919E-3</v>
      </c>
      <c r="AD154" s="31">
        <v>1.0683695652173912</v>
      </c>
      <c r="AE154" s="31">
        <v>0</v>
      </c>
      <c r="AF154" s="36">
        <v>0</v>
      </c>
      <c r="AG154" s="31">
        <v>0</v>
      </c>
      <c r="AH154" s="31">
        <v>0</v>
      </c>
      <c r="AI154" s="36" t="s">
        <v>699</v>
      </c>
      <c r="AJ154" t="s">
        <v>182</v>
      </c>
      <c r="AK154" s="37">
        <v>4</v>
      </c>
      <c r="AT154"/>
    </row>
    <row r="155" spans="1:46" x14ac:dyDescent="0.25">
      <c r="A155" t="s">
        <v>545</v>
      </c>
      <c r="B155" t="s">
        <v>371</v>
      </c>
      <c r="C155" t="s">
        <v>393</v>
      </c>
      <c r="D155" t="s">
        <v>469</v>
      </c>
      <c r="E155" s="31">
        <v>34.380434782608695</v>
      </c>
      <c r="F155" s="31">
        <v>109.81315217391304</v>
      </c>
      <c r="G155" s="31">
        <v>3.5944565217391302</v>
      </c>
      <c r="H155" s="36">
        <v>3.273247739985212E-2</v>
      </c>
      <c r="I155" s="31">
        <v>12.105434782608697</v>
      </c>
      <c r="J155" s="31">
        <v>0.39945652173913043</v>
      </c>
      <c r="K155" s="36">
        <v>3.2998114393463229E-2</v>
      </c>
      <c r="L155" s="31">
        <v>6.4532608695652183</v>
      </c>
      <c r="M155" s="31">
        <v>0.39945652173913043</v>
      </c>
      <c r="N155" s="36">
        <v>6.1899949469428998E-2</v>
      </c>
      <c r="O155" s="31">
        <v>0</v>
      </c>
      <c r="P155" s="31">
        <v>0</v>
      </c>
      <c r="Q155" s="36" t="s">
        <v>699</v>
      </c>
      <c r="R155" s="31">
        <v>5.6521739130434785</v>
      </c>
      <c r="S155" s="31">
        <v>0</v>
      </c>
      <c r="T155" s="36">
        <v>0</v>
      </c>
      <c r="U155" s="31">
        <v>31.199782608695642</v>
      </c>
      <c r="V155" s="31">
        <v>1.513586956521739</v>
      </c>
      <c r="W155" s="36">
        <v>4.8512740473386808E-2</v>
      </c>
      <c r="X155" s="31">
        <v>4.231630434782609</v>
      </c>
      <c r="Y155" s="31">
        <v>0</v>
      </c>
      <c r="Z155" s="36">
        <v>0</v>
      </c>
      <c r="AA155" s="31">
        <v>61.832391304347837</v>
      </c>
      <c r="AB155" s="31">
        <v>1.6814130434782608</v>
      </c>
      <c r="AC155" s="36">
        <v>2.7193078061660374E-2</v>
      </c>
      <c r="AD155" s="31">
        <v>0.44391304347826088</v>
      </c>
      <c r="AE155" s="31">
        <v>0</v>
      </c>
      <c r="AF155" s="36">
        <v>0</v>
      </c>
      <c r="AG155" s="31">
        <v>0</v>
      </c>
      <c r="AH155" s="31">
        <v>0</v>
      </c>
      <c r="AI155" s="36" t="s">
        <v>699</v>
      </c>
      <c r="AJ155" t="s">
        <v>184</v>
      </c>
      <c r="AK155" s="37">
        <v>4</v>
      </c>
      <c r="AT155"/>
    </row>
    <row r="156" spans="1:46" x14ac:dyDescent="0.25">
      <c r="A156" t="s">
        <v>545</v>
      </c>
      <c r="B156" t="s">
        <v>280</v>
      </c>
      <c r="C156" t="s">
        <v>380</v>
      </c>
      <c r="D156" t="s">
        <v>490</v>
      </c>
      <c r="E156" s="31">
        <v>130.21739130434781</v>
      </c>
      <c r="F156" s="31">
        <v>412.825652173913</v>
      </c>
      <c r="G156" s="31">
        <v>39.084347826086969</v>
      </c>
      <c r="H156" s="36">
        <v>9.4675191864341132E-2</v>
      </c>
      <c r="I156" s="31">
        <v>34.630217391304349</v>
      </c>
      <c r="J156" s="31">
        <v>5.808695652173915</v>
      </c>
      <c r="K156" s="36">
        <v>0.16773488848015372</v>
      </c>
      <c r="L156" s="31">
        <v>20.048586956521739</v>
      </c>
      <c r="M156" s="31">
        <v>5.808695652173915</v>
      </c>
      <c r="N156" s="36">
        <v>0.28973092541488893</v>
      </c>
      <c r="O156" s="31">
        <v>9.7990217391304348</v>
      </c>
      <c r="P156" s="31">
        <v>0</v>
      </c>
      <c r="Q156" s="36">
        <v>0</v>
      </c>
      <c r="R156" s="31">
        <v>4.7826086956521738</v>
      </c>
      <c r="S156" s="31">
        <v>0</v>
      </c>
      <c r="T156" s="36">
        <v>0</v>
      </c>
      <c r="U156" s="31">
        <v>114.16923913043482</v>
      </c>
      <c r="V156" s="31">
        <v>16.92608695652175</v>
      </c>
      <c r="W156" s="36">
        <v>0.14825435542391782</v>
      </c>
      <c r="X156" s="31">
        <v>37.569239130434788</v>
      </c>
      <c r="Y156" s="31">
        <v>0</v>
      </c>
      <c r="Z156" s="36">
        <v>0</v>
      </c>
      <c r="AA156" s="31">
        <v>222.23576086956515</v>
      </c>
      <c r="AB156" s="31">
        <v>16.349565217391302</v>
      </c>
      <c r="AC156" s="36">
        <v>7.3568561393623805E-2</v>
      </c>
      <c r="AD156" s="31">
        <v>4.221195652173912</v>
      </c>
      <c r="AE156" s="31">
        <v>0</v>
      </c>
      <c r="AF156" s="36">
        <v>0</v>
      </c>
      <c r="AG156" s="31">
        <v>0</v>
      </c>
      <c r="AH156" s="31">
        <v>0</v>
      </c>
      <c r="AI156" s="36" t="s">
        <v>699</v>
      </c>
      <c r="AJ156" t="s">
        <v>93</v>
      </c>
      <c r="AK156" s="37">
        <v>4</v>
      </c>
      <c r="AT156"/>
    </row>
    <row r="157" spans="1:46" x14ac:dyDescent="0.25">
      <c r="A157" t="s">
        <v>545</v>
      </c>
      <c r="B157" t="s">
        <v>264</v>
      </c>
      <c r="C157" t="s">
        <v>435</v>
      </c>
      <c r="D157" t="s">
        <v>474</v>
      </c>
      <c r="E157" s="31">
        <v>80.402173913043484</v>
      </c>
      <c r="F157" s="31">
        <v>272.52347826086958</v>
      </c>
      <c r="G157" s="31">
        <v>101.72086956521734</v>
      </c>
      <c r="H157" s="36">
        <v>0.37325543551094104</v>
      </c>
      <c r="I157" s="31">
        <v>18.093152173913044</v>
      </c>
      <c r="J157" s="31">
        <v>2.0679347826086958</v>
      </c>
      <c r="K157" s="36">
        <v>0.11429378157722415</v>
      </c>
      <c r="L157" s="31">
        <v>7.2996739130434785</v>
      </c>
      <c r="M157" s="31">
        <v>1.7961956521739131</v>
      </c>
      <c r="N157" s="36">
        <v>0.24606519052369819</v>
      </c>
      <c r="O157" s="31">
        <v>5.75</v>
      </c>
      <c r="P157" s="31">
        <v>0.27173913043478259</v>
      </c>
      <c r="Q157" s="36">
        <v>4.725897920604915E-2</v>
      </c>
      <c r="R157" s="31">
        <v>5.0434782608695654</v>
      </c>
      <c r="S157" s="31">
        <v>0</v>
      </c>
      <c r="T157" s="36">
        <v>0</v>
      </c>
      <c r="U157" s="31">
        <v>77.821521739130418</v>
      </c>
      <c r="V157" s="31">
        <v>43.425978260869535</v>
      </c>
      <c r="W157" s="36">
        <v>0.55802016319393011</v>
      </c>
      <c r="X157" s="31">
        <v>5.947499999999998</v>
      </c>
      <c r="Y157" s="31">
        <v>0</v>
      </c>
      <c r="Z157" s="36">
        <v>0</v>
      </c>
      <c r="AA157" s="31">
        <v>161.90760869565219</v>
      </c>
      <c r="AB157" s="31">
        <v>56.226956521739112</v>
      </c>
      <c r="AC157" s="36">
        <v>0.34727803699103743</v>
      </c>
      <c r="AD157" s="31">
        <v>8.7536956521739118</v>
      </c>
      <c r="AE157" s="31">
        <v>0</v>
      </c>
      <c r="AF157" s="36">
        <v>0</v>
      </c>
      <c r="AG157" s="31">
        <v>0</v>
      </c>
      <c r="AH157" s="31">
        <v>0</v>
      </c>
      <c r="AI157" s="36" t="s">
        <v>699</v>
      </c>
      <c r="AJ157" t="s">
        <v>77</v>
      </c>
      <c r="AK157" s="37">
        <v>4</v>
      </c>
      <c r="AT157"/>
    </row>
    <row r="158" spans="1:46" x14ac:dyDescent="0.25">
      <c r="A158" t="s">
        <v>545</v>
      </c>
      <c r="B158" t="s">
        <v>360</v>
      </c>
      <c r="C158" t="s">
        <v>427</v>
      </c>
      <c r="D158" t="s">
        <v>497</v>
      </c>
      <c r="E158" s="31">
        <v>14.097826086956522</v>
      </c>
      <c r="F158" s="31">
        <v>132.48532608695655</v>
      </c>
      <c r="G158" s="31">
        <v>5.1684782608695654</v>
      </c>
      <c r="H158" s="36">
        <v>3.9011703511053313E-2</v>
      </c>
      <c r="I158" s="31">
        <v>54.491413043478275</v>
      </c>
      <c r="J158" s="31">
        <v>5.1684782608695654</v>
      </c>
      <c r="K158" s="36">
        <v>9.4849407864422169E-2</v>
      </c>
      <c r="L158" s="31">
        <v>36.155108695652196</v>
      </c>
      <c r="M158" s="31">
        <v>5.1684782608695654</v>
      </c>
      <c r="N158" s="36">
        <v>0.14295291723161371</v>
      </c>
      <c r="O158" s="31">
        <v>12.667826086956518</v>
      </c>
      <c r="P158" s="31">
        <v>0</v>
      </c>
      <c r="Q158" s="36">
        <v>0</v>
      </c>
      <c r="R158" s="31">
        <v>5.6684782608695654</v>
      </c>
      <c r="S158" s="31">
        <v>0</v>
      </c>
      <c r="T158" s="36">
        <v>0</v>
      </c>
      <c r="U158" s="31">
        <v>11.825760869565221</v>
      </c>
      <c r="V158" s="31">
        <v>0</v>
      </c>
      <c r="W158" s="36">
        <v>0</v>
      </c>
      <c r="X158" s="31">
        <v>5.8891304347826079</v>
      </c>
      <c r="Y158" s="31">
        <v>0</v>
      </c>
      <c r="Z158" s="36">
        <v>0</v>
      </c>
      <c r="AA158" s="31">
        <v>60.279021739130442</v>
      </c>
      <c r="AB158" s="31">
        <v>0</v>
      </c>
      <c r="AC158" s="36">
        <v>0</v>
      </c>
      <c r="AD158" s="31">
        <v>0</v>
      </c>
      <c r="AE158" s="31">
        <v>0</v>
      </c>
      <c r="AF158" s="36" t="s">
        <v>699</v>
      </c>
      <c r="AG158" s="31">
        <v>0</v>
      </c>
      <c r="AH158" s="31">
        <v>0</v>
      </c>
      <c r="AI158" s="36" t="s">
        <v>699</v>
      </c>
      <c r="AJ158" t="s">
        <v>173</v>
      </c>
      <c r="AK158" s="37">
        <v>4</v>
      </c>
      <c r="AT158"/>
    </row>
    <row r="159" spans="1:46" x14ac:dyDescent="0.25">
      <c r="A159" t="s">
        <v>545</v>
      </c>
      <c r="B159" t="s">
        <v>350</v>
      </c>
      <c r="C159" t="s">
        <v>413</v>
      </c>
      <c r="D159" t="s">
        <v>482</v>
      </c>
      <c r="E159" s="31">
        <v>21.271739130434781</v>
      </c>
      <c r="F159" s="31">
        <v>125.8732608695652</v>
      </c>
      <c r="G159" s="31">
        <v>24.711956521739125</v>
      </c>
      <c r="H159" s="36">
        <v>0.19632411483600654</v>
      </c>
      <c r="I159" s="31">
        <v>18.675652173913043</v>
      </c>
      <c r="J159" s="31">
        <v>0.69195652173913047</v>
      </c>
      <c r="K159" s="36">
        <v>3.7051264143036736E-2</v>
      </c>
      <c r="L159" s="31">
        <v>14.326086956521738</v>
      </c>
      <c r="M159" s="31">
        <v>0.69195652173913047</v>
      </c>
      <c r="N159" s="36">
        <v>4.8300455235204862E-2</v>
      </c>
      <c r="O159" s="31">
        <v>0</v>
      </c>
      <c r="P159" s="31">
        <v>0</v>
      </c>
      <c r="Q159" s="36" t="s">
        <v>699</v>
      </c>
      <c r="R159" s="31">
        <v>4.3495652173913051</v>
      </c>
      <c r="S159" s="31">
        <v>0</v>
      </c>
      <c r="T159" s="36">
        <v>0</v>
      </c>
      <c r="U159" s="31">
        <v>27.411630434782609</v>
      </c>
      <c r="V159" s="31">
        <v>10.159673913043473</v>
      </c>
      <c r="W159" s="36">
        <v>0.37063369642368543</v>
      </c>
      <c r="X159" s="31">
        <v>4.70608695652174</v>
      </c>
      <c r="Y159" s="31">
        <v>0</v>
      </c>
      <c r="Z159" s="36">
        <v>0</v>
      </c>
      <c r="AA159" s="31">
        <v>75.079891304347811</v>
      </c>
      <c r="AB159" s="31">
        <v>13.860326086956523</v>
      </c>
      <c r="AC159" s="36">
        <v>0.18460770049295322</v>
      </c>
      <c r="AD159" s="31">
        <v>0</v>
      </c>
      <c r="AE159" s="31">
        <v>0</v>
      </c>
      <c r="AF159" s="36" t="s">
        <v>699</v>
      </c>
      <c r="AG159" s="31">
        <v>0</v>
      </c>
      <c r="AH159" s="31">
        <v>0</v>
      </c>
      <c r="AI159" s="36" t="s">
        <v>699</v>
      </c>
      <c r="AJ159" t="s">
        <v>163</v>
      </c>
      <c r="AK159" s="37">
        <v>4</v>
      </c>
      <c r="AT159"/>
    </row>
    <row r="160" spans="1:46" x14ac:dyDescent="0.25">
      <c r="A160" t="s">
        <v>545</v>
      </c>
      <c r="B160" t="s">
        <v>241</v>
      </c>
      <c r="C160" t="s">
        <v>428</v>
      </c>
      <c r="D160" t="s">
        <v>459</v>
      </c>
      <c r="E160" s="31">
        <v>145.08695652173913</v>
      </c>
      <c r="F160" s="31">
        <v>471.38695652173919</v>
      </c>
      <c r="G160" s="31">
        <v>130.29967391304348</v>
      </c>
      <c r="H160" s="36">
        <v>0.27641764819819403</v>
      </c>
      <c r="I160" s="31">
        <v>51.901847826086964</v>
      </c>
      <c r="J160" s="31">
        <v>4.7007608695652179</v>
      </c>
      <c r="K160" s="36">
        <v>9.0570202535303887E-2</v>
      </c>
      <c r="L160" s="31">
        <v>26.467065217391308</v>
      </c>
      <c r="M160" s="31">
        <v>4.7007608695652179</v>
      </c>
      <c r="N160" s="36">
        <v>0.1776079376747968</v>
      </c>
      <c r="O160" s="31">
        <v>20.913043478260871</v>
      </c>
      <c r="P160" s="31">
        <v>0</v>
      </c>
      <c r="Q160" s="36">
        <v>0</v>
      </c>
      <c r="R160" s="31">
        <v>4.5217391304347823</v>
      </c>
      <c r="S160" s="31">
        <v>0</v>
      </c>
      <c r="T160" s="36">
        <v>0</v>
      </c>
      <c r="U160" s="31">
        <v>119.10282608695655</v>
      </c>
      <c r="V160" s="31">
        <v>34.602500000000006</v>
      </c>
      <c r="W160" s="36">
        <v>0.29052627159944</v>
      </c>
      <c r="X160" s="31">
        <v>13.755434782608695</v>
      </c>
      <c r="Y160" s="31">
        <v>0</v>
      </c>
      <c r="Z160" s="36">
        <v>0</v>
      </c>
      <c r="AA160" s="31">
        <v>261.80619565217393</v>
      </c>
      <c r="AB160" s="31">
        <v>90.996413043478256</v>
      </c>
      <c r="AC160" s="36">
        <v>0.3475716562658156</v>
      </c>
      <c r="AD160" s="31">
        <v>24.820652173913043</v>
      </c>
      <c r="AE160" s="31">
        <v>0</v>
      </c>
      <c r="AF160" s="36">
        <v>0</v>
      </c>
      <c r="AG160" s="31">
        <v>0</v>
      </c>
      <c r="AH160" s="31">
        <v>0</v>
      </c>
      <c r="AI160" s="36" t="s">
        <v>699</v>
      </c>
      <c r="AJ160" t="s">
        <v>54</v>
      </c>
      <c r="AK160" s="37">
        <v>4</v>
      </c>
      <c r="AT160"/>
    </row>
    <row r="161" spans="1:46" x14ac:dyDescent="0.25">
      <c r="A161" t="s">
        <v>545</v>
      </c>
      <c r="B161" t="s">
        <v>187</v>
      </c>
      <c r="C161" t="s">
        <v>423</v>
      </c>
      <c r="D161" t="s">
        <v>493</v>
      </c>
      <c r="E161" s="31">
        <v>100.60869565217391</v>
      </c>
      <c r="F161" s="31">
        <v>331.74184782608694</v>
      </c>
      <c r="G161" s="31">
        <v>0</v>
      </c>
      <c r="H161" s="36">
        <v>0</v>
      </c>
      <c r="I161" s="31">
        <v>16.423913043478258</v>
      </c>
      <c r="J161" s="31">
        <v>0</v>
      </c>
      <c r="K161" s="36">
        <v>0</v>
      </c>
      <c r="L161" s="31">
        <v>1.3505434782608696</v>
      </c>
      <c r="M161" s="31">
        <v>0</v>
      </c>
      <c r="N161" s="36">
        <v>0</v>
      </c>
      <c r="O161" s="31">
        <v>9.8559782608695645</v>
      </c>
      <c r="P161" s="31">
        <v>0</v>
      </c>
      <c r="Q161" s="36">
        <v>0</v>
      </c>
      <c r="R161" s="31">
        <v>5.2173913043478262</v>
      </c>
      <c r="S161" s="31">
        <v>0</v>
      </c>
      <c r="T161" s="36">
        <v>0</v>
      </c>
      <c r="U161" s="31">
        <v>114.31521739130434</v>
      </c>
      <c r="V161" s="31">
        <v>0</v>
      </c>
      <c r="W161" s="36">
        <v>0</v>
      </c>
      <c r="X161" s="31">
        <v>4.8695652173913047</v>
      </c>
      <c r="Y161" s="31">
        <v>0</v>
      </c>
      <c r="Z161" s="36">
        <v>0</v>
      </c>
      <c r="AA161" s="31">
        <v>196.13315217391303</v>
      </c>
      <c r="AB161" s="31">
        <v>0</v>
      </c>
      <c r="AC161" s="36">
        <v>0</v>
      </c>
      <c r="AD161" s="31">
        <v>0</v>
      </c>
      <c r="AE161" s="31">
        <v>0</v>
      </c>
      <c r="AF161" s="36" t="s">
        <v>699</v>
      </c>
      <c r="AG161" s="31">
        <v>0</v>
      </c>
      <c r="AH161" s="31">
        <v>0</v>
      </c>
      <c r="AI161" s="36" t="s">
        <v>699</v>
      </c>
      <c r="AJ161" t="s">
        <v>44</v>
      </c>
      <c r="AK161" s="37">
        <v>4</v>
      </c>
      <c r="AT161"/>
    </row>
    <row r="162" spans="1:46" x14ac:dyDescent="0.25">
      <c r="A162" t="s">
        <v>545</v>
      </c>
      <c r="B162" t="s">
        <v>354</v>
      </c>
      <c r="C162" t="s">
        <v>377</v>
      </c>
      <c r="D162" t="s">
        <v>478</v>
      </c>
      <c r="E162" s="31">
        <v>25.663043478260871</v>
      </c>
      <c r="F162" s="31">
        <v>138.8679347826087</v>
      </c>
      <c r="G162" s="31">
        <v>12.271739130434783</v>
      </c>
      <c r="H162" s="36">
        <v>8.8369854060590877E-2</v>
      </c>
      <c r="I162" s="31">
        <v>34.839999999999996</v>
      </c>
      <c r="J162" s="31">
        <v>0</v>
      </c>
      <c r="K162" s="36">
        <v>0</v>
      </c>
      <c r="L162" s="31">
        <v>19.600869565217387</v>
      </c>
      <c r="M162" s="31">
        <v>0</v>
      </c>
      <c r="N162" s="36">
        <v>0</v>
      </c>
      <c r="O162" s="31">
        <v>9.8369565217391308</v>
      </c>
      <c r="P162" s="31">
        <v>0</v>
      </c>
      <c r="Q162" s="36">
        <v>0</v>
      </c>
      <c r="R162" s="31">
        <v>5.4021739130434785</v>
      </c>
      <c r="S162" s="31">
        <v>0</v>
      </c>
      <c r="T162" s="36">
        <v>0</v>
      </c>
      <c r="U162" s="31">
        <v>19.295000000000005</v>
      </c>
      <c r="V162" s="31">
        <v>0</v>
      </c>
      <c r="W162" s="36">
        <v>0</v>
      </c>
      <c r="X162" s="31">
        <v>4.6630434782608692</v>
      </c>
      <c r="Y162" s="31">
        <v>0</v>
      </c>
      <c r="Z162" s="36">
        <v>0</v>
      </c>
      <c r="AA162" s="31">
        <v>80.069891304347834</v>
      </c>
      <c r="AB162" s="31">
        <v>12.271739130434783</v>
      </c>
      <c r="AC162" s="36">
        <v>0.15326284238090906</v>
      </c>
      <c r="AD162" s="31">
        <v>0</v>
      </c>
      <c r="AE162" s="31">
        <v>0</v>
      </c>
      <c r="AF162" s="36" t="s">
        <v>699</v>
      </c>
      <c r="AG162" s="31">
        <v>0</v>
      </c>
      <c r="AH162" s="31">
        <v>0</v>
      </c>
      <c r="AI162" s="36" t="s">
        <v>699</v>
      </c>
      <c r="AJ162" t="s">
        <v>167</v>
      </c>
      <c r="AK162" s="37">
        <v>4</v>
      </c>
      <c r="AT162"/>
    </row>
    <row r="163" spans="1:46" x14ac:dyDescent="0.25">
      <c r="A163" t="s">
        <v>545</v>
      </c>
      <c r="B163" t="s">
        <v>337</v>
      </c>
      <c r="C163" t="s">
        <v>377</v>
      </c>
      <c r="D163" t="s">
        <v>478</v>
      </c>
      <c r="E163" s="31">
        <v>24.347826086956523</v>
      </c>
      <c r="F163" s="31">
        <v>89.388913043478254</v>
      </c>
      <c r="G163" s="31">
        <v>0.78260869565217395</v>
      </c>
      <c r="H163" s="36">
        <v>8.7550980206182565E-3</v>
      </c>
      <c r="I163" s="31">
        <v>11.045652173913044</v>
      </c>
      <c r="J163" s="31">
        <v>0.78260869565217395</v>
      </c>
      <c r="K163" s="36">
        <v>7.0852194449911435E-2</v>
      </c>
      <c r="L163" s="31">
        <v>10.263043478260871</v>
      </c>
      <c r="M163" s="31">
        <v>0</v>
      </c>
      <c r="N163" s="36">
        <v>0</v>
      </c>
      <c r="O163" s="31">
        <v>0</v>
      </c>
      <c r="P163" s="31">
        <v>0</v>
      </c>
      <c r="Q163" s="36" t="s">
        <v>699</v>
      </c>
      <c r="R163" s="31">
        <v>0.78260869565217395</v>
      </c>
      <c r="S163" s="31">
        <v>0.78260869565217395</v>
      </c>
      <c r="T163" s="36">
        <v>1</v>
      </c>
      <c r="U163" s="31">
        <v>20.33554347826087</v>
      </c>
      <c r="V163" s="31">
        <v>0</v>
      </c>
      <c r="W163" s="36">
        <v>0</v>
      </c>
      <c r="X163" s="31">
        <v>0.94456521739130439</v>
      </c>
      <c r="Y163" s="31">
        <v>0</v>
      </c>
      <c r="Z163" s="36">
        <v>0</v>
      </c>
      <c r="AA163" s="31">
        <v>57.063152173913039</v>
      </c>
      <c r="AB163" s="31">
        <v>0</v>
      </c>
      <c r="AC163" s="36">
        <v>0</v>
      </c>
      <c r="AD163" s="31">
        <v>0</v>
      </c>
      <c r="AE163" s="31">
        <v>0</v>
      </c>
      <c r="AF163" s="36" t="s">
        <v>699</v>
      </c>
      <c r="AG163" s="31">
        <v>0</v>
      </c>
      <c r="AH163" s="31">
        <v>0</v>
      </c>
      <c r="AI163" s="36" t="s">
        <v>699</v>
      </c>
      <c r="AJ163" t="s">
        <v>150</v>
      </c>
      <c r="AK163" s="37">
        <v>4</v>
      </c>
      <c r="AT163"/>
    </row>
    <row r="164" spans="1:46" x14ac:dyDescent="0.25">
      <c r="A164" t="s">
        <v>545</v>
      </c>
      <c r="B164" t="s">
        <v>235</v>
      </c>
      <c r="C164" t="s">
        <v>425</v>
      </c>
      <c r="D164" t="s">
        <v>470</v>
      </c>
      <c r="E164" s="31">
        <v>115.25</v>
      </c>
      <c r="F164" s="31">
        <v>475.59260869565219</v>
      </c>
      <c r="G164" s="31">
        <v>105.2833695652174</v>
      </c>
      <c r="H164" s="36">
        <v>0.22137301471939358</v>
      </c>
      <c r="I164" s="31">
        <v>48.699021739130444</v>
      </c>
      <c r="J164" s="31">
        <v>11.547282608695651</v>
      </c>
      <c r="K164" s="36">
        <v>0.23711528889741998</v>
      </c>
      <c r="L164" s="31">
        <v>32.09032608695653</v>
      </c>
      <c r="M164" s="31">
        <v>11.547282608695651</v>
      </c>
      <c r="N164" s="36">
        <v>0.35983687349905658</v>
      </c>
      <c r="O164" s="31">
        <v>11.304347826086957</v>
      </c>
      <c r="P164" s="31">
        <v>0</v>
      </c>
      <c r="Q164" s="36">
        <v>0</v>
      </c>
      <c r="R164" s="31">
        <v>5.3043478260869561</v>
      </c>
      <c r="S164" s="31">
        <v>0</v>
      </c>
      <c r="T164" s="36">
        <v>0</v>
      </c>
      <c r="U164" s="31">
        <v>94.781195652173935</v>
      </c>
      <c r="V164" s="31">
        <v>22.185652173913041</v>
      </c>
      <c r="W164" s="36">
        <v>0.23407229694938106</v>
      </c>
      <c r="X164" s="31">
        <v>10.733695652173912</v>
      </c>
      <c r="Y164" s="31">
        <v>0</v>
      </c>
      <c r="Z164" s="36">
        <v>0</v>
      </c>
      <c r="AA164" s="31">
        <v>321.37869565217386</v>
      </c>
      <c r="AB164" s="31">
        <v>71.550434782608704</v>
      </c>
      <c r="AC164" s="36">
        <v>0.22263589886508001</v>
      </c>
      <c r="AD164" s="31">
        <v>0</v>
      </c>
      <c r="AE164" s="31">
        <v>0</v>
      </c>
      <c r="AF164" s="36" t="s">
        <v>699</v>
      </c>
      <c r="AG164" s="31">
        <v>0</v>
      </c>
      <c r="AH164" s="31">
        <v>0</v>
      </c>
      <c r="AI164" s="36" t="s">
        <v>699</v>
      </c>
      <c r="AJ164" t="s">
        <v>48</v>
      </c>
      <c r="AK164" s="37">
        <v>4</v>
      </c>
      <c r="AT164"/>
    </row>
    <row r="165" spans="1:46" x14ac:dyDescent="0.25">
      <c r="A165" t="s">
        <v>545</v>
      </c>
      <c r="B165" t="s">
        <v>363</v>
      </c>
      <c r="C165" t="s">
        <v>457</v>
      </c>
      <c r="D165" t="s">
        <v>473</v>
      </c>
      <c r="E165" s="31">
        <v>38.880434782608695</v>
      </c>
      <c r="F165" s="31">
        <v>184.75108695652173</v>
      </c>
      <c r="G165" s="31">
        <v>3.9576086956521741</v>
      </c>
      <c r="H165" s="36">
        <v>2.1421301280806729E-2</v>
      </c>
      <c r="I165" s="31">
        <v>48.502717391304351</v>
      </c>
      <c r="J165" s="31">
        <v>0</v>
      </c>
      <c r="K165" s="36">
        <v>0</v>
      </c>
      <c r="L165" s="31">
        <v>30.307065217391305</v>
      </c>
      <c r="M165" s="31">
        <v>0</v>
      </c>
      <c r="N165" s="36">
        <v>0</v>
      </c>
      <c r="O165" s="31">
        <v>12.456521739130435</v>
      </c>
      <c r="P165" s="31">
        <v>0</v>
      </c>
      <c r="Q165" s="36">
        <v>0</v>
      </c>
      <c r="R165" s="31">
        <v>5.7391304347826084</v>
      </c>
      <c r="S165" s="31">
        <v>0</v>
      </c>
      <c r="T165" s="36">
        <v>0</v>
      </c>
      <c r="U165" s="31">
        <v>50.098913043478262</v>
      </c>
      <c r="V165" s="31">
        <v>3.5826086956521741</v>
      </c>
      <c r="W165" s="36">
        <v>7.1510707079473212E-2</v>
      </c>
      <c r="X165" s="31">
        <v>0</v>
      </c>
      <c r="Y165" s="31">
        <v>0</v>
      </c>
      <c r="Z165" s="36" t="s">
        <v>699</v>
      </c>
      <c r="AA165" s="31">
        <v>86.149456521739125</v>
      </c>
      <c r="AB165" s="31">
        <v>0.375</v>
      </c>
      <c r="AC165" s="36">
        <v>4.352900356433145E-3</v>
      </c>
      <c r="AD165" s="31">
        <v>0</v>
      </c>
      <c r="AE165" s="31">
        <v>0</v>
      </c>
      <c r="AF165" s="36" t="s">
        <v>699</v>
      </c>
      <c r="AG165" s="31">
        <v>0</v>
      </c>
      <c r="AH165" s="31">
        <v>0</v>
      </c>
      <c r="AI165" s="36" t="s">
        <v>699</v>
      </c>
      <c r="AJ165" t="s">
        <v>176</v>
      </c>
      <c r="AK165" s="37">
        <v>4</v>
      </c>
      <c r="AT165"/>
    </row>
    <row r="166" spans="1:46" x14ac:dyDescent="0.25">
      <c r="A166" t="s">
        <v>545</v>
      </c>
      <c r="B166" t="s">
        <v>258</v>
      </c>
      <c r="C166" t="s">
        <v>415</v>
      </c>
      <c r="D166" t="s">
        <v>486</v>
      </c>
      <c r="E166" s="31">
        <v>92.728260869565219</v>
      </c>
      <c r="F166" s="31">
        <v>325.40521739130435</v>
      </c>
      <c r="G166" s="31">
        <v>44.916086956521738</v>
      </c>
      <c r="H166" s="36">
        <v>0.13803124398742972</v>
      </c>
      <c r="I166" s="31">
        <v>31.763695652173915</v>
      </c>
      <c r="J166" s="31">
        <v>0.79086956521739138</v>
      </c>
      <c r="K166" s="36">
        <v>2.4898537433356377E-2</v>
      </c>
      <c r="L166" s="31">
        <v>16.220217391304349</v>
      </c>
      <c r="M166" s="31">
        <v>0.79086956521739138</v>
      </c>
      <c r="N166" s="36">
        <v>4.8758259284575077E-2</v>
      </c>
      <c r="O166" s="31">
        <v>12.434782608695652</v>
      </c>
      <c r="P166" s="31">
        <v>0</v>
      </c>
      <c r="Q166" s="36">
        <v>0</v>
      </c>
      <c r="R166" s="31">
        <v>3.1086956521739131</v>
      </c>
      <c r="S166" s="31">
        <v>0</v>
      </c>
      <c r="T166" s="36">
        <v>0</v>
      </c>
      <c r="U166" s="31">
        <v>111.51108695652177</v>
      </c>
      <c r="V166" s="31">
        <v>23.500217391304343</v>
      </c>
      <c r="W166" s="36">
        <v>0.21074332636060744</v>
      </c>
      <c r="X166" s="31">
        <v>0</v>
      </c>
      <c r="Y166" s="31">
        <v>0</v>
      </c>
      <c r="Z166" s="36" t="s">
        <v>699</v>
      </c>
      <c r="AA166" s="31">
        <v>182.13043478260866</v>
      </c>
      <c r="AB166" s="31">
        <v>20.625000000000004</v>
      </c>
      <c r="AC166" s="36">
        <v>0.1132430174265935</v>
      </c>
      <c r="AD166" s="31">
        <v>0</v>
      </c>
      <c r="AE166" s="31">
        <v>0</v>
      </c>
      <c r="AF166" s="36" t="s">
        <v>699</v>
      </c>
      <c r="AG166" s="31">
        <v>0</v>
      </c>
      <c r="AH166" s="31">
        <v>0</v>
      </c>
      <c r="AI166" s="36" t="s">
        <v>699</v>
      </c>
      <c r="AJ166" t="s">
        <v>71</v>
      </c>
      <c r="AK166" s="37">
        <v>4</v>
      </c>
      <c r="AT166"/>
    </row>
    <row r="167" spans="1:46" x14ac:dyDescent="0.25">
      <c r="A167" t="s">
        <v>545</v>
      </c>
      <c r="B167" t="s">
        <v>307</v>
      </c>
      <c r="C167" t="s">
        <v>411</v>
      </c>
      <c r="D167" t="s">
        <v>481</v>
      </c>
      <c r="E167" s="31">
        <v>86.630434782608702</v>
      </c>
      <c r="F167" s="31">
        <v>318.63521739130442</v>
      </c>
      <c r="G167" s="31">
        <v>94.190543478260878</v>
      </c>
      <c r="H167" s="36">
        <v>0.29560619271594474</v>
      </c>
      <c r="I167" s="31">
        <v>15.14</v>
      </c>
      <c r="J167" s="31">
        <v>4.6059782608695654</v>
      </c>
      <c r="K167" s="36">
        <v>0.30422577680776519</v>
      </c>
      <c r="L167" s="31">
        <v>6.4283695652173911</v>
      </c>
      <c r="M167" s="31">
        <v>4.6059782608695654</v>
      </c>
      <c r="N167" s="36">
        <v>0.71650800629005262</v>
      </c>
      <c r="O167" s="31">
        <v>1.9130434782608696</v>
      </c>
      <c r="P167" s="31">
        <v>0</v>
      </c>
      <c r="Q167" s="36">
        <v>0</v>
      </c>
      <c r="R167" s="31">
        <v>6.7985869565217394</v>
      </c>
      <c r="S167" s="31">
        <v>0</v>
      </c>
      <c r="T167" s="36">
        <v>0</v>
      </c>
      <c r="U167" s="31">
        <v>102.87782608695655</v>
      </c>
      <c r="V167" s="31">
        <v>22.396847826086958</v>
      </c>
      <c r="W167" s="36">
        <v>0.21770335433756371</v>
      </c>
      <c r="X167" s="31">
        <v>5.0264130434782617</v>
      </c>
      <c r="Y167" s="31">
        <v>0</v>
      </c>
      <c r="Z167" s="36">
        <v>0</v>
      </c>
      <c r="AA167" s="31">
        <v>195.59097826086963</v>
      </c>
      <c r="AB167" s="31">
        <v>67.187717391304346</v>
      </c>
      <c r="AC167" s="36">
        <v>0.34351133159982805</v>
      </c>
      <c r="AD167" s="31">
        <v>0</v>
      </c>
      <c r="AE167" s="31">
        <v>0</v>
      </c>
      <c r="AF167" s="36" t="s">
        <v>699</v>
      </c>
      <c r="AG167" s="31">
        <v>0</v>
      </c>
      <c r="AH167" s="31">
        <v>0</v>
      </c>
      <c r="AI167" s="36" t="s">
        <v>699</v>
      </c>
      <c r="AJ167" t="s">
        <v>120</v>
      </c>
      <c r="AK167" s="37">
        <v>4</v>
      </c>
      <c r="AT167"/>
    </row>
    <row r="168" spans="1:46" x14ac:dyDescent="0.25">
      <c r="A168" t="s">
        <v>545</v>
      </c>
      <c r="B168" t="s">
        <v>321</v>
      </c>
      <c r="C168" t="s">
        <v>436</v>
      </c>
      <c r="D168" t="s">
        <v>476</v>
      </c>
      <c r="E168" s="31">
        <v>35.086956521739133</v>
      </c>
      <c r="F168" s="31">
        <v>217.17717391304348</v>
      </c>
      <c r="G168" s="31">
        <v>2.3130434782608695</v>
      </c>
      <c r="H168" s="36">
        <v>1.0650490733372372E-2</v>
      </c>
      <c r="I168" s="31">
        <v>47.40271739130435</v>
      </c>
      <c r="J168" s="31">
        <v>2.3130434782608695</v>
      </c>
      <c r="K168" s="36">
        <v>4.8795588218433633E-2</v>
      </c>
      <c r="L168" s="31">
        <v>36.788043478260867</v>
      </c>
      <c r="M168" s="31">
        <v>0</v>
      </c>
      <c r="N168" s="36">
        <v>0</v>
      </c>
      <c r="O168" s="31">
        <v>4.9565217391304346</v>
      </c>
      <c r="P168" s="31">
        <v>0</v>
      </c>
      <c r="Q168" s="36">
        <v>0</v>
      </c>
      <c r="R168" s="31">
        <v>5.6581521739130434</v>
      </c>
      <c r="S168" s="31">
        <v>2.3130434782608695</v>
      </c>
      <c r="T168" s="36">
        <v>0.40879838632215926</v>
      </c>
      <c r="U168" s="31">
        <v>50.785326086956523</v>
      </c>
      <c r="V168" s="31">
        <v>0</v>
      </c>
      <c r="W168" s="36">
        <v>0</v>
      </c>
      <c r="X168" s="31">
        <v>2.4864130434782608</v>
      </c>
      <c r="Y168" s="31">
        <v>0</v>
      </c>
      <c r="Z168" s="36">
        <v>0</v>
      </c>
      <c r="AA168" s="31">
        <v>116.50271739130434</v>
      </c>
      <c r="AB168" s="31">
        <v>0</v>
      </c>
      <c r="AC168" s="36">
        <v>0</v>
      </c>
      <c r="AD168" s="31">
        <v>0</v>
      </c>
      <c r="AE168" s="31">
        <v>0</v>
      </c>
      <c r="AF168" s="36" t="s">
        <v>699</v>
      </c>
      <c r="AG168" s="31">
        <v>0</v>
      </c>
      <c r="AH168" s="31">
        <v>0</v>
      </c>
      <c r="AI168" s="36" t="s">
        <v>699</v>
      </c>
      <c r="AJ168" t="s">
        <v>134</v>
      </c>
      <c r="AK168" s="37">
        <v>4</v>
      </c>
      <c r="AT168"/>
    </row>
    <row r="169" spans="1:46" x14ac:dyDescent="0.25">
      <c r="A169" t="s">
        <v>545</v>
      </c>
      <c r="B169" t="s">
        <v>355</v>
      </c>
      <c r="C169" t="s">
        <v>419</v>
      </c>
      <c r="D169" t="s">
        <v>489</v>
      </c>
      <c r="E169" s="31">
        <v>50.25</v>
      </c>
      <c r="F169" s="31">
        <v>238.68836956521733</v>
      </c>
      <c r="G169" s="31">
        <v>62.680217391304367</v>
      </c>
      <c r="H169" s="36">
        <v>0.26260272968255421</v>
      </c>
      <c r="I169" s="31">
        <v>48.777173913043477</v>
      </c>
      <c r="J169" s="31">
        <v>0</v>
      </c>
      <c r="K169" s="36">
        <v>0</v>
      </c>
      <c r="L169" s="31">
        <v>30.951086956521738</v>
      </c>
      <c r="M169" s="31">
        <v>0</v>
      </c>
      <c r="N169" s="36">
        <v>0</v>
      </c>
      <c r="O169" s="31">
        <v>12.086956521739131</v>
      </c>
      <c r="P169" s="31">
        <v>0</v>
      </c>
      <c r="Q169" s="36">
        <v>0</v>
      </c>
      <c r="R169" s="31">
        <v>5.7391304347826084</v>
      </c>
      <c r="S169" s="31">
        <v>0</v>
      </c>
      <c r="T169" s="36">
        <v>0</v>
      </c>
      <c r="U169" s="31">
        <v>64.509239130434793</v>
      </c>
      <c r="V169" s="31">
        <v>16.794565217391305</v>
      </c>
      <c r="W169" s="36">
        <v>0.26034356386429308</v>
      </c>
      <c r="X169" s="31">
        <v>0</v>
      </c>
      <c r="Y169" s="31">
        <v>0</v>
      </c>
      <c r="Z169" s="36" t="s">
        <v>699</v>
      </c>
      <c r="AA169" s="31">
        <v>125.40195652173907</v>
      </c>
      <c r="AB169" s="31">
        <v>45.885652173913066</v>
      </c>
      <c r="AC169" s="36">
        <v>0.36590858266201415</v>
      </c>
      <c r="AD169" s="31">
        <v>0</v>
      </c>
      <c r="AE169" s="31">
        <v>0</v>
      </c>
      <c r="AF169" s="36" t="s">
        <v>699</v>
      </c>
      <c r="AG169" s="31">
        <v>0</v>
      </c>
      <c r="AH169" s="31">
        <v>0</v>
      </c>
      <c r="AI169" s="36" t="s">
        <v>699</v>
      </c>
      <c r="AJ169" t="s">
        <v>168</v>
      </c>
      <c r="AK169" s="37">
        <v>4</v>
      </c>
      <c r="AT169"/>
    </row>
    <row r="170" spans="1:46" x14ac:dyDescent="0.25">
      <c r="A170" t="s">
        <v>545</v>
      </c>
      <c r="B170" t="s">
        <v>294</v>
      </c>
      <c r="C170" t="s">
        <v>444</v>
      </c>
      <c r="D170" t="s">
        <v>503</v>
      </c>
      <c r="E170" s="31">
        <v>84.391304347826093</v>
      </c>
      <c r="F170" s="31">
        <v>283.4103260869565</v>
      </c>
      <c r="G170" s="31">
        <v>172.69293478260869</v>
      </c>
      <c r="H170" s="36">
        <v>0.60933889448199818</v>
      </c>
      <c r="I170" s="31">
        <v>21.331521739130437</v>
      </c>
      <c r="J170" s="31">
        <v>0</v>
      </c>
      <c r="K170" s="36">
        <v>0</v>
      </c>
      <c r="L170" s="31">
        <v>8.2010869565217384</v>
      </c>
      <c r="M170" s="31">
        <v>0</v>
      </c>
      <c r="N170" s="36">
        <v>0</v>
      </c>
      <c r="O170" s="31">
        <v>9.6521739130434785</v>
      </c>
      <c r="P170" s="31">
        <v>0</v>
      </c>
      <c r="Q170" s="36">
        <v>0</v>
      </c>
      <c r="R170" s="31">
        <v>3.4782608695652173</v>
      </c>
      <c r="S170" s="31">
        <v>0</v>
      </c>
      <c r="T170" s="36">
        <v>0</v>
      </c>
      <c r="U170" s="31">
        <v>66.641304347826093</v>
      </c>
      <c r="V170" s="31">
        <v>38.605978260869563</v>
      </c>
      <c r="W170" s="36">
        <v>0.57931006361115633</v>
      </c>
      <c r="X170" s="31">
        <v>4.5027173913043477</v>
      </c>
      <c r="Y170" s="31">
        <v>0</v>
      </c>
      <c r="Z170" s="36">
        <v>0</v>
      </c>
      <c r="AA170" s="31">
        <v>190.93478260869566</v>
      </c>
      <c r="AB170" s="31">
        <v>134.08695652173913</v>
      </c>
      <c r="AC170" s="36">
        <v>0.70226574063531821</v>
      </c>
      <c r="AD170" s="31">
        <v>0</v>
      </c>
      <c r="AE170" s="31">
        <v>0</v>
      </c>
      <c r="AF170" s="36" t="s">
        <v>699</v>
      </c>
      <c r="AG170" s="31">
        <v>0</v>
      </c>
      <c r="AH170" s="31">
        <v>0</v>
      </c>
      <c r="AI170" s="36" t="s">
        <v>699</v>
      </c>
      <c r="AJ170" t="s">
        <v>107</v>
      </c>
      <c r="AK170" s="37">
        <v>4</v>
      </c>
      <c r="AT170"/>
    </row>
    <row r="171" spans="1:46" x14ac:dyDescent="0.25">
      <c r="A171" t="s">
        <v>545</v>
      </c>
      <c r="B171" t="s">
        <v>233</v>
      </c>
      <c r="C171" t="s">
        <v>413</v>
      </c>
      <c r="D171" t="s">
        <v>482</v>
      </c>
      <c r="E171" s="31">
        <v>73.706521739130437</v>
      </c>
      <c r="F171" s="31">
        <v>238.26065217391303</v>
      </c>
      <c r="G171" s="31">
        <v>61.036956521739114</v>
      </c>
      <c r="H171" s="36">
        <v>0.25617724103762862</v>
      </c>
      <c r="I171" s="31">
        <v>14.665326086956522</v>
      </c>
      <c r="J171" s="31">
        <v>0.73293478260869571</v>
      </c>
      <c r="K171" s="36">
        <v>4.9977394178815755E-2</v>
      </c>
      <c r="L171" s="31">
        <v>6.9261956521739139</v>
      </c>
      <c r="M171" s="31">
        <v>0.73293478260869571</v>
      </c>
      <c r="N171" s="36">
        <v>0.1058206870576419</v>
      </c>
      <c r="O171" s="31">
        <v>2.1739130434782608</v>
      </c>
      <c r="P171" s="31">
        <v>0</v>
      </c>
      <c r="Q171" s="36">
        <v>0</v>
      </c>
      <c r="R171" s="31">
        <v>5.5652173913043477</v>
      </c>
      <c r="S171" s="31">
        <v>0</v>
      </c>
      <c r="T171" s="36">
        <v>0</v>
      </c>
      <c r="U171" s="31">
        <v>64.949239130434805</v>
      </c>
      <c r="V171" s="31">
        <v>15.980760869565218</v>
      </c>
      <c r="W171" s="36">
        <v>0.24605000895348031</v>
      </c>
      <c r="X171" s="31">
        <v>20.824239130434783</v>
      </c>
      <c r="Y171" s="31">
        <v>0</v>
      </c>
      <c r="Z171" s="36">
        <v>0</v>
      </c>
      <c r="AA171" s="31">
        <v>137.82184782608692</v>
      </c>
      <c r="AB171" s="31">
        <v>44.323260869565203</v>
      </c>
      <c r="AC171" s="36">
        <v>0.32159821950359668</v>
      </c>
      <c r="AD171" s="31">
        <v>0</v>
      </c>
      <c r="AE171" s="31">
        <v>0</v>
      </c>
      <c r="AF171" s="36" t="s">
        <v>699</v>
      </c>
      <c r="AG171" s="31">
        <v>0</v>
      </c>
      <c r="AH171" s="31">
        <v>0</v>
      </c>
      <c r="AI171" s="36" t="s">
        <v>699</v>
      </c>
      <c r="AJ171" t="s">
        <v>46</v>
      </c>
      <c r="AK171" s="37">
        <v>4</v>
      </c>
      <c r="AT171"/>
    </row>
    <row r="172" spans="1:46" x14ac:dyDescent="0.25">
      <c r="A172" t="s">
        <v>545</v>
      </c>
      <c r="B172" t="s">
        <v>346</v>
      </c>
      <c r="C172" t="s">
        <v>414</v>
      </c>
      <c r="D172" t="s">
        <v>485</v>
      </c>
      <c r="E172" s="31">
        <v>171.81521739130434</v>
      </c>
      <c r="F172" s="31">
        <v>640.31130434782608</v>
      </c>
      <c r="G172" s="31">
        <v>118.87532608695653</v>
      </c>
      <c r="H172" s="36">
        <v>0.18565239326523242</v>
      </c>
      <c r="I172" s="31">
        <v>122.3245652173913</v>
      </c>
      <c r="J172" s="31">
        <v>21.622391304347826</v>
      </c>
      <c r="K172" s="36">
        <v>0.17676246194638995</v>
      </c>
      <c r="L172" s="31">
        <v>76.596304347826077</v>
      </c>
      <c r="M172" s="31">
        <v>11.315760869565219</v>
      </c>
      <c r="N172" s="36">
        <v>0.14773246523983735</v>
      </c>
      <c r="O172" s="31">
        <v>41.2961956521739</v>
      </c>
      <c r="P172" s="31">
        <v>10.306630434782607</v>
      </c>
      <c r="Q172" s="36">
        <v>0.24957820622491284</v>
      </c>
      <c r="R172" s="31">
        <v>4.4320652173913047</v>
      </c>
      <c r="S172" s="31">
        <v>0</v>
      </c>
      <c r="T172" s="36">
        <v>0</v>
      </c>
      <c r="U172" s="31">
        <v>133.73934782608694</v>
      </c>
      <c r="V172" s="31">
        <v>37.834565217391294</v>
      </c>
      <c r="W172" s="36">
        <v>0.2828977846264879</v>
      </c>
      <c r="X172" s="31">
        <v>5.2173913043478262</v>
      </c>
      <c r="Y172" s="31">
        <v>0</v>
      </c>
      <c r="Z172" s="36">
        <v>0</v>
      </c>
      <c r="AA172" s="31">
        <v>348.27771739130435</v>
      </c>
      <c r="AB172" s="31">
        <v>59.418369565217425</v>
      </c>
      <c r="AC172" s="36">
        <v>0.17060629089416721</v>
      </c>
      <c r="AD172" s="31">
        <v>30.752282608695658</v>
      </c>
      <c r="AE172" s="31">
        <v>0</v>
      </c>
      <c r="AF172" s="36">
        <v>0</v>
      </c>
      <c r="AG172" s="31">
        <v>0</v>
      </c>
      <c r="AH172" s="31">
        <v>0</v>
      </c>
      <c r="AI172" s="36" t="s">
        <v>699</v>
      </c>
      <c r="AJ172" t="s">
        <v>159</v>
      </c>
      <c r="AK172" s="37">
        <v>4</v>
      </c>
      <c r="AT172"/>
    </row>
    <row r="173" spans="1:46" x14ac:dyDescent="0.25">
      <c r="A173" t="s">
        <v>545</v>
      </c>
      <c r="B173" t="s">
        <v>368</v>
      </c>
      <c r="C173" t="s">
        <v>400</v>
      </c>
      <c r="D173" t="s">
        <v>497</v>
      </c>
      <c r="E173" s="31">
        <v>41.097826086956523</v>
      </c>
      <c r="F173" s="31">
        <v>213.41434782608695</v>
      </c>
      <c r="G173" s="31">
        <v>47.047499999999985</v>
      </c>
      <c r="H173" s="36">
        <v>0.22045143861807909</v>
      </c>
      <c r="I173" s="31">
        <v>28.46065217391304</v>
      </c>
      <c r="J173" s="31">
        <v>12.854673913043474</v>
      </c>
      <c r="K173" s="36">
        <v>0.4516647698195066</v>
      </c>
      <c r="L173" s="31">
        <v>24.107391304347821</v>
      </c>
      <c r="M173" s="31">
        <v>12.854673913043474</v>
      </c>
      <c r="N173" s="36">
        <v>0.53322542247551707</v>
      </c>
      <c r="O173" s="31">
        <v>0.35326086956521741</v>
      </c>
      <c r="P173" s="31">
        <v>0</v>
      </c>
      <c r="Q173" s="36">
        <v>0</v>
      </c>
      <c r="R173" s="31">
        <v>4</v>
      </c>
      <c r="S173" s="31">
        <v>0</v>
      </c>
      <c r="T173" s="36">
        <v>0</v>
      </c>
      <c r="U173" s="31">
        <v>60.236086956521739</v>
      </c>
      <c r="V173" s="31">
        <v>14.225217391304342</v>
      </c>
      <c r="W173" s="36">
        <v>0.23615772720382833</v>
      </c>
      <c r="X173" s="31">
        <v>5.7391304347826084</v>
      </c>
      <c r="Y173" s="31">
        <v>0</v>
      </c>
      <c r="Z173" s="36">
        <v>0</v>
      </c>
      <c r="AA173" s="31">
        <v>118.97847826086957</v>
      </c>
      <c r="AB173" s="31">
        <v>19.967608695652167</v>
      </c>
      <c r="AC173" s="36">
        <v>0.16782538310728459</v>
      </c>
      <c r="AD173" s="31">
        <v>0</v>
      </c>
      <c r="AE173" s="31">
        <v>0</v>
      </c>
      <c r="AF173" s="36" t="s">
        <v>699</v>
      </c>
      <c r="AG173" s="31">
        <v>0</v>
      </c>
      <c r="AH173" s="31">
        <v>0</v>
      </c>
      <c r="AI173" s="36" t="s">
        <v>699</v>
      </c>
      <c r="AJ173" t="s">
        <v>181</v>
      </c>
      <c r="AK173" s="37">
        <v>4</v>
      </c>
      <c r="AT173"/>
    </row>
    <row r="174" spans="1:46" x14ac:dyDescent="0.25">
      <c r="A174" t="s">
        <v>545</v>
      </c>
      <c r="B174" t="s">
        <v>293</v>
      </c>
      <c r="C174" t="s">
        <v>422</v>
      </c>
      <c r="D174" t="s">
        <v>473</v>
      </c>
      <c r="E174" s="31">
        <v>17.967391304347824</v>
      </c>
      <c r="F174" s="31">
        <v>68.409673913043477</v>
      </c>
      <c r="G174" s="31">
        <v>0</v>
      </c>
      <c r="H174" s="36">
        <v>0</v>
      </c>
      <c r="I174" s="31">
        <v>15.101086956521739</v>
      </c>
      <c r="J174" s="31">
        <v>0</v>
      </c>
      <c r="K174" s="36">
        <v>0</v>
      </c>
      <c r="L174" s="31">
        <v>13.44891304347826</v>
      </c>
      <c r="M174" s="31">
        <v>0</v>
      </c>
      <c r="N174" s="36">
        <v>0</v>
      </c>
      <c r="O174" s="31">
        <v>0</v>
      </c>
      <c r="P174" s="31">
        <v>0</v>
      </c>
      <c r="Q174" s="36" t="s">
        <v>699</v>
      </c>
      <c r="R174" s="31">
        <v>1.6521739130434783</v>
      </c>
      <c r="S174" s="31">
        <v>0</v>
      </c>
      <c r="T174" s="36">
        <v>0</v>
      </c>
      <c r="U174" s="31">
        <v>12.855434782608693</v>
      </c>
      <c r="V174" s="31">
        <v>0</v>
      </c>
      <c r="W174" s="36">
        <v>0</v>
      </c>
      <c r="X174" s="31">
        <v>0</v>
      </c>
      <c r="Y174" s="31">
        <v>0</v>
      </c>
      <c r="Z174" s="36" t="s">
        <v>699</v>
      </c>
      <c r="AA174" s="31">
        <v>40.453152173913047</v>
      </c>
      <c r="AB174" s="31">
        <v>0</v>
      </c>
      <c r="AC174" s="36">
        <v>0</v>
      </c>
      <c r="AD174" s="31">
        <v>0</v>
      </c>
      <c r="AE174" s="31">
        <v>0</v>
      </c>
      <c r="AF174" s="36" t="s">
        <v>699</v>
      </c>
      <c r="AG174" s="31">
        <v>0</v>
      </c>
      <c r="AH174" s="31">
        <v>0</v>
      </c>
      <c r="AI174" s="36" t="s">
        <v>699</v>
      </c>
      <c r="AJ174" t="s">
        <v>106</v>
      </c>
      <c r="AK174" s="37">
        <v>4</v>
      </c>
      <c r="AT174"/>
    </row>
    <row r="175" spans="1:46" x14ac:dyDescent="0.25">
      <c r="A175" t="s">
        <v>545</v>
      </c>
      <c r="B175" t="s">
        <v>364</v>
      </c>
      <c r="C175" t="s">
        <v>413</v>
      </c>
      <c r="D175" t="s">
        <v>482</v>
      </c>
      <c r="E175" s="31">
        <v>109.05434782608695</v>
      </c>
      <c r="F175" s="31">
        <v>450.9798913043478</v>
      </c>
      <c r="G175" s="31">
        <v>12.860326086956524</v>
      </c>
      <c r="H175" s="36">
        <v>2.8516406906217508E-2</v>
      </c>
      <c r="I175" s="31">
        <v>73.010869565217391</v>
      </c>
      <c r="J175" s="31">
        <v>0</v>
      </c>
      <c r="K175" s="36">
        <v>0</v>
      </c>
      <c r="L175" s="31">
        <v>47.663043478260867</v>
      </c>
      <c r="M175" s="31">
        <v>0</v>
      </c>
      <c r="N175" s="36">
        <v>0</v>
      </c>
      <c r="O175" s="31">
        <v>20.434782608695652</v>
      </c>
      <c r="P175" s="31">
        <v>0</v>
      </c>
      <c r="Q175" s="36">
        <v>0</v>
      </c>
      <c r="R175" s="31">
        <v>4.9130434782608692</v>
      </c>
      <c r="S175" s="31">
        <v>0</v>
      </c>
      <c r="T175" s="36">
        <v>0</v>
      </c>
      <c r="U175" s="31">
        <v>110.4345652173913</v>
      </c>
      <c r="V175" s="31">
        <v>10.266086956521741</v>
      </c>
      <c r="W175" s="36">
        <v>9.2960812914986077E-2</v>
      </c>
      <c r="X175" s="31">
        <v>2.8967391304347827</v>
      </c>
      <c r="Y175" s="31">
        <v>0</v>
      </c>
      <c r="Z175" s="36">
        <v>0</v>
      </c>
      <c r="AA175" s="31">
        <v>264.63771739130431</v>
      </c>
      <c r="AB175" s="31">
        <v>2.5942391304347825</v>
      </c>
      <c r="AC175" s="36">
        <v>9.8029833237974658E-3</v>
      </c>
      <c r="AD175" s="31">
        <v>0</v>
      </c>
      <c r="AE175" s="31">
        <v>0</v>
      </c>
      <c r="AF175" s="36" t="s">
        <v>699</v>
      </c>
      <c r="AG175" s="31">
        <v>0</v>
      </c>
      <c r="AH175" s="31">
        <v>0</v>
      </c>
      <c r="AI175" s="36" t="s">
        <v>699</v>
      </c>
      <c r="AJ175" t="s">
        <v>177</v>
      </c>
      <c r="AK175" s="37">
        <v>4</v>
      </c>
      <c r="AT175"/>
    </row>
    <row r="176" spans="1:46" x14ac:dyDescent="0.25">
      <c r="A176" t="s">
        <v>545</v>
      </c>
      <c r="B176" t="s">
        <v>292</v>
      </c>
      <c r="C176" t="s">
        <v>413</v>
      </c>
      <c r="D176" t="s">
        <v>482</v>
      </c>
      <c r="E176" s="31">
        <v>70.054347826086953</v>
      </c>
      <c r="F176" s="31">
        <v>267.11141304347825</v>
      </c>
      <c r="G176" s="31">
        <v>7.383152173913043</v>
      </c>
      <c r="H176" s="36">
        <v>2.7640721486922287E-2</v>
      </c>
      <c r="I176" s="31">
        <v>56.410326086956523</v>
      </c>
      <c r="J176" s="31">
        <v>0</v>
      </c>
      <c r="K176" s="36">
        <v>0</v>
      </c>
      <c r="L176" s="31">
        <v>32.540760869565219</v>
      </c>
      <c r="M176" s="31">
        <v>0</v>
      </c>
      <c r="N176" s="36">
        <v>0</v>
      </c>
      <c r="O176" s="31">
        <v>19.521739130434781</v>
      </c>
      <c r="P176" s="31">
        <v>0</v>
      </c>
      <c r="Q176" s="36">
        <v>0</v>
      </c>
      <c r="R176" s="31">
        <v>4.3478260869565215</v>
      </c>
      <c r="S176" s="31">
        <v>0</v>
      </c>
      <c r="T176" s="36">
        <v>0</v>
      </c>
      <c r="U176" s="31">
        <v>74.021739130434781</v>
      </c>
      <c r="V176" s="31">
        <v>1.0625</v>
      </c>
      <c r="W176" s="36">
        <v>1.4353891336270191E-2</v>
      </c>
      <c r="X176" s="31">
        <v>3.0815217391304346</v>
      </c>
      <c r="Y176" s="31">
        <v>3.0815217391304346</v>
      </c>
      <c r="Z176" s="36">
        <v>1</v>
      </c>
      <c r="AA176" s="31">
        <v>133.59782608695653</v>
      </c>
      <c r="AB176" s="31">
        <v>3.2391304347826089</v>
      </c>
      <c r="AC176" s="36">
        <v>2.4245382800423074E-2</v>
      </c>
      <c r="AD176" s="31">
        <v>0</v>
      </c>
      <c r="AE176" s="31">
        <v>0</v>
      </c>
      <c r="AF176" s="36" t="s">
        <v>699</v>
      </c>
      <c r="AG176" s="31">
        <v>0</v>
      </c>
      <c r="AH176" s="31">
        <v>0</v>
      </c>
      <c r="AI176" s="36" t="s">
        <v>699</v>
      </c>
      <c r="AJ176" t="s">
        <v>105</v>
      </c>
      <c r="AK176" s="37">
        <v>4</v>
      </c>
      <c r="AT176"/>
    </row>
    <row r="177" spans="1:46" x14ac:dyDescent="0.25">
      <c r="A177" t="s">
        <v>545</v>
      </c>
      <c r="B177" t="s">
        <v>256</v>
      </c>
      <c r="C177" t="s">
        <v>383</v>
      </c>
      <c r="D177" t="s">
        <v>492</v>
      </c>
      <c r="E177" s="31">
        <v>137.92391304347825</v>
      </c>
      <c r="F177" s="31">
        <v>502.62858695652176</v>
      </c>
      <c r="G177" s="31">
        <v>32.003586956521737</v>
      </c>
      <c r="H177" s="36">
        <v>6.3672436839112972E-2</v>
      </c>
      <c r="I177" s="31">
        <v>64.119565217391312</v>
      </c>
      <c r="J177" s="31">
        <v>0</v>
      </c>
      <c r="K177" s="36">
        <v>0</v>
      </c>
      <c r="L177" s="31">
        <v>33.584239130434781</v>
      </c>
      <c r="M177" s="31">
        <v>0</v>
      </c>
      <c r="N177" s="36">
        <v>0</v>
      </c>
      <c r="O177" s="31">
        <v>25.394021739130434</v>
      </c>
      <c r="P177" s="31">
        <v>0</v>
      </c>
      <c r="Q177" s="36">
        <v>0</v>
      </c>
      <c r="R177" s="31">
        <v>5.1413043478260869</v>
      </c>
      <c r="S177" s="31">
        <v>0</v>
      </c>
      <c r="T177" s="36">
        <v>0</v>
      </c>
      <c r="U177" s="31">
        <v>139.40217391304347</v>
      </c>
      <c r="V177" s="31">
        <v>13.192934782608695</v>
      </c>
      <c r="W177" s="36">
        <v>9.4639376218323593E-2</v>
      </c>
      <c r="X177" s="31">
        <v>8.241847826086957</v>
      </c>
      <c r="Y177" s="31">
        <v>0</v>
      </c>
      <c r="Z177" s="36">
        <v>0</v>
      </c>
      <c r="AA177" s="31">
        <v>290.86500000000001</v>
      </c>
      <c r="AB177" s="31">
        <v>18.810652173913041</v>
      </c>
      <c r="AC177" s="36">
        <v>6.4671418609709111E-2</v>
      </c>
      <c r="AD177" s="31">
        <v>0</v>
      </c>
      <c r="AE177" s="31">
        <v>0</v>
      </c>
      <c r="AF177" s="36" t="s">
        <v>699</v>
      </c>
      <c r="AG177" s="31">
        <v>0</v>
      </c>
      <c r="AH177" s="31">
        <v>0</v>
      </c>
      <c r="AI177" s="36" t="s">
        <v>699</v>
      </c>
      <c r="AJ177" t="s">
        <v>69</v>
      </c>
      <c r="AK177" s="37">
        <v>4</v>
      </c>
      <c r="AT177"/>
    </row>
    <row r="178" spans="1:46" x14ac:dyDescent="0.25">
      <c r="A178" t="s">
        <v>545</v>
      </c>
      <c r="B178" t="s">
        <v>215</v>
      </c>
      <c r="C178" t="s">
        <v>391</v>
      </c>
      <c r="D178" t="s">
        <v>470</v>
      </c>
      <c r="E178" s="31">
        <v>94.804347826086953</v>
      </c>
      <c r="F178" s="31">
        <v>351.625</v>
      </c>
      <c r="G178" s="31">
        <v>0</v>
      </c>
      <c r="H178" s="36">
        <v>0</v>
      </c>
      <c r="I178" s="31">
        <v>41.274456521739125</v>
      </c>
      <c r="J178" s="31">
        <v>0</v>
      </c>
      <c r="K178" s="36">
        <v>0</v>
      </c>
      <c r="L178" s="31">
        <v>17.448369565217391</v>
      </c>
      <c r="M178" s="31">
        <v>0</v>
      </c>
      <c r="N178" s="36">
        <v>0</v>
      </c>
      <c r="O178" s="31">
        <v>18.521739130434781</v>
      </c>
      <c r="P178" s="31">
        <v>0</v>
      </c>
      <c r="Q178" s="36">
        <v>0</v>
      </c>
      <c r="R178" s="31">
        <v>5.3043478260869561</v>
      </c>
      <c r="S178" s="31">
        <v>0</v>
      </c>
      <c r="T178" s="36">
        <v>0</v>
      </c>
      <c r="U178" s="31">
        <v>90.415760869565219</v>
      </c>
      <c r="V178" s="31">
        <v>0</v>
      </c>
      <c r="W178" s="36">
        <v>0</v>
      </c>
      <c r="X178" s="31">
        <v>0</v>
      </c>
      <c r="Y178" s="31">
        <v>0</v>
      </c>
      <c r="Z178" s="36" t="s">
        <v>699</v>
      </c>
      <c r="AA178" s="31">
        <v>219.93478260869566</v>
      </c>
      <c r="AB178" s="31">
        <v>0</v>
      </c>
      <c r="AC178" s="36">
        <v>0</v>
      </c>
      <c r="AD178" s="31">
        <v>0</v>
      </c>
      <c r="AE178" s="31">
        <v>0</v>
      </c>
      <c r="AF178" s="36" t="s">
        <v>699</v>
      </c>
      <c r="AG178" s="31">
        <v>0</v>
      </c>
      <c r="AH178" s="31">
        <v>0</v>
      </c>
      <c r="AI178" s="36" t="s">
        <v>699</v>
      </c>
      <c r="AJ178" t="s">
        <v>27</v>
      </c>
      <c r="AK178" s="37">
        <v>4</v>
      </c>
      <c r="AT178"/>
    </row>
    <row r="179" spans="1:46" x14ac:dyDescent="0.25">
      <c r="A179" t="s">
        <v>545</v>
      </c>
      <c r="B179" t="s">
        <v>196</v>
      </c>
      <c r="C179" t="s">
        <v>385</v>
      </c>
      <c r="D179" t="s">
        <v>475</v>
      </c>
      <c r="E179" s="31">
        <v>94</v>
      </c>
      <c r="F179" s="31">
        <v>398.58152173913038</v>
      </c>
      <c r="G179" s="31">
        <v>0.71739130434782616</v>
      </c>
      <c r="H179" s="36">
        <v>1.799860919838013E-3</v>
      </c>
      <c r="I179" s="31">
        <v>81.179347826086953</v>
      </c>
      <c r="J179" s="31">
        <v>0</v>
      </c>
      <c r="K179" s="36">
        <v>0</v>
      </c>
      <c r="L179" s="31">
        <v>58.407608695652172</v>
      </c>
      <c r="M179" s="31">
        <v>0</v>
      </c>
      <c r="N179" s="36">
        <v>0</v>
      </c>
      <c r="O179" s="31">
        <v>17.989130434782609</v>
      </c>
      <c r="P179" s="31">
        <v>0</v>
      </c>
      <c r="Q179" s="36">
        <v>0</v>
      </c>
      <c r="R179" s="31">
        <v>4.7826086956521738</v>
      </c>
      <c r="S179" s="31">
        <v>0</v>
      </c>
      <c r="T179" s="36">
        <v>0</v>
      </c>
      <c r="U179" s="31">
        <v>78.038043478260875</v>
      </c>
      <c r="V179" s="31">
        <v>0.39130434782608697</v>
      </c>
      <c r="W179" s="36">
        <v>5.0142767602200707E-3</v>
      </c>
      <c r="X179" s="31">
        <v>0</v>
      </c>
      <c r="Y179" s="31">
        <v>0</v>
      </c>
      <c r="Z179" s="36" t="s">
        <v>699</v>
      </c>
      <c r="AA179" s="31">
        <v>239.3641304347826</v>
      </c>
      <c r="AB179" s="31">
        <v>0.32608695652173914</v>
      </c>
      <c r="AC179" s="36">
        <v>1.3623050200939992E-3</v>
      </c>
      <c r="AD179" s="31">
        <v>0</v>
      </c>
      <c r="AE179" s="31">
        <v>0</v>
      </c>
      <c r="AF179" s="36" t="s">
        <v>699</v>
      </c>
      <c r="AG179" s="31">
        <v>0</v>
      </c>
      <c r="AH179" s="31">
        <v>0</v>
      </c>
      <c r="AI179" s="36" t="s">
        <v>699</v>
      </c>
      <c r="AJ179" t="s">
        <v>8</v>
      </c>
      <c r="AK179" s="37">
        <v>4</v>
      </c>
      <c r="AT179"/>
    </row>
    <row r="180" spans="1:46" x14ac:dyDescent="0.25">
      <c r="A180" t="s">
        <v>545</v>
      </c>
      <c r="B180" t="s">
        <v>220</v>
      </c>
      <c r="C180" t="s">
        <v>402</v>
      </c>
      <c r="D180" t="s">
        <v>483</v>
      </c>
      <c r="E180" s="31">
        <v>96.228260869565219</v>
      </c>
      <c r="F180" s="31">
        <v>384.83880434782611</v>
      </c>
      <c r="G180" s="31">
        <v>10.684782608695652</v>
      </c>
      <c r="H180" s="36">
        <v>2.7764306738253197E-2</v>
      </c>
      <c r="I180" s="31">
        <v>70.801630434782609</v>
      </c>
      <c r="J180" s="31">
        <v>0</v>
      </c>
      <c r="K180" s="36">
        <v>0</v>
      </c>
      <c r="L180" s="31">
        <v>40.576086956521742</v>
      </c>
      <c r="M180" s="31">
        <v>0</v>
      </c>
      <c r="N180" s="36">
        <v>0</v>
      </c>
      <c r="O180" s="31">
        <v>25.225543478260871</v>
      </c>
      <c r="P180" s="31">
        <v>0</v>
      </c>
      <c r="Q180" s="36">
        <v>0</v>
      </c>
      <c r="R180" s="31">
        <v>5</v>
      </c>
      <c r="S180" s="31">
        <v>0</v>
      </c>
      <c r="T180" s="36">
        <v>0</v>
      </c>
      <c r="U180" s="31">
        <v>108.02717391304348</v>
      </c>
      <c r="V180" s="31">
        <v>0</v>
      </c>
      <c r="W180" s="36">
        <v>0</v>
      </c>
      <c r="X180" s="31">
        <v>0</v>
      </c>
      <c r="Y180" s="31">
        <v>0</v>
      </c>
      <c r="Z180" s="36" t="s">
        <v>699</v>
      </c>
      <c r="AA180" s="31">
        <v>206.01</v>
      </c>
      <c r="AB180" s="31">
        <v>10.684782608695652</v>
      </c>
      <c r="AC180" s="36">
        <v>5.1865359005366984E-2</v>
      </c>
      <c r="AD180" s="31">
        <v>0</v>
      </c>
      <c r="AE180" s="31">
        <v>0</v>
      </c>
      <c r="AF180" s="36" t="s">
        <v>699</v>
      </c>
      <c r="AG180" s="31">
        <v>0</v>
      </c>
      <c r="AH180" s="31">
        <v>0</v>
      </c>
      <c r="AI180" s="36" t="s">
        <v>699</v>
      </c>
      <c r="AJ180" t="s">
        <v>32</v>
      </c>
      <c r="AK180" s="37">
        <v>4</v>
      </c>
      <c r="AT180"/>
    </row>
    <row r="181" spans="1:46" x14ac:dyDescent="0.25">
      <c r="A181" t="s">
        <v>545</v>
      </c>
      <c r="B181" t="s">
        <v>228</v>
      </c>
      <c r="C181" t="s">
        <v>422</v>
      </c>
      <c r="D181" t="s">
        <v>473</v>
      </c>
      <c r="E181" s="31">
        <v>124.1195652173913</v>
      </c>
      <c r="F181" s="31">
        <v>494.83239130434777</v>
      </c>
      <c r="G181" s="31">
        <v>8.6122826086956508</v>
      </c>
      <c r="H181" s="36">
        <v>1.7404443928971995E-2</v>
      </c>
      <c r="I181" s="31">
        <v>51.366847826086953</v>
      </c>
      <c r="J181" s="31">
        <v>2.2554347826086958</v>
      </c>
      <c r="K181" s="36">
        <v>4.3908374332116598E-2</v>
      </c>
      <c r="L181" s="31">
        <v>29.578804347826086</v>
      </c>
      <c r="M181" s="31">
        <v>0</v>
      </c>
      <c r="N181" s="36">
        <v>0</v>
      </c>
      <c r="O181" s="31">
        <v>16.733695652173914</v>
      </c>
      <c r="P181" s="31">
        <v>2.2554347826086958</v>
      </c>
      <c r="Q181" s="36">
        <v>0.13478402078596946</v>
      </c>
      <c r="R181" s="31">
        <v>5.0543478260869561</v>
      </c>
      <c r="S181" s="31">
        <v>0</v>
      </c>
      <c r="T181" s="36">
        <v>0</v>
      </c>
      <c r="U181" s="31">
        <v>152.91934782608695</v>
      </c>
      <c r="V181" s="31">
        <v>6.3568478260869554</v>
      </c>
      <c r="W181" s="36">
        <v>4.1569938117421941E-2</v>
      </c>
      <c r="X181" s="31">
        <v>9.5597826086956523</v>
      </c>
      <c r="Y181" s="31">
        <v>0</v>
      </c>
      <c r="Z181" s="36">
        <v>0</v>
      </c>
      <c r="AA181" s="31">
        <v>280.98641304347825</v>
      </c>
      <c r="AB181" s="31">
        <v>0</v>
      </c>
      <c r="AC181" s="36">
        <v>0</v>
      </c>
      <c r="AD181" s="31">
        <v>0</v>
      </c>
      <c r="AE181" s="31">
        <v>0</v>
      </c>
      <c r="AF181" s="36" t="s">
        <v>699</v>
      </c>
      <c r="AG181" s="31">
        <v>0</v>
      </c>
      <c r="AH181" s="31">
        <v>0</v>
      </c>
      <c r="AI181" s="36" t="s">
        <v>699</v>
      </c>
      <c r="AJ181" t="s">
        <v>40</v>
      </c>
      <c r="AK181" s="37">
        <v>4</v>
      </c>
      <c r="AT181"/>
    </row>
    <row r="182" spans="1:46" x14ac:dyDescent="0.25">
      <c r="A182" t="s">
        <v>545</v>
      </c>
      <c r="B182" t="s">
        <v>198</v>
      </c>
      <c r="C182" t="s">
        <v>413</v>
      </c>
      <c r="D182" t="s">
        <v>482</v>
      </c>
      <c r="E182" s="31">
        <v>45.630434782608695</v>
      </c>
      <c r="F182" s="31">
        <v>193.10326086956522</v>
      </c>
      <c r="G182" s="31">
        <v>1.0434782608695652</v>
      </c>
      <c r="H182" s="36">
        <v>5.403731952379612E-3</v>
      </c>
      <c r="I182" s="31">
        <v>39.646739130434781</v>
      </c>
      <c r="J182" s="31">
        <v>1.0434782608695652</v>
      </c>
      <c r="K182" s="36">
        <v>2.6319396847155587E-2</v>
      </c>
      <c r="L182" s="31">
        <v>25.369565217391305</v>
      </c>
      <c r="M182" s="31">
        <v>1.0434782608695652</v>
      </c>
      <c r="N182" s="36">
        <v>4.1131105398457581E-2</v>
      </c>
      <c r="O182" s="31">
        <v>9.375</v>
      </c>
      <c r="P182" s="31">
        <v>0</v>
      </c>
      <c r="Q182" s="36">
        <v>0</v>
      </c>
      <c r="R182" s="31">
        <v>4.9021739130434785</v>
      </c>
      <c r="S182" s="31">
        <v>0</v>
      </c>
      <c r="T182" s="36">
        <v>0</v>
      </c>
      <c r="U182" s="31">
        <v>50.252717391304351</v>
      </c>
      <c r="V182" s="31">
        <v>0</v>
      </c>
      <c r="W182" s="36">
        <v>0</v>
      </c>
      <c r="X182" s="31">
        <v>0</v>
      </c>
      <c r="Y182" s="31">
        <v>0</v>
      </c>
      <c r="Z182" s="36" t="s">
        <v>699</v>
      </c>
      <c r="AA182" s="31">
        <v>103.20380434782609</v>
      </c>
      <c r="AB182" s="31">
        <v>0</v>
      </c>
      <c r="AC182" s="36">
        <v>0</v>
      </c>
      <c r="AD182" s="31">
        <v>0</v>
      </c>
      <c r="AE182" s="31">
        <v>0</v>
      </c>
      <c r="AF182" s="36" t="s">
        <v>699</v>
      </c>
      <c r="AG182" s="31">
        <v>0</v>
      </c>
      <c r="AH182" s="31">
        <v>0</v>
      </c>
      <c r="AI182" s="36" t="s">
        <v>699</v>
      </c>
      <c r="AJ182" t="s">
        <v>10</v>
      </c>
      <c r="AK182" s="37">
        <v>4</v>
      </c>
      <c r="AT182"/>
    </row>
    <row r="183" spans="1:46" x14ac:dyDescent="0.25">
      <c r="A183" t="s">
        <v>545</v>
      </c>
      <c r="B183" t="s">
        <v>229</v>
      </c>
      <c r="C183" t="s">
        <v>375</v>
      </c>
      <c r="D183" t="s">
        <v>473</v>
      </c>
      <c r="E183" s="31">
        <v>71.271739130434781</v>
      </c>
      <c r="F183" s="31">
        <v>273.58891304347821</v>
      </c>
      <c r="G183" s="31">
        <v>15.401413043478261</v>
      </c>
      <c r="H183" s="36">
        <v>5.6293995513738884E-2</v>
      </c>
      <c r="I183" s="31">
        <v>47.714673913043477</v>
      </c>
      <c r="J183" s="31">
        <v>0</v>
      </c>
      <c r="K183" s="36">
        <v>0</v>
      </c>
      <c r="L183" s="31">
        <v>19.432065217391305</v>
      </c>
      <c r="M183" s="31">
        <v>0</v>
      </c>
      <c r="N183" s="36">
        <v>0</v>
      </c>
      <c r="O183" s="31">
        <v>24.021739130434781</v>
      </c>
      <c r="P183" s="31">
        <v>0</v>
      </c>
      <c r="Q183" s="36">
        <v>0</v>
      </c>
      <c r="R183" s="31">
        <v>4.2608695652173916</v>
      </c>
      <c r="S183" s="31">
        <v>0</v>
      </c>
      <c r="T183" s="36">
        <v>0</v>
      </c>
      <c r="U183" s="31">
        <v>82.821630434782605</v>
      </c>
      <c r="V183" s="31">
        <v>6.3080434782608688</v>
      </c>
      <c r="W183" s="36">
        <v>7.6164203060794605E-2</v>
      </c>
      <c r="X183" s="31">
        <v>0</v>
      </c>
      <c r="Y183" s="31">
        <v>0</v>
      </c>
      <c r="Z183" s="36" t="s">
        <v>699</v>
      </c>
      <c r="AA183" s="31">
        <v>143.05260869565217</v>
      </c>
      <c r="AB183" s="31">
        <v>9.093369565217392</v>
      </c>
      <c r="AC183" s="36">
        <v>6.3566611249737864E-2</v>
      </c>
      <c r="AD183" s="31">
        <v>0</v>
      </c>
      <c r="AE183" s="31">
        <v>0</v>
      </c>
      <c r="AF183" s="36" t="s">
        <v>699</v>
      </c>
      <c r="AG183" s="31">
        <v>0</v>
      </c>
      <c r="AH183" s="31">
        <v>0</v>
      </c>
      <c r="AI183" s="36" t="s">
        <v>699</v>
      </c>
      <c r="AJ183" t="s">
        <v>41</v>
      </c>
      <c r="AK183" s="37">
        <v>4</v>
      </c>
      <c r="AT183"/>
    </row>
    <row r="184" spans="1:46" x14ac:dyDescent="0.25">
      <c r="A184" t="s">
        <v>545</v>
      </c>
      <c r="B184" t="s">
        <v>345</v>
      </c>
      <c r="C184" t="s">
        <v>391</v>
      </c>
      <c r="D184" t="s">
        <v>470</v>
      </c>
      <c r="E184" s="31">
        <v>12.695652173913043</v>
      </c>
      <c r="F184" s="31">
        <v>83.110978260869587</v>
      </c>
      <c r="G184" s="31">
        <v>4.4397826086956522</v>
      </c>
      <c r="H184" s="36">
        <v>5.3419929612186938E-2</v>
      </c>
      <c r="I184" s="31">
        <v>15.291956521739134</v>
      </c>
      <c r="J184" s="31">
        <v>0.51999999999999991</v>
      </c>
      <c r="K184" s="36">
        <v>3.4004805026797251E-2</v>
      </c>
      <c r="L184" s="31">
        <v>11.284565217391309</v>
      </c>
      <c r="M184" s="31">
        <v>0.51999999999999991</v>
      </c>
      <c r="N184" s="36">
        <v>4.608064112196341E-2</v>
      </c>
      <c r="O184" s="31">
        <v>1.1304347826086951</v>
      </c>
      <c r="P184" s="31">
        <v>0</v>
      </c>
      <c r="Q184" s="36">
        <v>0</v>
      </c>
      <c r="R184" s="31">
        <v>2.87695652173913</v>
      </c>
      <c r="S184" s="31">
        <v>0</v>
      </c>
      <c r="T184" s="36">
        <v>0</v>
      </c>
      <c r="U184" s="31">
        <v>24.846956521739127</v>
      </c>
      <c r="V184" s="31">
        <v>0.65565217391304353</v>
      </c>
      <c r="W184" s="36">
        <v>2.6387625113739769E-2</v>
      </c>
      <c r="X184" s="31">
        <v>0</v>
      </c>
      <c r="Y184" s="31">
        <v>0</v>
      </c>
      <c r="Z184" s="36" t="s">
        <v>699</v>
      </c>
      <c r="AA184" s="31">
        <v>42.972065217391325</v>
      </c>
      <c r="AB184" s="31">
        <v>3.2641304347826088</v>
      </c>
      <c r="AC184" s="36">
        <v>7.5959356811679951E-2</v>
      </c>
      <c r="AD184" s="31">
        <v>0</v>
      </c>
      <c r="AE184" s="31">
        <v>0</v>
      </c>
      <c r="AF184" s="36" t="s">
        <v>699</v>
      </c>
      <c r="AG184" s="31">
        <v>0</v>
      </c>
      <c r="AH184" s="31">
        <v>0</v>
      </c>
      <c r="AI184" s="36" t="s">
        <v>699</v>
      </c>
      <c r="AJ184" t="s">
        <v>158</v>
      </c>
      <c r="AK184" s="37">
        <v>4</v>
      </c>
      <c r="AT184"/>
    </row>
    <row r="185" spans="1:46" x14ac:dyDescent="0.25">
      <c r="A185" t="s">
        <v>545</v>
      </c>
      <c r="B185" t="s">
        <v>298</v>
      </c>
      <c r="C185" t="s">
        <v>388</v>
      </c>
      <c r="D185" t="s">
        <v>494</v>
      </c>
      <c r="E185" s="31">
        <v>30.880434782608695</v>
      </c>
      <c r="F185" s="31">
        <v>134.34913043478258</v>
      </c>
      <c r="G185" s="31">
        <v>22.157608695652172</v>
      </c>
      <c r="H185" s="36">
        <v>0.16492558324676462</v>
      </c>
      <c r="I185" s="31">
        <v>18.065217391304348</v>
      </c>
      <c r="J185" s="31">
        <v>1.5679347826086956</v>
      </c>
      <c r="K185" s="36">
        <v>8.6793020457280379E-2</v>
      </c>
      <c r="L185" s="31">
        <v>12.239130434782609</v>
      </c>
      <c r="M185" s="31">
        <v>1.5679347826086956</v>
      </c>
      <c r="N185" s="36">
        <v>0.12810834813499111</v>
      </c>
      <c r="O185" s="31">
        <v>0</v>
      </c>
      <c r="P185" s="31">
        <v>0</v>
      </c>
      <c r="Q185" s="36" t="s">
        <v>699</v>
      </c>
      <c r="R185" s="31">
        <v>5.8260869565217392</v>
      </c>
      <c r="S185" s="31">
        <v>0</v>
      </c>
      <c r="T185" s="36">
        <v>0</v>
      </c>
      <c r="U185" s="31">
        <v>38.793478260869563</v>
      </c>
      <c r="V185" s="31">
        <v>12.029891304347826</v>
      </c>
      <c r="W185" s="36">
        <v>0.31010086859064168</v>
      </c>
      <c r="X185" s="31">
        <v>0</v>
      </c>
      <c r="Y185" s="31">
        <v>0</v>
      </c>
      <c r="Z185" s="36" t="s">
        <v>699</v>
      </c>
      <c r="AA185" s="31">
        <v>77.490434782608688</v>
      </c>
      <c r="AB185" s="31">
        <v>8.5597826086956523</v>
      </c>
      <c r="AC185" s="36">
        <v>0.11046244136723748</v>
      </c>
      <c r="AD185" s="31">
        <v>0</v>
      </c>
      <c r="AE185" s="31">
        <v>0</v>
      </c>
      <c r="AF185" s="36" t="s">
        <v>699</v>
      </c>
      <c r="AG185" s="31">
        <v>0</v>
      </c>
      <c r="AH185" s="31">
        <v>0</v>
      </c>
      <c r="AI185" s="36" t="s">
        <v>699</v>
      </c>
      <c r="AJ185" t="s">
        <v>111</v>
      </c>
      <c r="AK185" s="37">
        <v>4</v>
      </c>
      <c r="AT185"/>
    </row>
    <row r="186" spans="1:46" x14ac:dyDescent="0.25">
      <c r="A186" t="s">
        <v>545</v>
      </c>
      <c r="B186" t="s">
        <v>339</v>
      </c>
      <c r="C186" t="s">
        <v>422</v>
      </c>
      <c r="D186" t="s">
        <v>473</v>
      </c>
      <c r="E186" s="31">
        <v>8.9782608695652169</v>
      </c>
      <c r="F186" s="31">
        <v>40.533152173913038</v>
      </c>
      <c r="G186" s="31">
        <v>0</v>
      </c>
      <c r="H186" s="36">
        <v>0</v>
      </c>
      <c r="I186" s="31">
        <v>11.422499999999994</v>
      </c>
      <c r="J186" s="31">
        <v>0</v>
      </c>
      <c r="K186" s="36">
        <v>0</v>
      </c>
      <c r="L186" s="31">
        <v>8.184130434782606</v>
      </c>
      <c r="M186" s="31">
        <v>0</v>
      </c>
      <c r="N186" s="36">
        <v>0</v>
      </c>
      <c r="O186" s="31">
        <v>1.2597826086956518</v>
      </c>
      <c r="P186" s="31">
        <v>0</v>
      </c>
      <c r="Q186" s="36">
        <v>0</v>
      </c>
      <c r="R186" s="31">
        <v>1.9785869565217369</v>
      </c>
      <c r="S186" s="31">
        <v>0</v>
      </c>
      <c r="T186" s="36">
        <v>0</v>
      </c>
      <c r="U186" s="31">
        <v>6.7490217391304368</v>
      </c>
      <c r="V186" s="31">
        <v>0</v>
      </c>
      <c r="W186" s="36">
        <v>0</v>
      </c>
      <c r="X186" s="31">
        <v>0</v>
      </c>
      <c r="Y186" s="31">
        <v>0</v>
      </c>
      <c r="Z186" s="36" t="s">
        <v>699</v>
      </c>
      <c r="AA186" s="31">
        <v>22.361630434782604</v>
      </c>
      <c r="AB186" s="31">
        <v>0</v>
      </c>
      <c r="AC186" s="36">
        <v>0</v>
      </c>
      <c r="AD186" s="31">
        <v>0</v>
      </c>
      <c r="AE186" s="31">
        <v>0</v>
      </c>
      <c r="AF186" s="36" t="s">
        <v>699</v>
      </c>
      <c r="AG186" s="31">
        <v>0</v>
      </c>
      <c r="AH186" s="31">
        <v>0</v>
      </c>
      <c r="AI186" s="36" t="s">
        <v>699</v>
      </c>
      <c r="AJ186" t="s">
        <v>152</v>
      </c>
      <c r="AK186" s="37">
        <v>4</v>
      </c>
      <c r="AT186"/>
    </row>
    <row r="187" spans="1:46" x14ac:dyDescent="0.25">
      <c r="A187" t="s">
        <v>545</v>
      </c>
      <c r="B187" t="s">
        <v>247</v>
      </c>
      <c r="C187" t="s">
        <v>396</v>
      </c>
      <c r="D187" t="s">
        <v>498</v>
      </c>
      <c r="E187" s="31">
        <v>20.739130434782609</v>
      </c>
      <c r="F187" s="31">
        <v>106.04608695652173</v>
      </c>
      <c r="G187" s="31">
        <v>3.7498913043478264</v>
      </c>
      <c r="H187" s="36">
        <v>3.5360958730002549E-2</v>
      </c>
      <c r="I187" s="31">
        <v>25.597826086956523</v>
      </c>
      <c r="J187" s="31">
        <v>0.13315217391304349</v>
      </c>
      <c r="K187" s="36">
        <v>5.2016985138004243E-3</v>
      </c>
      <c r="L187" s="31">
        <v>15.625</v>
      </c>
      <c r="M187" s="31">
        <v>0.13315217391304349</v>
      </c>
      <c r="N187" s="36">
        <v>8.5217391304347832E-3</v>
      </c>
      <c r="O187" s="31">
        <v>4.4945652173913047</v>
      </c>
      <c r="P187" s="31">
        <v>0</v>
      </c>
      <c r="Q187" s="36">
        <v>0</v>
      </c>
      <c r="R187" s="31">
        <v>5.4782608695652177</v>
      </c>
      <c r="S187" s="31">
        <v>0</v>
      </c>
      <c r="T187" s="36">
        <v>0</v>
      </c>
      <c r="U187" s="31">
        <v>27.888478260869562</v>
      </c>
      <c r="V187" s="31">
        <v>3.6167391304347829</v>
      </c>
      <c r="W187" s="36">
        <v>0.12968578265919387</v>
      </c>
      <c r="X187" s="31">
        <v>0</v>
      </c>
      <c r="Y187" s="31">
        <v>0</v>
      </c>
      <c r="Z187" s="36" t="s">
        <v>699</v>
      </c>
      <c r="AA187" s="31">
        <v>52.559782608695649</v>
      </c>
      <c r="AB187" s="31">
        <v>0</v>
      </c>
      <c r="AC187" s="36">
        <v>0</v>
      </c>
      <c r="AD187" s="31">
        <v>0</v>
      </c>
      <c r="AE187" s="31">
        <v>0</v>
      </c>
      <c r="AF187" s="36" t="s">
        <v>699</v>
      </c>
      <c r="AG187" s="31">
        <v>0</v>
      </c>
      <c r="AH187" s="31">
        <v>0</v>
      </c>
      <c r="AI187" s="36" t="s">
        <v>699</v>
      </c>
      <c r="AJ187" t="s">
        <v>60</v>
      </c>
      <c r="AK187" s="37">
        <v>4</v>
      </c>
      <c r="AT187"/>
    </row>
    <row r="188" spans="1:46" x14ac:dyDescent="0.25">
      <c r="A188" t="s">
        <v>545</v>
      </c>
      <c r="B188" t="s">
        <v>288</v>
      </c>
      <c r="C188" t="s">
        <v>442</v>
      </c>
      <c r="D188" t="s">
        <v>482</v>
      </c>
      <c r="E188" s="31">
        <v>77.510869565217391</v>
      </c>
      <c r="F188" s="31">
        <v>237.64619565217399</v>
      </c>
      <c r="G188" s="31">
        <v>0</v>
      </c>
      <c r="H188" s="36">
        <v>0</v>
      </c>
      <c r="I188" s="31">
        <v>51.41304347826086</v>
      </c>
      <c r="J188" s="31">
        <v>0</v>
      </c>
      <c r="K188" s="36">
        <v>0</v>
      </c>
      <c r="L188" s="31">
        <v>25.131521739130434</v>
      </c>
      <c r="M188" s="31">
        <v>0</v>
      </c>
      <c r="N188" s="36">
        <v>0</v>
      </c>
      <c r="O188" s="31">
        <v>21.064130434782601</v>
      </c>
      <c r="P188" s="31">
        <v>0</v>
      </c>
      <c r="Q188" s="36">
        <v>0</v>
      </c>
      <c r="R188" s="31">
        <v>5.2173913043478262</v>
      </c>
      <c r="S188" s="31">
        <v>0</v>
      </c>
      <c r="T188" s="36">
        <v>0</v>
      </c>
      <c r="U188" s="31">
        <v>48.263586956521742</v>
      </c>
      <c r="V188" s="31">
        <v>0</v>
      </c>
      <c r="W188" s="36">
        <v>0</v>
      </c>
      <c r="X188" s="31">
        <v>0</v>
      </c>
      <c r="Y188" s="31">
        <v>0</v>
      </c>
      <c r="Z188" s="36" t="s">
        <v>699</v>
      </c>
      <c r="AA188" s="31">
        <v>136.16304347826096</v>
      </c>
      <c r="AB188" s="31">
        <v>0</v>
      </c>
      <c r="AC188" s="36">
        <v>0</v>
      </c>
      <c r="AD188" s="31">
        <v>1.8065217391304345</v>
      </c>
      <c r="AE188" s="31">
        <v>0</v>
      </c>
      <c r="AF188" s="36">
        <v>0</v>
      </c>
      <c r="AG188" s="31">
        <v>0</v>
      </c>
      <c r="AH188" s="31">
        <v>0</v>
      </c>
      <c r="AI188" s="36" t="s">
        <v>699</v>
      </c>
      <c r="AJ188" t="s">
        <v>101</v>
      </c>
      <c r="AK188" s="37">
        <v>4</v>
      </c>
      <c r="AT188"/>
    </row>
    <row r="189" spans="1:46" x14ac:dyDescent="0.25">
      <c r="E189" s="31"/>
      <c r="F189" s="31"/>
      <c r="G189" s="31"/>
      <c r="I189" s="31"/>
      <c r="J189" s="31"/>
      <c r="L189" s="31"/>
      <c r="M189" s="31"/>
      <c r="O189" s="31"/>
      <c r="R189" s="31"/>
      <c r="U189" s="31"/>
      <c r="X189" s="31"/>
      <c r="AA189" s="31"/>
      <c r="AD189" s="31"/>
      <c r="AG189" s="31"/>
      <c r="AT189"/>
    </row>
    <row r="190" spans="1:46" x14ac:dyDescent="0.25">
      <c r="AT190"/>
    </row>
    <row r="191" spans="1:46" x14ac:dyDescent="0.25">
      <c r="AT191"/>
    </row>
    <row r="192" spans="1:46" x14ac:dyDescent="0.25">
      <c r="AT192"/>
    </row>
    <row r="193" spans="38:46" x14ac:dyDescent="0.25">
      <c r="AT193"/>
    </row>
    <row r="194" spans="38:46" x14ac:dyDescent="0.25">
      <c r="AT194"/>
    </row>
    <row r="201" spans="38:46" x14ac:dyDescent="0.25">
      <c r="AL201" s="31"/>
      <c r="AM201" s="31"/>
      <c r="AN201" s="31"/>
      <c r="AO201" s="31"/>
      <c r="AP201" s="31"/>
      <c r="AQ201" s="31"/>
      <c r="AR201" s="31"/>
    </row>
  </sheetData>
  <pageMargins left="0.7" right="0.7" top="0.75" bottom="0.75" header="0.3" footer="0.3"/>
  <pageSetup orientation="portrait" horizontalDpi="1200" verticalDpi="1200" r:id="rId1"/>
  <ignoredErrors>
    <ignoredError sqref="AJ2:AJ18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0228-25A5-40CF-BAED-B553557915A7}">
  <sheetPr codeName="Sheet3"/>
  <dimension ref="A1:AI188"/>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5" width="12.5703125" hidden="1" customWidth="1" outlineLevel="1"/>
    <col min="26" max="26" width="12.5703125" customWidth="1" collapsed="1"/>
    <col min="27" max="34" width="12.5703125" customWidth="1"/>
    <col min="35" max="35" width="12.5703125" style="2" customWidth="1"/>
    <col min="36" max="36" width="11.85546875" customWidth="1"/>
    <col min="38" max="38" width="12.5703125" customWidth="1"/>
    <col min="40" max="48" width="12.5703125" customWidth="1"/>
    <col min="49" max="49" width="18.5703125" customWidth="1"/>
    <col min="51" max="51" width="22.140625" customWidth="1"/>
  </cols>
  <sheetData>
    <row r="1" spans="1:35" s="1" customFormat="1" ht="189.95" customHeight="1" x14ac:dyDescent="0.25">
      <c r="A1" s="1" t="s">
        <v>556</v>
      </c>
      <c r="B1" s="1" t="s">
        <v>623</v>
      </c>
      <c r="C1" s="1" t="s">
        <v>559</v>
      </c>
      <c r="D1" s="1" t="s">
        <v>558</v>
      </c>
      <c r="E1" s="1" t="s">
        <v>560</v>
      </c>
      <c r="F1" s="1" t="s">
        <v>670</v>
      </c>
      <c r="G1" s="1" t="s">
        <v>671</v>
      </c>
      <c r="H1" s="1" t="s">
        <v>672</v>
      </c>
      <c r="I1" s="1" t="s">
        <v>673</v>
      </c>
      <c r="J1" s="1" t="s">
        <v>674</v>
      </c>
      <c r="K1" s="1" t="s">
        <v>675</v>
      </c>
      <c r="L1" s="1" t="s">
        <v>676</v>
      </c>
      <c r="M1" s="1" t="s">
        <v>677</v>
      </c>
      <c r="N1" s="1" t="s">
        <v>678</v>
      </c>
      <c r="O1" s="1" t="s">
        <v>679</v>
      </c>
      <c r="P1" s="1" t="s">
        <v>680</v>
      </c>
      <c r="Q1" s="1" t="s">
        <v>681</v>
      </c>
      <c r="R1" s="1" t="s">
        <v>682</v>
      </c>
      <c r="S1" s="1" t="s">
        <v>683</v>
      </c>
      <c r="T1" s="1" t="s">
        <v>684</v>
      </c>
      <c r="U1" s="1" t="s">
        <v>685</v>
      </c>
      <c r="V1" s="1" t="s">
        <v>686</v>
      </c>
      <c r="W1" s="1" t="s">
        <v>687</v>
      </c>
      <c r="X1" s="1" t="s">
        <v>688</v>
      </c>
      <c r="Y1" s="1" t="s">
        <v>689</v>
      </c>
      <c r="Z1" s="1" t="s">
        <v>690</v>
      </c>
      <c r="AA1" s="1" t="s">
        <v>691</v>
      </c>
      <c r="AB1" s="1" t="s">
        <v>692</v>
      </c>
      <c r="AC1" s="1" t="s">
        <v>693</v>
      </c>
      <c r="AD1" s="1" t="s">
        <v>694</v>
      </c>
      <c r="AE1" s="1" t="s">
        <v>695</v>
      </c>
      <c r="AF1" s="1" t="s">
        <v>696</v>
      </c>
      <c r="AG1" s="1" t="s">
        <v>697</v>
      </c>
      <c r="AH1" s="1" t="s">
        <v>557</v>
      </c>
      <c r="AI1" s="38" t="s">
        <v>698</v>
      </c>
    </row>
    <row r="2" spans="1:35" x14ac:dyDescent="0.25">
      <c r="A2" t="s">
        <v>545</v>
      </c>
      <c r="B2" t="s">
        <v>209</v>
      </c>
      <c r="C2" t="s">
        <v>379</v>
      </c>
      <c r="D2" t="s">
        <v>487</v>
      </c>
      <c r="E2" s="2">
        <v>61.391304347826086</v>
      </c>
      <c r="F2" s="2">
        <v>0</v>
      </c>
      <c r="G2" s="2">
        <v>0.44565217391304346</v>
      </c>
      <c r="H2" s="2">
        <v>0.5</v>
      </c>
      <c r="I2" s="2">
        <v>1.1521739130434783</v>
      </c>
      <c r="J2" s="2">
        <v>0</v>
      </c>
      <c r="K2" s="2">
        <v>0</v>
      </c>
      <c r="L2" s="2">
        <v>0</v>
      </c>
      <c r="M2" s="2">
        <v>0</v>
      </c>
      <c r="N2" s="2">
        <v>5.3971739130434759</v>
      </c>
      <c r="O2" s="2">
        <v>8.7914305949008467E-2</v>
      </c>
      <c r="P2" s="2">
        <v>0</v>
      </c>
      <c r="Q2" s="2">
        <v>11.231304347826091</v>
      </c>
      <c r="R2" s="2">
        <v>0.18294617563739385</v>
      </c>
      <c r="S2" s="2">
        <v>0.15945652173913041</v>
      </c>
      <c r="T2" s="2">
        <v>4.2392391304347834</v>
      </c>
      <c r="U2" s="2">
        <v>0</v>
      </c>
      <c r="V2" s="2">
        <v>7.1650141643059509E-2</v>
      </c>
      <c r="W2" s="2">
        <v>0.36923913043478251</v>
      </c>
      <c r="X2" s="2">
        <v>3.0108695652173911</v>
      </c>
      <c r="Y2" s="2">
        <v>0</v>
      </c>
      <c r="Z2" s="2">
        <v>5.5058427762039654E-2</v>
      </c>
      <c r="AA2" s="2">
        <v>3.8043478260869568E-2</v>
      </c>
      <c r="AB2" s="2">
        <v>0</v>
      </c>
      <c r="AC2" s="2">
        <v>0</v>
      </c>
      <c r="AD2" s="2">
        <v>0</v>
      </c>
      <c r="AE2" s="2">
        <v>0</v>
      </c>
      <c r="AF2" s="2">
        <v>0</v>
      </c>
      <c r="AG2" s="2">
        <v>0</v>
      </c>
      <c r="AH2" t="s">
        <v>21</v>
      </c>
      <c r="AI2">
        <v>4</v>
      </c>
    </row>
    <row r="3" spans="1:35" x14ac:dyDescent="0.25">
      <c r="A3" t="s">
        <v>545</v>
      </c>
      <c r="B3" t="s">
        <v>309</v>
      </c>
      <c r="C3" t="s">
        <v>411</v>
      </c>
      <c r="D3" t="s">
        <v>481</v>
      </c>
      <c r="E3" s="2">
        <v>109.33695652173913</v>
      </c>
      <c r="F3" s="2">
        <v>7.2173913043478262</v>
      </c>
      <c r="G3" s="2">
        <v>0.13043478260869565</v>
      </c>
      <c r="H3" s="2">
        <v>0.54847826086956519</v>
      </c>
      <c r="I3" s="2">
        <v>1.5075000000000003</v>
      </c>
      <c r="J3" s="2">
        <v>0</v>
      </c>
      <c r="K3" s="2">
        <v>0</v>
      </c>
      <c r="L3" s="2">
        <v>8.521304347826085</v>
      </c>
      <c r="M3" s="2">
        <v>3.4809782608695654</v>
      </c>
      <c r="N3" s="2">
        <v>3.7201086956521738</v>
      </c>
      <c r="O3" s="2">
        <v>6.5861417635947911E-2</v>
      </c>
      <c r="P3" s="2">
        <v>0</v>
      </c>
      <c r="Q3" s="2">
        <v>8.7989130434782616</v>
      </c>
      <c r="R3" s="2">
        <v>8.0475196341584662E-2</v>
      </c>
      <c r="S3" s="2">
        <v>10.58358695652174</v>
      </c>
      <c r="T3" s="2">
        <v>9.3429347826086957</v>
      </c>
      <c r="U3" s="2">
        <v>0</v>
      </c>
      <c r="V3" s="2">
        <v>0.18224873247837758</v>
      </c>
      <c r="W3" s="2">
        <v>11.765434782608697</v>
      </c>
      <c r="X3" s="2">
        <v>12.624565217391305</v>
      </c>
      <c r="Y3" s="2">
        <v>3.3248913043478261</v>
      </c>
      <c r="Z3" s="2">
        <v>0.25348145938960137</v>
      </c>
      <c r="AA3" s="2">
        <v>0</v>
      </c>
      <c r="AB3" s="2">
        <v>0</v>
      </c>
      <c r="AC3" s="2">
        <v>0</v>
      </c>
      <c r="AD3" s="2">
        <v>0</v>
      </c>
      <c r="AE3" s="2">
        <v>0</v>
      </c>
      <c r="AF3" s="2">
        <v>0</v>
      </c>
      <c r="AG3" s="2">
        <v>0</v>
      </c>
      <c r="AH3" t="s">
        <v>122</v>
      </c>
      <c r="AI3">
        <v>4</v>
      </c>
    </row>
    <row r="4" spans="1:35" x14ac:dyDescent="0.25">
      <c r="A4" t="s">
        <v>545</v>
      </c>
      <c r="B4" t="s">
        <v>319</v>
      </c>
      <c r="C4" t="s">
        <v>419</v>
      </c>
      <c r="D4" t="s">
        <v>489</v>
      </c>
      <c r="E4" s="2">
        <v>59.413043478260867</v>
      </c>
      <c r="F4" s="2">
        <v>5.2989130434782608</v>
      </c>
      <c r="G4" s="2">
        <v>0</v>
      </c>
      <c r="H4" s="2">
        <v>0</v>
      </c>
      <c r="I4" s="2">
        <v>0</v>
      </c>
      <c r="J4" s="2">
        <v>0</v>
      </c>
      <c r="K4" s="2">
        <v>0</v>
      </c>
      <c r="L4" s="2">
        <v>0</v>
      </c>
      <c r="M4" s="2">
        <v>6.6175000000000006</v>
      </c>
      <c r="N4" s="2">
        <v>0</v>
      </c>
      <c r="O4" s="2">
        <v>0.11138126600804978</v>
      </c>
      <c r="P4" s="2">
        <v>0</v>
      </c>
      <c r="Q4" s="2">
        <v>8.5399999999999974</v>
      </c>
      <c r="R4" s="2">
        <v>0.14373948042444196</v>
      </c>
      <c r="S4" s="2">
        <v>0</v>
      </c>
      <c r="T4" s="2">
        <v>0</v>
      </c>
      <c r="U4" s="2">
        <v>0</v>
      </c>
      <c r="V4" s="2">
        <v>0</v>
      </c>
      <c r="W4" s="2">
        <v>0</v>
      </c>
      <c r="X4" s="2">
        <v>0</v>
      </c>
      <c r="Y4" s="2">
        <v>0</v>
      </c>
      <c r="Z4" s="2">
        <v>0</v>
      </c>
      <c r="AA4" s="2">
        <v>0</v>
      </c>
      <c r="AB4" s="2">
        <v>0</v>
      </c>
      <c r="AC4" s="2">
        <v>0</v>
      </c>
      <c r="AD4" s="2">
        <v>0</v>
      </c>
      <c r="AE4" s="2">
        <v>0</v>
      </c>
      <c r="AF4" s="2">
        <v>0</v>
      </c>
      <c r="AG4" s="2">
        <v>0</v>
      </c>
      <c r="AH4" t="s">
        <v>132</v>
      </c>
      <c r="AI4">
        <v>4</v>
      </c>
    </row>
    <row r="5" spans="1:35" x14ac:dyDescent="0.25">
      <c r="A5" t="s">
        <v>545</v>
      </c>
      <c r="B5" t="s">
        <v>214</v>
      </c>
      <c r="C5" t="s">
        <v>418</v>
      </c>
      <c r="D5" t="s">
        <v>476</v>
      </c>
      <c r="E5" s="2">
        <v>135.38043478260869</v>
      </c>
      <c r="F5" s="2">
        <v>5.1304347826086953</v>
      </c>
      <c r="G5" s="2">
        <v>1.4293478260869565</v>
      </c>
      <c r="H5" s="2">
        <v>0</v>
      </c>
      <c r="I5" s="2">
        <v>0</v>
      </c>
      <c r="J5" s="2">
        <v>0</v>
      </c>
      <c r="K5" s="2">
        <v>4.3043478260869561</v>
      </c>
      <c r="L5" s="2">
        <v>6.6983695652173916</v>
      </c>
      <c r="M5" s="2">
        <v>5.5652173913043477</v>
      </c>
      <c r="N5" s="2">
        <v>10.782608695652174</v>
      </c>
      <c r="O5" s="2">
        <v>0.12075471698113209</v>
      </c>
      <c r="P5" s="2">
        <v>0</v>
      </c>
      <c r="Q5" s="2">
        <v>14.048913043478262</v>
      </c>
      <c r="R5" s="2">
        <v>0.10377358490566038</v>
      </c>
      <c r="S5" s="2">
        <v>8.7092391304347831</v>
      </c>
      <c r="T5" s="2">
        <v>10.760869565217391</v>
      </c>
      <c r="U5" s="2">
        <v>0</v>
      </c>
      <c r="V5" s="2">
        <v>0.14381774387796065</v>
      </c>
      <c r="W5" s="2">
        <v>8.1766304347826093</v>
      </c>
      <c r="X5" s="2">
        <v>12.336956521739131</v>
      </c>
      <c r="Y5" s="2">
        <v>0</v>
      </c>
      <c r="Z5" s="2">
        <v>0.15152549177037336</v>
      </c>
      <c r="AA5" s="2">
        <v>0</v>
      </c>
      <c r="AB5" s="2">
        <v>0</v>
      </c>
      <c r="AC5" s="2">
        <v>0</v>
      </c>
      <c r="AD5" s="2">
        <v>0</v>
      </c>
      <c r="AE5" s="2">
        <v>0</v>
      </c>
      <c r="AF5" s="2">
        <v>0</v>
      </c>
      <c r="AG5" s="2">
        <v>0</v>
      </c>
      <c r="AH5" t="s">
        <v>26</v>
      </c>
      <c r="AI5">
        <v>4</v>
      </c>
    </row>
    <row r="6" spans="1:35" x14ac:dyDescent="0.25">
      <c r="A6" t="s">
        <v>545</v>
      </c>
      <c r="B6" t="s">
        <v>336</v>
      </c>
      <c r="C6" t="s">
        <v>417</v>
      </c>
      <c r="D6" t="s">
        <v>488</v>
      </c>
      <c r="E6" s="2">
        <v>58.543478260869563</v>
      </c>
      <c r="F6" s="2">
        <v>5.7391304347826084</v>
      </c>
      <c r="G6" s="2">
        <v>0</v>
      </c>
      <c r="H6" s="2">
        <v>0.40760869565217389</v>
      </c>
      <c r="I6" s="2">
        <v>0</v>
      </c>
      <c r="J6" s="2">
        <v>0</v>
      </c>
      <c r="K6" s="2">
        <v>0</v>
      </c>
      <c r="L6" s="2">
        <v>5.4630434782608699</v>
      </c>
      <c r="M6" s="2">
        <v>0</v>
      </c>
      <c r="N6" s="2">
        <v>0.37152173913043479</v>
      </c>
      <c r="O6" s="2">
        <v>6.3460824359450434E-3</v>
      </c>
      <c r="P6" s="2">
        <v>0</v>
      </c>
      <c r="Q6" s="2">
        <v>10.722826086956522</v>
      </c>
      <c r="R6" s="2">
        <v>0.18316004455997029</v>
      </c>
      <c r="S6" s="2">
        <v>2.3597826086956517</v>
      </c>
      <c r="T6" s="2">
        <v>8.8917391304347859</v>
      </c>
      <c r="U6" s="2">
        <v>0</v>
      </c>
      <c r="V6" s="2">
        <v>0.19219086520608991</v>
      </c>
      <c r="W6" s="2">
        <v>2.2096739130434782</v>
      </c>
      <c r="X6" s="2">
        <v>9.9700000000000042</v>
      </c>
      <c r="Y6" s="2">
        <v>0</v>
      </c>
      <c r="Z6" s="2">
        <v>0.2080449313033792</v>
      </c>
      <c r="AA6" s="2">
        <v>0</v>
      </c>
      <c r="AB6" s="2">
        <v>0</v>
      </c>
      <c r="AC6" s="2">
        <v>0</v>
      </c>
      <c r="AD6" s="2">
        <v>0</v>
      </c>
      <c r="AE6" s="2">
        <v>0</v>
      </c>
      <c r="AF6" s="2">
        <v>0</v>
      </c>
      <c r="AG6" s="2">
        <v>0</v>
      </c>
      <c r="AH6" t="s">
        <v>149</v>
      </c>
      <c r="AI6">
        <v>4</v>
      </c>
    </row>
    <row r="7" spans="1:35" x14ac:dyDescent="0.25">
      <c r="A7" t="s">
        <v>545</v>
      </c>
      <c r="B7" t="s">
        <v>367</v>
      </c>
      <c r="C7" t="s">
        <v>383</v>
      </c>
      <c r="D7" t="s">
        <v>492</v>
      </c>
      <c r="E7" s="2">
        <v>36.728260869565219</v>
      </c>
      <c r="F7" s="2">
        <v>0</v>
      </c>
      <c r="G7" s="2">
        <v>3.1465217391304345</v>
      </c>
      <c r="H7" s="2">
        <v>0.13021739130434784</v>
      </c>
      <c r="I7" s="2">
        <v>4.239130434782612</v>
      </c>
      <c r="J7" s="2">
        <v>0</v>
      </c>
      <c r="K7" s="2">
        <v>0</v>
      </c>
      <c r="L7" s="2">
        <v>0.66815217391304349</v>
      </c>
      <c r="M7" s="2">
        <v>3.9785869565217413</v>
      </c>
      <c r="N7" s="2">
        <v>0</v>
      </c>
      <c r="O7" s="2">
        <v>0.10832494820952951</v>
      </c>
      <c r="P7" s="2">
        <v>3.9785869565217413</v>
      </c>
      <c r="Q7" s="2">
        <v>0</v>
      </c>
      <c r="R7" s="2">
        <v>0.10832494820952951</v>
      </c>
      <c r="S7" s="2">
        <v>1.5780434782608694</v>
      </c>
      <c r="T7" s="2">
        <v>1.9560869565217391</v>
      </c>
      <c r="U7" s="2">
        <v>0</v>
      </c>
      <c r="V7" s="2">
        <v>9.6223734832790758E-2</v>
      </c>
      <c r="W7" s="2">
        <v>3.6149999999999998</v>
      </c>
      <c r="X7" s="2">
        <v>2.931847826086956</v>
      </c>
      <c r="Y7" s="2">
        <v>0</v>
      </c>
      <c r="Z7" s="2">
        <v>0.17825096182302455</v>
      </c>
      <c r="AA7" s="2">
        <v>0</v>
      </c>
      <c r="AB7" s="2">
        <v>0</v>
      </c>
      <c r="AC7" s="2">
        <v>0</v>
      </c>
      <c r="AD7" s="2">
        <v>0</v>
      </c>
      <c r="AE7" s="2">
        <v>0</v>
      </c>
      <c r="AF7" s="2">
        <v>0</v>
      </c>
      <c r="AG7" s="2">
        <v>0</v>
      </c>
      <c r="AH7" t="s">
        <v>180</v>
      </c>
      <c r="AI7">
        <v>4</v>
      </c>
    </row>
    <row r="8" spans="1:35" x14ac:dyDescent="0.25">
      <c r="A8" t="s">
        <v>545</v>
      </c>
      <c r="B8" t="s">
        <v>211</v>
      </c>
      <c r="C8" t="s">
        <v>416</v>
      </c>
      <c r="D8" t="s">
        <v>464</v>
      </c>
      <c r="E8" s="2">
        <v>80.021739130434781</v>
      </c>
      <c r="F8" s="2">
        <v>42.215869565217396</v>
      </c>
      <c r="G8" s="2">
        <v>1.1304347826086956</v>
      </c>
      <c r="H8" s="2">
        <v>0.52173913043478259</v>
      </c>
      <c r="I8" s="2">
        <v>0.2608695652173913</v>
      </c>
      <c r="J8" s="2">
        <v>6.0869565217391308</v>
      </c>
      <c r="K8" s="2">
        <v>6.4347826086956523</v>
      </c>
      <c r="L8" s="2">
        <v>2.5406521739130441</v>
      </c>
      <c r="M8" s="2">
        <v>4.9565217391304346</v>
      </c>
      <c r="N8" s="2">
        <v>5.3913043478260869</v>
      </c>
      <c r="O8" s="2">
        <v>0.12931268676989949</v>
      </c>
      <c r="P8" s="2">
        <v>3.7915217391304346</v>
      </c>
      <c r="Q8" s="2">
        <v>5.6185869565217379</v>
      </c>
      <c r="R8" s="2">
        <v>0.11759440369464819</v>
      </c>
      <c r="S8" s="2">
        <v>1.4004347826086956</v>
      </c>
      <c r="T8" s="2">
        <v>4.6614130434782624</v>
      </c>
      <c r="U8" s="2">
        <v>0</v>
      </c>
      <c r="V8" s="2">
        <v>7.5752512904102162E-2</v>
      </c>
      <c r="W8" s="2">
        <v>1.4393478260869568</v>
      </c>
      <c r="X8" s="2">
        <v>7.98032608695652</v>
      </c>
      <c r="Y8" s="2">
        <v>0</v>
      </c>
      <c r="Z8" s="2">
        <v>0.11771393643031783</v>
      </c>
      <c r="AA8" s="2">
        <v>0</v>
      </c>
      <c r="AB8" s="2">
        <v>0</v>
      </c>
      <c r="AC8" s="2">
        <v>0</v>
      </c>
      <c r="AD8" s="2">
        <v>0</v>
      </c>
      <c r="AE8" s="2">
        <v>0</v>
      </c>
      <c r="AF8" s="2">
        <v>0</v>
      </c>
      <c r="AG8" s="2">
        <v>0.2608695652173913</v>
      </c>
      <c r="AH8" t="s">
        <v>23</v>
      </c>
      <c r="AI8">
        <v>4</v>
      </c>
    </row>
    <row r="9" spans="1:35" x14ac:dyDescent="0.25">
      <c r="A9" t="s">
        <v>545</v>
      </c>
      <c r="B9" t="s">
        <v>204</v>
      </c>
      <c r="C9" t="s">
        <v>387</v>
      </c>
      <c r="D9" t="s">
        <v>484</v>
      </c>
      <c r="E9" s="2">
        <v>69.652173913043484</v>
      </c>
      <c r="F9" s="2">
        <v>5.7391304347826084</v>
      </c>
      <c r="G9" s="2">
        <v>8.6956521739130432E-2</v>
      </c>
      <c r="H9" s="2">
        <v>0</v>
      </c>
      <c r="I9" s="2">
        <v>0</v>
      </c>
      <c r="J9" s="2">
        <v>0</v>
      </c>
      <c r="K9" s="2">
        <v>0</v>
      </c>
      <c r="L9" s="2">
        <v>2.5017391304347822</v>
      </c>
      <c r="M9" s="2">
        <v>0</v>
      </c>
      <c r="N9" s="2">
        <v>0</v>
      </c>
      <c r="O9" s="2">
        <v>0</v>
      </c>
      <c r="P9" s="2">
        <v>5.8304347826086955</v>
      </c>
      <c r="Q9" s="2">
        <v>6.0890217391304358</v>
      </c>
      <c r="R9" s="2">
        <v>0.17112827715355805</v>
      </c>
      <c r="S9" s="2">
        <v>0.70108695652173914</v>
      </c>
      <c r="T9" s="2">
        <v>1.4513043478260874</v>
      </c>
      <c r="U9" s="2">
        <v>0</v>
      </c>
      <c r="V9" s="2">
        <v>3.0901997503121104E-2</v>
      </c>
      <c r="W9" s="2">
        <v>3.2710869565217395</v>
      </c>
      <c r="X9" s="2">
        <v>0</v>
      </c>
      <c r="Y9" s="2">
        <v>0</v>
      </c>
      <c r="Z9" s="2">
        <v>4.6963171036204746E-2</v>
      </c>
      <c r="AA9" s="2">
        <v>0</v>
      </c>
      <c r="AB9" s="2">
        <v>0</v>
      </c>
      <c r="AC9" s="2">
        <v>0</v>
      </c>
      <c r="AD9" s="2">
        <v>0</v>
      </c>
      <c r="AE9" s="2">
        <v>0</v>
      </c>
      <c r="AF9" s="2">
        <v>0</v>
      </c>
      <c r="AG9" s="2">
        <v>0</v>
      </c>
      <c r="AH9" t="s">
        <v>16</v>
      </c>
      <c r="AI9">
        <v>4</v>
      </c>
    </row>
    <row r="10" spans="1:35" x14ac:dyDescent="0.25">
      <c r="A10" t="s">
        <v>545</v>
      </c>
      <c r="B10" t="s">
        <v>308</v>
      </c>
      <c r="C10" t="s">
        <v>428</v>
      </c>
      <c r="D10" t="s">
        <v>459</v>
      </c>
      <c r="E10" s="2">
        <v>47.967391304347828</v>
      </c>
      <c r="F10" s="2">
        <v>5.4782608695652177</v>
      </c>
      <c r="G10" s="2">
        <v>2.2608695652173911</v>
      </c>
      <c r="H10" s="2">
        <v>0.52173913043478259</v>
      </c>
      <c r="I10" s="2">
        <v>0</v>
      </c>
      <c r="J10" s="2">
        <v>0</v>
      </c>
      <c r="K10" s="2">
        <v>0</v>
      </c>
      <c r="L10" s="2">
        <v>2.0409782608695655</v>
      </c>
      <c r="M10" s="2">
        <v>0</v>
      </c>
      <c r="N10" s="2">
        <v>0</v>
      </c>
      <c r="O10" s="2">
        <v>0</v>
      </c>
      <c r="P10" s="2">
        <v>0</v>
      </c>
      <c r="Q10" s="2">
        <v>0</v>
      </c>
      <c r="R10" s="2">
        <v>0</v>
      </c>
      <c r="S10" s="2">
        <v>0</v>
      </c>
      <c r="T10" s="2">
        <v>0</v>
      </c>
      <c r="U10" s="2">
        <v>0</v>
      </c>
      <c r="V10" s="2">
        <v>0</v>
      </c>
      <c r="W10" s="2">
        <v>4.8558695652173922</v>
      </c>
      <c r="X10" s="2">
        <v>9.5909782608695657</v>
      </c>
      <c r="Y10" s="2">
        <v>0</v>
      </c>
      <c r="Z10" s="2">
        <v>0.30118060276455927</v>
      </c>
      <c r="AA10" s="2">
        <v>0.52173913043478259</v>
      </c>
      <c r="AB10" s="2">
        <v>0</v>
      </c>
      <c r="AC10" s="2">
        <v>0</v>
      </c>
      <c r="AD10" s="2">
        <v>0</v>
      </c>
      <c r="AE10" s="2">
        <v>0</v>
      </c>
      <c r="AF10" s="2">
        <v>0</v>
      </c>
      <c r="AG10" s="2">
        <v>0</v>
      </c>
      <c r="AH10" t="s">
        <v>121</v>
      </c>
      <c r="AI10">
        <v>4</v>
      </c>
    </row>
    <row r="11" spans="1:35" x14ac:dyDescent="0.25">
      <c r="A11" t="s">
        <v>545</v>
      </c>
      <c r="B11" t="s">
        <v>257</v>
      </c>
      <c r="C11" t="s">
        <v>391</v>
      </c>
      <c r="D11" t="s">
        <v>470</v>
      </c>
      <c r="E11" s="2">
        <v>89.402173913043484</v>
      </c>
      <c r="F11" s="2">
        <v>5.7391304347826084</v>
      </c>
      <c r="G11" s="2">
        <v>1.6521739130434783</v>
      </c>
      <c r="H11" s="2">
        <v>0.78260869565217395</v>
      </c>
      <c r="I11" s="2">
        <v>0</v>
      </c>
      <c r="J11" s="2">
        <v>0</v>
      </c>
      <c r="K11" s="2">
        <v>4.6086956521739131</v>
      </c>
      <c r="L11" s="2">
        <v>3.0205434782608687</v>
      </c>
      <c r="M11" s="2">
        <v>5.6521739130434785</v>
      </c>
      <c r="N11" s="2">
        <v>0</v>
      </c>
      <c r="O11" s="2">
        <v>6.3221884498480235E-2</v>
      </c>
      <c r="P11" s="2">
        <v>5.5163043478260869</v>
      </c>
      <c r="Q11" s="2">
        <v>3.6032608695652173</v>
      </c>
      <c r="R11" s="2">
        <v>0.10200607902735562</v>
      </c>
      <c r="S11" s="2">
        <v>3.6242391304347827</v>
      </c>
      <c r="T11" s="2">
        <v>7.0875000000000021</v>
      </c>
      <c r="U11" s="2">
        <v>0</v>
      </c>
      <c r="V11" s="2">
        <v>0.11981519756838907</v>
      </c>
      <c r="W11" s="2">
        <v>3.8783695652173908</v>
      </c>
      <c r="X11" s="2">
        <v>6.1203260869565224</v>
      </c>
      <c r="Y11" s="2">
        <v>2.3863043478260875</v>
      </c>
      <c r="Z11" s="2">
        <v>0.13853130699088145</v>
      </c>
      <c r="AA11" s="2">
        <v>0</v>
      </c>
      <c r="AB11" s="2">
        <v>0</v>
      </c>
      <c r="AC11" s="2">
        <v>0</v>
      </c>
      <c r="AD11" s="2">
        <v>0</v>
      </c>
      <c r="AE11" s="2">
        <v>0</v>
      </c>
      <c r="AF11" s="2">
        <v>0</v>
      </c>
      <c r="AG11" s="2">
        <v>0</v>
      </c>
      <c r="AH11" t="s">
        <v>70</v>
      </c>
      <c r="AI11">
        <v>4</v>
      </c>
    </row>
    <row r="12" spans="1:35" x14ac:dyDescent="0.25">
      <c r="A12" t="s">
        <v>545</v>
      </c>
      <c r="B12" t="s">
        <v>328</v>
      </c>
      <c r="C12" t="s">
        <v>436</v>
      </c>
      <c r="D12" t="s">
        <v>476</v>
      </c>
      <c r="E12" s="2">
        <v>23.336956521739129</v>
      </c>
      <c r="F12" s="2">
        <v>4.7826086956521738</v>
      </c>
      <c r="G12" s="2">
        <v>0</v>
      </c>
      <c r="H12" s="2">
        <v>8.8913043478260873E-2</v>
      </c>
      <c r="I12" s="2">
        <v>1.875</v>
      </c>
      <c r="J12" s="2">
        <v>0</v>
      </c>
      <c r="K12" s="2">
        <v>0</v>
      </c>
      <c r="L12" s="2">
        <v>3.297608695652174</v>
      </c>
      <c r="M12" s="2">
        <v>4.5217391304347823</v>
      </c>
      <c r="N12" s="2">
        <v>0</v>
      </c>
      <c r="O12" s="2">
        <v>0.19375873311597577</v>
      </c>
      <c r="P12" s="2">
        <v>5.2173913043478262</v>
      </c>
      <c r="Q12" s="2">
        <v>4.1811956521739129</v>
      </c>
      <c r="R12" s="2">
        <v>0.40273404750815095</v>
      </c>
      <c r="S12" s="2">
        <v>8.8953260869565209</v>
      </c>
      <c r="T12" s="2">
        <v>2.8661956521739125</v>
      </c>
      <c r="U12" s="2">
        <v>0</v>
      </c>
      <c r="V12" s="2">
        <v>0.50398695854680953</v>
      </c>
      <c r="W12" s="2">
        <v>6.5879347826086976</v>
      </c>
      <c r="X12" s="2">
        <v>4.1121739130434776</v>
      </c>
      <c r="Y12" s="2">
        <v>0</v>
      </c>
      <c r="Z12" s="2">
        <v>0.45850489054494653</v>
      </c>
      <c r="AA12" s="2">
        <v>0</v>
      </c>
      <c r="AB12" s="2">
        <v>0</v>
      </c>
      <c r="AC12" s="2">
        <v>0</v>
      </c>
      <c r="AD12" s="2">
        <v>0</v>
      </c>
      <c r="AE12" s="2">
        <v>0</v>
      </c>
      <c r="AF12" s="2">
        <v>0</v>
      </c>
      <c r="AG12" s="2">
        <v>0</v>
      </c>
      <c r="AH12" t="s">
        <v>141</v>
      </c>
      <c r="AI12">
        <v>4</v>
      </c>
    </row>
    <row r="13" spans="1:35" x14ac:dyDescent="0.25">
      <c r="A13" t="s">
        <v>545</v>
      </c>
      <c r="B13" t="s">
        <v>358</v>
      </c>
      <c r="C13" t="s">
        <v>392</v>
      </c>
      <c r="D13" t="s">
        <v>472</v>
      </c>
      <c r="E13" s="2">
        <v>26.880434782608695</v>
      </c>
      <c r="F13" s="2">
        <v>10.521739130434783</v>
      </c>
      <c r="G13" s="2">
        <v>0</v>
      </c>
      <c r="H13" s="2">
        <v>0.16489130434782609</v>
      </c>
      <c r="I13" s="2">
        <v>1.625</v>
      </c>
      <c r="J13" s="2">
        <v>0</v>
      </c>
      <c r="K13" s="2">
        <v>0</v>
      </c>
      <c r="L13" s="2">
        <v>1.5652173913043479</v>
      </c>
      <c r="M13" s="2">
        <v>3.1902173913043477</v>
      </c>
      <c r="N13" s="2">
        <v>0</v>
      </c>
      <c r="O13" s="2">
        <v>0.11868176304084108</v>
      </c>
      <c r="P13" s="2">
        <v>3.3260869565217392</v>
      </c>
      <c r="Q13" s="2">
        <v>0</v>
      </c>
      <c r="R13" s="2">
        <v>0.12373635260816822</v>
      </c>
      <c r="S13" s="2">
        <v>1.3994565217391304</v>
      </c>
      <c r="T13" s="2">
        <v>5.6331521739130439</v>
      </c>
      <c r="U13" s="2">
        <v>0</v>
      </c>
      <c r="V13" s="2">
        <v>0.26162555600485243</v>
      </c>
      <c r="W13" s="2">
        <v>1.1059782608695652</v>
      </c>
      <c r="X13" s="2">
        <v>2.3369565217391304</v>
      </c>
      <c r="Y13" s="2">
        <v>0</v>
      </c>
      <c r="Z13" s="2">
        <v>0.12808329963606954</v>
      </c>
      <c r="AA13" s="2">
        <v>0</v>
      </c>
      <c r="AB13" s="2">
        <v>0</v>
      </c>
      <c r="AC13" s="2">
        <v>0</v>
      </c>
      <c r="AD13" s="2">
        <v>0</v>
      </c>
      <c r="AE13" s="2">
        <v>0</v>
      </c>
      <c r="AF13" s="2">
        <v>0</v>
      </c>
      <c r="AG13" s="2">
        <v>0</v>
      </c>
      <c r="AH13" t="s">
        <v>171</v>
      </c>
      <c r="AI13">
        <v>4</v>
      </c>
    </row>
    <row r="14" spans="1:35" x14ac:dyDescent="0.25">
      <c r="A14" t="s">
        <v>545</v>
      </c>
      <c r="B14" t="s">
        <v>188</v>
      </c>
      <c r="C14" t="s">
        <v>409</v>
      </c>
      <c r="D14" t="s">
        <v>478</v>
      </c>
      <c r="E14" s="2">
        <v>135.84782608695653</v>
      </c>
      <c r="F14" s="2">
        <v>5.3043478260869561</v>
      </c>
      <c r="G14" s="2">
        <v>0.19565217391304349</v>
      </c>
      <c r="H14" s="2">
        <v>1.1315217391304346</v>
      </c>
      <c r="I14" s="2">
        <v>10.956521739130435</v>
      </c>
      <c r="J14" s="2">
        <v>0</v>
      </c>
      <c r="K14" s="2">
        <v>0</v>
      </c>
      <c r="L14" s="2">
        <v>14.254891304347822</v>
      </c>
      <c r="M14" s="2">
        <v>11.031521739130437</v>
      </c>
      <c r="N14" s="2">
        <v>14.231739130434788</v>
      </c>
      <c r="O14" s="2">
        <v>0.18596735477676429</v>
      </c>
      <c r="P14" s="2">
        <v>4.8695652173913047</v>
      </c>
      <c r="Q14" s="2">
        <v>9.9497826086956529</v>
      </c>
      <c r="R14" s="2">
        <v>0.10908785405664906</v>
      </c>
      <c r="S14" s="2">
        <v>20.401304347826084</v>
      </c>
      <c r="T14" s="2">
        <v>31.144130434782607</v>
      </c>
      <c r="U14" s="2">
        <v>0</v>
      </c>
      <c r="V14" s="2">
        <v>0.37943510961753879</v>
      </c>
      <c r="W14" s="2">
        <v>18.315869565217394</v>
      </c>
      <c r="X14" s="2">
        <v>26.73728260869564</v>
      </c>
      <c r="Y14" s="2">
        <v>0</v>
      </c>
      <c r="Z14" s="2">
        <v>0.33164426308209305</v>
      </c>
      <c r="AA14" s="2">
        <v>0</v>
      </c>
      <c r="AB14" s="2">
        <v>0</v>
      </c>
      <c r="AC14" s="2">
        <v>0</v>
      </c>
      <c r="AD14" s="2">
        <v>0</v>
      </c>
      <c r="AE14" s="2">
        <v>0</v>
      </c>
      <c r="AF14" s="2">
        <v>0</v>
      </c>
      <c r="AG14" s="2">
        <v>0</v>
      </c>
      <c r="AH14" t="s">
        <v>0</v>
      </c>
      <c r="AI14">
        <v>4</v>
      </c>
    </row>
    <row r="15" spans="1:35" x14ac:dyDescent="0.25">
      <c r="A15" t="s">
        <v>545</v>
      </c>
      <c r="B15" t="s">
        <v>218</v>
      </c>
      <c r="C15" t="s">
        <v>391</v>
      </c>
      <c r="D15" t="s">
        <v>470</v>
      </c>
      <c r="E15" s="2">
        <v>53.010869565217391</v>
      </c>
      <c r="F15" s="2">
        <v>3.0434782608695654</v>
      </c>
      <c r="G15" s="2">
        <v>0</v>
      </c>
      <c r="H15" s="2">
        <v>0</v>
      </c>
      <c r="I15" s="2">
        <v>0</v>
      </c>
      <c r="J15" s="2">
        <v>0</v>
      </c>
      <c r="K15" s="2">
        <v>0</v>
      </c>
      <c r="L15" s="2">
        <v>0</v>
      </c>
      <c r="M15" s="2">
        <v>0</v>
      </c>
      <c r="N15" s="2">
        <v>0</v>
      </c>
      <c r="O15" s="2">
        <v>0</v>
      </c>
      <c r="P15" s="2">
        <v>0</v>
      </c>
      <c r="Q15" s="2">
        <v>0</v>
      </c>
      <c r="R15" s="2">
        <v>0</v>
      </c>
      <c r="S15" s="2">
        <v>0</v>
      </c>
      <c r="T15" s="2">
        <v>0</v>
      </c>
      <c r="U15" s="2">
        <v>0</v>
      </c>
      <c r="V15" s="2">
        <v>0</v>
      </c>
      <c r="W15" s="2">
        <v>0</v>
      </c>
      <c r="X15" s="2">
        <v>0</v>
      </c>
      <c r="Y15" s="2">
        <v>0</v>
      </c>
      <c r="Z15" s="2">
        <v>0</v>
      </c>
      <c r="AA15" s="2">
        <v>0</v>
      </c>
      <c r="AB15" s="2">
        <v>9.1304347826086953</v>
      </c>
      <c r="AC15" s="2">
        <v>0</v>
      </c>
      <c r="AD15" s="2">
        <v>0</v>
      </c>
      <c r="AE15" s="2">
        <v>0</v>
      </c>
      <c r="AF15" s="2">
        <v>0</v>
      </c>
      <c r="AG15" s="2">
        <v>8.3858695652173907</v>
      </c>
      <c r="AH15" t="s">
        <v>30</v>
      </c>
      <c r="AI15">
        <v>4</v>
      </c>
    </row>
    <row r="16" spans="1:35" x14ac:dyDescent="0.25">
      <c r="A16" t="s">
        <v>545</v>
      </c>
      <c r="B16" t="s">
        <v>331</v>
      </c>
      <c r="C16" t="s">
        <v>391</v>
      </c>
      <c r="D16" t="s">
        <v>470</v>
      </c>
      <c r="E16" s="2">
        <v>120.26086956521739</v>
      </c>
      <c r="F16" s="2">
        <v>9.8641304347826093</v>
      </c>
      <c r="G16" s="2">
        <v>0</v>
      </c>
      <c r="H16" s="2">
        <v>26.258152173913043</v>
      </c>
      <c r="I16" s="2">
        <v>0</v>
      </c>
      <c r="J16" s="2">
        <v>0</v>
      </c>
      <c r="K16" s="2">
        <v>0</v>
      </c>
      <c r="L16" s="2">
        <v>0</v>
      </c>
      <c r="M16" s="2">
        <v>27.402173913043477</v>
      </c>
      <c r="N16" s="2">
        <v>0</v>
      </c>
      <c r="O16" s="2">
        <v>0.22785610990600144</v>
      </c>
      <c r="P16" s="2">
        <v>35.836956521739133</v>
      </c>
      <c r="Q16" s="2">
        <v>0</v>
      </c>
      <c r="R16" s="2">
        <v>0.29799349240780915</v>
      </c>
      <c r="S16" s="2">
        <v>8.5</v>
      </c>
      <c r="T16" s="2">
        <v>4.2228260869565215</v>
      </c>
      <c r="U16" s="2">
        <v>0</v>
      </c>
      <c r="V16" s="2">
        <v>0.10579356471438901</v>
      </c>
      <c r="W16" s="2">
        <v>9.1983695652173907</v>
      </c>
      <c r="X16" s="2">
        <v>4.3206521739130439</v>
      </c>
      <c r="Y16" s="2">
        <v>0</v>
      </c>
      <c r="Z16" s="2">
        <v>0.1124141359363702</v>
      </c>
      <c r="AA16" s="2">
        <v>0</v>
      </c>
      <c r="AB16" s="2">
        <v>9.8641304347826093</v>
      </c>
      <c r="AC16" s="2">
        <v>0</v>
      </c>
      <c r="AD16" s="2">
        <v>0</v>
      </c>
      <c r="AE16" s="2">
        <v>8.6630434782608692</v>
      </c>
      <c r="AF16" s="2">
        <v>0</v>
      </c>
      <c r="AG16" s="2">
        <v>14.380434782608695</v>
      </c>
      <c r="AH16" t="s">
        <v>144</v>
      </c>
      <c r="AI16">
        <v>4</v>
      </c>
    </row>
    <row r="17" spans="1:35" x14ac:dyDescent="0.25">
      <c r="A17" t="s">
        <v>545</v>
      </c>
      <c r="B17" t="s">
        <v>281</v>
      </c>
      <c r="C17" t="s">
        <v>439</v>
      </c>
      <c r="D17" t="s">
        <v>460</v>
      </c>
      <c r="E17" s="2">
        <v>111.28260869565217</v>
      </c>
      <c r="F17" s="2">
        <v>3.3043478260869565</v>
      </c>
      <c r="G17" s="2">
        <v>0.16304347826086957</v>
      </c>
      <c r="H17" s="2">
        <v>0</v>
      </c>
      <c r="I17" s="2">
        <v>0</v>
      </c>
      <c r="J17" s="2">
        <v>0</v>
      </c>
      <c r="K17" s="2">
        <v>0</v>
      </c>
      <c r="L17" s="2">
        <v>2.6657608695652182</v>
      </c>
      <c r="M17" s="2">
        <v>5.6920652173913036</v>
      </c>
      <c r="N17" s="2">
        <v>0</v>
      </c>
      <c r="O17" s="2">
        <v>5.1149638601289307E-2</v>
      </c>
      <c r="P17" s="2">
        <v>4.8186956521739139</v>
      </c>
      <c r="Q17" s="2">
        <v>7.9113043478260883</v>
      </c>
      <c r="R17" s="2">
        <v>0.11439343621801135</v>
      </c>
      <c r="S17" s="2">
        <v>3.4459782608695648</v>
      </c>
      <c r="T17" s="2">
        <v>3.4185869565217391</v>
      </c>
      <c r="U17" s="2">
        <v>0</v>
      </c>
      <c r="V17" s="2">
        <v>6.1685876147685094E-2</v>
      </c>
      <c r="W17" s="2">
        <v>1.6976086956521741</v>
      </c>
      <c r="X17" s="2">
        <v>6.2957608695652176</v>
      </c>
      <c r="Y17" s="2">
        <v>0</v>
      </c>
      <c r="Z17" s="2">
        <v>7.1829458878687247E-2</v>
      </c>
      <c r="AA17" s="2">
        <v>0</v>
      </c>
      <c r="AB17" s="2">
        <v>0</v>
      </c>
      <c r="AC17" s="2">
        <v>0</v>
      </c>
      <c r="AD17" s="2">
        <v>0</v>
      </c>
      <c r="AE17" s="2">
        <v>0</v>
      </c>
      <c r="AF17" s="2">
        <v>0</v>
      </c>
      <c r="AG17" s="2">
        <v>0</v>
      </c>
      <c r="AH17" t="s">
        <v>94</v>
      </c>
      <c r="AI17">
        <v>4</v>
      </c>
    </row>
    <row r="18" spans="1:35" x14ac:dyDescent="0.25">
      <c r="A18" t="s">
        <v>545</v>
      </c>
      <c r="B18" t="s">
        <v>299</v>
      </c>
      <c r="C18" t="s">
        <v>412</v>
      </c>
      <c r="D18" t="s">
        <v>461</v>
      </c>
      <c r="E18" s="2">
        <v>54.608695652173914</v>
      </c>
      <c r="F18" s="2">
        <v>3.652173913043478</v>
      </c>
      <c r="G18" s="2">
        <v>9.7826086956521743E-2</v>
      </c>
      <c r="H18" s="2">
        <v>0.12619565217391304</v>
      </c>
      <c r="I18" s="2">
        <v>0</v>
      </c>
      <c r="J18" s="2">
        <v>0</v>
      </c>
      <c r="K18" s="2">
        <v>0</v>
      </c>
      <c r="L18" s="2">
        <v>2.1708695652173908</v>
      </c>
      <c r="M18" s="2">
        <v>3.0081521739130435</v>
      </c>
      <c r="N18" s="2">
        <v>0</v>
      </c>
      <c r="O18" s="2">
        <v>5.5085589171974522E-2</v>
      </c>
      <c r="P18" s="2">
        <v>0</v>
      </c>
      <c r="Q18" s="2">
        <v>3.410326086956522</v>
      </c>
      <c r="R18" s="2">
        <v>6.245023885350319E-2</v>
      </c>
      <c r="S18" s="2">
        <v>1.8315217391304341</v>
      </c>
      <c r="T18" s="2">
        <v>2.8380434782608699</v>
      </c>
      <c r="U18" s="2">
        <v>0</v>
      </c>
      <c r="V18" s="2">
        <v>8.550955414012737E-2</v>
      </c>
      <c r="W18" s="2">
        <v>4.7772826086956517</v>
      </c>
      <c r="X18" s="2">
        <v>2.0820652173913041</v>
      </c>
      <c r="Y18" s="2">
        <v>0.19315217391304348</v>
      </c>
      <c r="Z18" s="2">
        <v>0.12914609872611463</v>
      </c>
      <c r="AA18" s="2">
        <v>0</v>
      </c>
      <c r="AB18" s="2">
        <v>0</v>
      </c>
      <c r="AC18" s="2">
        <v>0</v>
      </c>
      <c r="AD18" s="2">
        <v>0</v>
      </c>
      <c r="AE18" s="2">
        <v>0</v>
      </c>
      <c r="AF18" s="2">
        <v>0</v>
      </c>
      <c r="AG18" s="2">
        <v>0</v>
      </c>
      <c r="AH18" t="s">
        <v>112</v>
      </c>
      <c r="AI18">
        <v>4</v>
      </c>
    </row>
    <row r="19" spans="1:35" x14ac:dyDescent="0.25">
      <c r="A19" t="s">
        <v>545</v>
      </c>
      <c r="B19" t="s">
        <v>194</v>
      </c>
      <c r="C19" t="s">
        <v>411</v>
      </c>
      <c r="D19" t="s">
        <v>481</v>
      </c>
      <c r="E19" s="2">
        <v>71.260869565217391</v>
      </c>
      <c r="F19" s="2">
        <v>5.2173913043478262</v>
      </c>
      <c r="G19" s="2">
        <v>0.19565217391304349</v>
      </c>
      <c r="H19" s="2">
        <v>0.78260869565217395</v>
      </c>
      <c r="I19" s="2">
        <v>0.51358695652173914</v>
      </c>
      <c r="J19" s="2">
        <v>0</v>
      </c>
      <c r="K19" s="2">
        <v>0</v>
      </c>
      <c r="L19" s="2">
        <v>0.89956521739130435</v>
      </c>
      <c r="M19" s="2">
        <v>5.2690217391304346</v>
      </c>
      <c r="N19" s="2">
        <v>5.2092391304347823</v>
      </c>
      <c r="O19" s="2">
        <v>0.14704087858450274</v>
      </c>
      <c r="P19" s="2">
        <v>5.3070652173913047</v>
      </c>
      <c r="Q19" s="2">
        <v>5.3532608695652177</v>
      </c>
      <c r="R19" s="2">
        <v>0.14959579011592436</v>
      </c>
      <c r="S19" s="2">
        <v>1.1396739130434783</v>
      </c>
      <c r="T19" s="2">
        <v>3.2465217391304342</v>
      </c>
      <c r="U19" s="2">
        <v>0</v>
      </c>
      <c r="V19" s="2">
        <v>6.1551250762660145E-2</v>
      </c>
      <c r="W19" s="2">
        <v>1.4789130434782607</v>
      </c>
      <c r="X19" s="2">
        <v>3.7266304347826091</v>
      </c>
      <c r="Y19" s="2">
        <v>0</v>
      </c>
      <c r="Z19" s="2">
        <v>7.3049115314215984E-2</v>
      </c>
      <c r="AA19" s="2">
        <v>0</v>
      </c>
      <c r="AB19" s="2">
        <v>0</v>
      </c>
      <c r="AC19" s="2">
        <v>0</v>
      </c>
      <c r="AD19" s="2">
        <v>0</v>
      </c>
      <c r="AE19" s="2">
        <v>0</v>
      </c>
      <c r="AF19" s="2">
        <v>0</v>
      </c>
      <c r="AG19" s="2">
        <v>0</v>
      </c>
      <c r="AH19" t="s">
        <v>6</v>
      </c>
      <c r="AI19">
        <v>4</v>
      </c>
    </row>
    <row r="20" spans="1:35" x14ac:dyDescent="0.25">
      <c r="A20" t="s">
        <v>545</v>
      </c>
      <c r="B20" t="s">
        <v>277</v>
      </c>
      <c r="C20" t="s">
        <v>374</v>
      </c>
      <c r="D20" t="s">
        <v>480</v>
      </c>
      <c r="E20" s="2">
        <v>73.369565217391298</v>
      </c>
      <c r="F20" s="2">
        <v>5.7391304347826084</v>
      </c>
      <c r="G20" s="2">
        <v>0.38043478260869568</v>
      </c>
      <c r="H20" s="2">
        <v>0.78260869565217395</v>
      </c>
      <c r="I20" s="2">
        <v>1.0434782608695652</v>
      </c>
      <c r="J20" s="2">
        <v>0</v>
      </c>
      <c r="K20" s="2">
        <v>0</v>
      </c>
      <c r="L20" s="2">
        <v>2.8660869565217393</v>
      </c>
      <c r="M20" s="2">
        <v>5.4782608695652177</v>
      </c>
      <c r="N20" s="2">
        <v>4.8478260869565215</v>
      </c>
      <c r="O20" s="2">
        <v>0.14074074074074075</v>
      </c>
      <c r="P20" s="2">
        <v>4.9972826086956523</v>
      </c>
      <c r="Q20" s="2">
        <v>3.3940217391304346</v>
      </c>
      <c r="R20" s="2">
        <v>0.11437037037037037</v>
      </c>
      <c r="S20" s="2">
        <v>3.5106521739130438</v>
      </c>
      <c r="T20" s="2">
        <v>9.0410869565217435</v>
      </c>
      <c r="U20" s="2">
        <v>0</v>
      </c>
      <c r="V20" s="2">
        <v>0.17107555555555565</v>
      </c>
      <c r="W20" s="2">
        <v>1.3403260869565219</v>
      </c>
      <c r="X20" s="2">
        <v>7.8795652173913036</v>
      </c>
      <c r="Y20" s="2">
        <v>0</v>
      </c>
      <c r="Z20" s="2">
        <v>0.12566370370370372</v>
      </c>
      <c r="AA20" s="2">
        <v>0</v>
      </c>
      <c r="AB20" s="2">
        <v>0</v>
      </c>
      <c r="AC20" s="2">
        <v>0</v>
      </c>
      <c r="AD20" s="2">
        <v>0</v>
      </c>
      <c r="AE20" s="2">
        <v>0</v>
      </c>
      <c r="AF20" s="2">
        <v>0</v>
      </c>
      <c r="AG20" s="2">
        <v>0</v>
      </c>
      <c r="AH20" t="s">
        <v>90</v>
      </c>
      <c r="AI20">
        <v>4</v>
      </c>
    </row>
    <row r="21" spans="1:35" x14ac:dyDescent="0.25">
      <c r="A21" t="s">
        <v>545</v>
      </c>
      <c r="B21" t="s">
        <v>279</v>
      </c>
      <c r="C21" t="s">
        <v>438</v>
      </c>
      <c r="D21" t="s">
        <v>478</v>
      </c>
      <c r="E21" s="2">
        <v>49.152173913043477</v>
      </c>
      <c r="F21" s="2">
        <v>5.3043478260869561</v>
      </c>
      <c r="G21" s="2">
        <v>0.31521739130434784</v>
      </c>
      <c r="H21" s="2">
        <v>0.52173913043478259</v>
      </c>
      <c r="I21" s="2">
        <v>0.78532608695652173</v>
      </c>
      <c r="J21" s="2">
        <v>0</v>
      </c>
      <c r="K21" s="2">
        <v>0</v>
      </c>
      <c r="L21" s="2">
        <v>2.6717391304347826</v>
      </c>
      <c r="M21" s="2">
        <v>5.3913043478260869</v>
      </c>
      <c r="N21" s="2">
        <v>5.6521739130434785</v>
      </c>
      <c r="O21" s="2">
        <v>0.2246793454223795</v>
      </c>
      <c r="P21" s="2">
        <v>4.6331521739130439</v>
      </c>
      <c r="Q21" s="2">
        <v>8.1521739130434784E-2</v>
      </c>
      <c r="R21" s="2">
        <v>9.591994692613888E-2</v>
      </c>
      <c r="S21" s="2">
        <v>0.91923913043478289</v>
      </c>
      <c r="T21" s="2">
        <v>3.8831521739130417</v>
      </c>
      <c r="U21" s="2">
        <v>0</v>
      </c>
      <c r="V21" s="2">
        <v>9.7704555506413063E-2</v>
      </c>
      <c r="W21" s="2">
        <v>4.4760869565217396</v>
      </c>
      <c r="X21" s="2">
        <v>1.4992391304347827</v>
      </c>
      <c r="Y21" s="2">
        <v>0</v>
      </c>
      <c r="Z21" s="2">
        <v>0.12156789031402038</v>
      </c>
      <c r="AA21" s="2">
        <v>0</v>
      </c>
      <c r="AB21" s="2">
        <v>0</v>
      </c>
      <c r="AC21" s="2">
        <v>0</v>
      </c>
      <c r="AD21" s="2">
        <v>0</v>
      </c>
      <c r="AE21" s="2">
        <v>0</v>
      </c>
      <c r="AF21" s="2">
        <v>0</v>
      </c>
      <c r="AG21" s="2">
        <v>0</v>
      </c>
      <c r="AH21" t="s">
        <v>92</v>
      </c>
      <c r="AI21">
        <v>4</v>
      </c>
    </row>
    <row r="22" spans="1:35" x14ac:dyDescent="0.25">
      <c r="A22" t="s">
        <v>545</v>
      </c>
      <c r="B22" t="s">
        <v>250</v>
      </c>
      <c r="C22" t="s">
        <v>432</v>
      </c>
      <c r="D22" t="s">
        <v>499</v>
      </c>
      <c r="E22" s="2">
        <v>81.565217391304344</v>
      </c>
      <c r="F22" s="2">
        <v>5.3478260869565215</v>
      </c>
      <c r="G22" s="2">
        <v>0.28260869565217389</v>
      </c>
      <c r="H22" s="2">
        <v>0.91847826086956519</v>
      </c>
      <c r="I22" s="2">
        <v>1.1304347826086956</v>
      </c>
      <c r="J22" s="2">
        <v>0</v>
      </c>
      <c r="K22" s="2">
        <v>0</v>
      </c>
      <c r="L22" s="2">
        <v>1.3905434782608694</v>
      </c>
      <c r="M22" s="2">
        <v>4.4429347826086953</v>
      </c>
      <c r="N22" s="2">
        <v>5.0679347826086953</v>
      </c>
      <c r="O22" s="2">
        <v>0.1166044776119403</v>
      </c>
      <c r="P22" s="2">
        <v>6.7309782608695654</v>
      </c>
      <c r="Q22" s="2">
        <v>5.0027173913043477</v>
      </c>
      <c r="R22" s="2">
        <v>0.14385660980810236</v>
      </c>
      <c r="S22" s="2">
        <v>5.5136956521739133</v>
      </c>
      <c r="T22" s="2">
        <v>2.0626086956521732</v>
      </c>
      <c r="U22" s="2">
        <v>0</v>
      </c>
      <c r="V22" s="2">
        <v>9.2886460554370998E-2</v>
      </c>
      <c r="W22" s="2">
        <v>1.5371739130434781</v>
      </c>
      <c r="X22" s="2">
        <v>3.2179347826086966</v>
      </c>
      <c r="Y22" s="2">
        <v>0</v>
      </c>
      <c r="Z22" s="2">
        <v>5.8298240938166324E-2</v>
      </c>
      <c r="AA22" s="2">
        <v>0</v>
      </c>
      <c r="AB22" s="2">
        <v>0</v>
      </c>
      <c r="AC22" s="2">
        <v>0</v>
      </c>
      <c r="AD22" s="2">
        <v>0</v>
      </c>
      <c r="AE22" s="2">
        <v>0</v>
      </c>
      <c r="AF22" s="2">
        <v>0</v>
      </c>
      <c r="AG22" s="2">
        <v>0</v>
      </c>
      <c r="AH22" t="s">
        <v>63</v>
      </c>
      <c r="AI22">
        <v>4</v>
      </c>
    </row>
    <row r="23" spans="1:35" x14ac:dyDescent="0.25">
      <c r="A23" t="s">
        <v>545</v>
      </c>
      <c r="B23" t="s">
        <v>189</v>
      </c>
      <c r="C23" t="s">
        <v>410</v>
      </c>
      <c r="D23" t="s">
        <v>479</v>
      </c>
      <c r="E23" s="2">
        <v>81.380434782608702</v>
      </c>
      <c r="F23" s="2">
        <v>5.7391304347826084</v>
      </c>
      <c r="G23" s="2">
        <v>0.21739130434782608</v>
      </c>
      <c r="H23" s="2">
        <v>0</v>
      </c>
      <c r="I23" s="2">
        <v>0</v>
      </c>
      <c r="J23" s="2">
        <v>0</v>
      </c>
      <c r="K23" s="2">
        <v>0.42391304347826086</v>
      </c>
      <c r="L23" s="2">
        <v>6.1529347826086962</v>
      </c>
      <c r="M23" s="2">
        <v>0</v>
      </c>
      <c r="N23" s="2">
        <v>0</v>
      </c>
      <c r="O23" s="2">
        <v>0</v>
      </c>
      <c r="P23" s="2">
        <v>0</v>
      </c>
      <c r="Q23" s="2">
        <v>16.361413043478262</v>
      </c>
      <c r="R23" s="2">
        <v>0.20104848403900094</v>
      </c>
      <c r="S23" s="2">
        <v>1.2452173913043478</v>
      </c>
      <c r="T23" s="2">
        <v>4.1211956521739133</v>
      </c>
      <c r="U23" s="2">
        <v>0</v>
      </c>
      <c r="V23" s="2">
        <v>6.5942299986643513E-2</v>
      </c>
      <c r="W23" s="2">
        <v>4.0997826086956524</v>
      </c>
      <c r="X23" s="2">
        <v>8.4118478260869551</v>
      </c>
      <c r="Y23" s="2">
        <v>0</v>
      </c>
      <c r="Z23" s="2">
        <v>0.15374248697742751</v>
      </c>
      <c r="AA23" s="2">
        <v>0.19021739130434784</v>
      </c>
      <c r="AB23" s="2">
        <v>0</v>
      </c>
      <c r="AC23" s="2">
        <v>0</v>
      </c>
      <c r="AD23" s="2">
        <v>0</v>
      </c>
      <c r="AE23" s="2">
        <v>0</v>
      </c>
      <c r="AF23" s="2">
        <v>0</v>
      </c>
      <c r="AG23" s="2">
        <v>0</v>
      </c>
      <c r="AH23" t="s">
        <v>1</v>
      </c>
      <c r="AI23">
        <v>4</v>
      </c>
    </row>
    <row r="24" spans="1:35" x14ac:dyDescent="0.25">
      <c r="A24" t="s">
        <v>545</v>
      </c>
      <c r="B24" t="s">
        <v>302</v>
      </c>
      <c r="C24" t="s">
        <v>410</v>
      </c>
      <c r="D24" t="s">
        <v>479</v>
      </c>
      <c r="E24" s="2">
        <v>95.217391304347828</v>
      </c>
      <c r="F24" s="2">
        <v>5.0923913043478262</v>
      </c>
      <c r="G24" s="2">
        <v>0.32608695652173914</v>
      </c>
      <c r="H24" s="2">
        <v>0</v>
      </c>
      <c r="I24" s="2">
        <v>1.1721739130434781</v>
      </c>
      <c r="J24" s="2">
        <v>0</v>
      </c>
      <c r="K24" s="2">
        <v>0</v>
      </c>
      <c r="L24" s="2">
        <v>6.142282608695651</v>
      </c>
      <c r="M24" s="2">
        <v>4.6741304347826089</v>
      </c>
      <c r="N24" s="2">
        <v>0</v>
      </c>
      <c r="O24" s="2">
        <v>4.9089041095890414E-2</v>
      </c>
      <c r="P24" s="2">
        <v>4.9281521739130421</v>
      </c>
      <c r="Q24" s="2">
        <v>4.7255434782608692</v>
      </c>
      <c r="R24" s="2">
        <v>0.10138584474885844</v>
      </c>
      <c r="S24" s="2">
        <v>3.556195652173912</v>
      </c>
      <c r="T24" s="2">
        <v>4.6956521739130439</v>
      </c>
      <c r="U24" s="2">
        <v>0</v>
      </c>
      <c r="V24" s="2">
        <v>8.6663242009132405E-2</v>
      </c>
      <c r="W24" s="2">
        <v>1.4170652173913043</v>
      </c>
      <c r="X24" s="2">
        <v>5.9594565217391287</v>
      </c>
      <c r="Y24" s="2">
        <v>0</v>
      </c>
      <c r="Z24" s="2">
        <v>7.7470319634703175E-2</v>
      </c>
      <c r="AA24" s="2">
        <v>0</v>
      </c>
      <c r="AB24" s="2">
        <v>0</v>
      </c>
      <c r="AC24" s="2">
        <v>0</v>
      </c>
      <c r="AD24" s="2">
        <v>0</v>
      </c>
      <c r="AE24" s="2">
        <v>0</v>
      </c>
      <c r="AF24" s="2">
        <v>0</v>
      </c>
      <c r="AG24" s="2">
        <v>0</v>
      </c>
      <c r="AH24" t="s">
        <v>115</v>
      </c>
      <c r="AI24">
        <v>4</v>
      </c>
    </row>
    <row r="25" spans="1:35" x14ac:dyDescent="0.25">
      <c r="A25" t="s">
        <v>545</v>
      </c>
      <c r="B25" t="s">
        <v>252</v>
      </c>
      <c r="C25" t="s">
        <v>374</v>
      </c>
      <c r="D25" t="s">
        <v>480</v>
      </c>
      <c r="E25" s="2">
        <v>118.3695652173913</v>
      </c>
      <c r="F25" s="2">
        <v>10.760869565217391</v>
      </c>
      <c r="G25" s="2">
        <v>0.17206521739130434</v>
      </c>
      <c r="H25" s="2">
        <v>0.6290217391304348</v>
      </c>
      <c r="I25" s="2">
        <v>1.8958695652173911</v>
      </c>
      <c r="J25" s="2">
        <v>0</v>
      </c>
      <c r="K25" s="2">
        <v>0</v>
      </c>
      <c r="L25" s="2">
        <v>0.31054347826086959</v>
      </c>
      <c r="M25" s="2">
        <v>8.3440217391304348</v>
      </c>
      <c r="N25" s="2">
        <v>0</v>
      </c>
      <c r="O25" s="2">
        <v>7.0491276400367314E-2</v>
      </c>
      <c r="P25" s="2">
        <v>6.1831521739130437</v>
      </c>
      <c r="Q25" s="2">
        <v>11.410978260869564</v>
      </c>
      <c r="R25" s="2">
        <v>0.14863728191000916</v>
      </c>
      <c r="S25" s="2">
        <v>1.4511956521739127</v>
      </c>
      <c r="T25" s="2">
        <v>4.2526086956521754</v>
      </c>
      <c r="U25" s="2">
        <v>0</v>
      </c>
      <c r="V25" s="2">
        <v>4.8186409550045925E-2</v>
      </c>
      <c r="W25" s="2">
        <v>1.5540217391304352</v>
      </c>
      <c r="X25" s="2">
        <v>5.7134782608695636</v>
      </c>
      <c r="Y25" s="2">
        <v>0</v>
      </c>
      <c r="Z25" s="2">
        <v>6.1396694214876021E-2</v>
      </c>
      <c r="AA25" s="2">
        <v>0</v>
      </c>
      <c r="AB25" s="2">
        <v>0</v>
      </c>
      <c r="AC25" s="2">
        <v>0</v>
      </c>
      <c r="AD25" s="2">
        <v>94.455760869565225</v>
      </c>
      <c r="AE25" s="2">
        <v>0</v>
      </c>
      <c r="AF25" s="2">
        <v>0</v>
      </c>
      <c r="AG25" s="2">
        <v>0</v>
      </c>
      <c r="AH25" t="s">
        <v>65</v>
      </c>
      <c r="AI25">
        <v>4</v>
      </c>
    </row>
    <row r="26" spans="1:35" x14ac:dyDescent="0.25">
      <c r="A26" t="s">
        <v>545</v>
      </c>
      <c r="B26" t="s">
        <v>351</v>
      </c>
      <c r="C26" t="s">
        <v>381</v>
      </c>
      <c r="D26" t="s">
        <v>489</v>
      </c>
      <c r="E26" s="2">
        <v>73.586956521739125</v>
      </c>
      <c r="F26" s="2">
        <v>5.4782608695652177</v>
      </c>
      <c r="G26" s="2">
        <v>0.72826086956521741</v>
      </c>
      <c r="H26" s="2">
        <v>0.90217391304347827</v>
      </c>
      <c r="I26" s="2">
        <v>0.73913043478260865</v>
      </c>
      <c r="J26" s="2">
        <v>0</v>
      </c>
      <c r="K26" s="2">
        <v>0</v>
      </c>
      <c r="L26" s="2">
        <v>5.2305434782608691</v>
      </c>
      <c r="M26" s="2">
        <v>0</v>
      </c>
      <c r="N26" s="2">
        <v>17.043478260869566</v>
      </c>
      <c r="O26" s="2">
        <v>0.23161004431314627</v>
      </c>
      <c r="P26" s="2">
        <v>0</v>
      </c>
      <c r="Q26" s="2">
        <v>4.261304347826087</v>
      </c>
      <c r="R26" s="2">
        <v>5.7908419497784344E-2</v>
      </c>
      <c r="S26" s="2">
        <v>5.1998913043478279</v>
      </c>
      <c r="T26" s="2">
        <v>11.713478260869561</v>
      </c>
      <c r="U26" s="2">
        <v>0</v>
      </c>
      <c r="V26" s="2">
        <v>0.22984194977843422</v>
      </c>
      <c r="W26" s="2">
        <v>10.993152173913046</v>
      </c>
      <c r="X26" s="2">
        <v>15.159130434782613</v>
      </c>
      <c r="Y26" s="2">
        <v>0</v>
      </c>
      <c r="Z26" s="2">
        <v>0.35539290989660277</v>
      </c>
      <c r="AA26" s="2">
        <v>0</v>
      </c>
      <c r="AB26" s="2">
        <v>5.7730434782608695</v>
      </c>
      <c r="AC26" s="2">
        <v>0</v>
      </c>
      <c r="AD26" s="2">
        <v>0</v>
      </c>
      <c r="AE26" s="2">
        <v>0</v>
      </c>
      <c r="AF26" s="2">
        <v>0</v>
      </c>
      <c r="AG26" s="2">
        <v>0</v>
      </c>
      <c r="AH26" t="s">
        <v>164</v>
      </c>
      <c r="AI26">
        <v>4</v>
      </c>
    </row>
    <row r="27" spans="1:35" x14ac:dyDescent="0.25">
      <c r="A27" t="s">
        <v>545</v>
      </c>
      <c r="B27" t="s">
        <v>203</v>
      </c>
      <c r="C27" t="s">
        <v>392</v>
      </c>
      <c r="D27" t="s">
        <v>472</v>
      </c>
      <c r="E27" s="2">
        <v>116.34782608695652</v>
      </c>
      <c r="F27" s="2">
        <v>5.2173913043478262</v>
      </c>
      <c r="G27" s="2">
        <v>0.21739130434782608</v>
      </c>
      <c r="H27" s="2">
        <v>0.34782608695652173</v>
      </c>
      <c r="I27" s="2">
        <v>0</v>
      </c>
      <c r="J27" s="2">
        <v>0</v>
      </c>
      <c r="K27" s="2">
        <v>0</v>
      </c>
      <c r="L27" s="2">
        <v>0</v>
      </c>
      <c r="M27" s="2">
        <v>4.6880434782608686</v>
      </c>
      <c r="N27" s="2">
        <v>5.3302173913043491</v>
      </c>
      <c r="O27" s="2">
        <v>8.610612855007474E-2</v>
      </c>
      <c r="P27" s="2">
        <v>5.1793478260869579</v>
      </c>
      <c r="Q27" s="2">
        <v>10.542934782608693</v>
      </c>
      <c r="R27" s="2">
        <v>0.1351317264573991</v>
      </c>
      <c r="S27" s="2">
        <v>0</v>
      </c>
      <c r="T27" s="2">
        <v>0</v>
      </c>
      <c r="U27" s="2">
        <v>0</v>
      </c>
      <c r="V27" s="2">
        <v>0</v>
      </c>
      <c r="W27" s="2">
        <v>0</v>
      </c>
      <c r="X27" s="2">
        <v>0</v>
      </c>
      <c r="Y27" s="2">
        <v>0</v>
      </c>
      <c r="Z27" s="2">
        <v>0</v>
      </c>
      <c r="AA27" s="2">
        <v>0</v>
      </c>
      <c r="AB27" s="2">
        <v>0</v>
      </c>
      <c r="AC27" s="2">
        <v>0</v>
      </c>
      <c r="AD27" s="2">
        <v>0</v>
      </c>
      <c r="AE27" s="2">
        <v>0</v>
      </c>
      <c r="AF27" s="2">
        <v>0</v>
      </c>
      <c r="AG27" s="2">
        <v>0</v>
      </c>
      <c r="AH27" t="s">
        <v>15</v>
      </c>
      <c r="AI27">
        <v>4</v>
      </c>
    </row>
    <row r="28" spans="1:35" x14ac:dyDescent="0.25">
      <c r="A28" t="s">
        <v>545</v>
      </c>
      <c r="B28" t="s">
        <v>253</v>
      </c>
      <c r="C28" t="s">
        <v>381</v>
      </c>
      <c r="D28" t="s">
        <v>489</v>
      </c>
      <c r="E28" s="2">
        <v>131.4891304347826</v>
      </c>
      <c r="F28" s="2">
        <v>5.6521739130434785</v>
      </c>
      <c r="G28" s="2">
        <v>0</v>
      </c>
      <c r="H28" s="2">
        <v>0</v>
      </c>
      <c r="I28" s="2">
        <v>0</v>
      </c>
      <c r="J28" s="2">
        <v>0</v>
      </c>
      <c r="K28" s="2">
        <v>0</v>
      </c>
      <c r="L28" s="2">
        <v>4.375</v>
      </c>
      <c r="M28" s="2">
        <v>3.5652173913043477</v>
      </c>
      <c r="N28" s="2">
        <v>6.7880434782608692</v>
      </c>
      <c r="O28" s="2">
        <v>7.8738530214102681E-2</v>
      </c>
      <c r="P28" s="2">
        <v>0</v>
      </c>
      <c r="Q28" s="2">
        <v>16.331521739130434</v>
      </c>
      <c r="R28" s="2">
        <v>0.12420434818550054</v>
      </c>
      <c r="S28" s="2">
        <v>10.385869565217391</v>
      </c>
      <c r="T28" s="2">
        <v>8.1521739130434785</v>
      </c>
      <c r="U28" s="2">
        <v>0</v>
      </c>
      <c r="V28" s="2">
        <v>0.14098536827312558</v>
      </c>
      <c r="W28" s="2">
        <v>4.7336956521739131</v>
      </c>
      <c r="X28" s="2">
        <v>11.402173913043478</v>
      </c>
      <c r="Y28" s="2">
        <v>0</v>
      </c>
      <c r="Z28" s="2">
        <v>0.12271637596098207</v>
      </c>
      <c r="AA28" s="2">
        <v>0</v>
      </c>
      <c r="AB28" s="2">
        <v>0</v>
      </c>
      <c r="AC28" s="2">
        <v>0</v>
      </c>
      <c r="AD28" s="2">
        <v>0</v>
      </c>
      <c r="AE28" s="2">
        <v>0</v>
      </c>
      <c r="AF28" s="2">
        <v>0</v>
      </c>
      <c r="AG28" s="2">
        <v>0</v>
      </c>
      <c r="AH28" t="s">
        <v>66</v>
      </c>
      <c r="AI28">
        <v>4</v>
      </c>
    </row>
    <row r="29" spans="1:35" x14ac:dyDescent="0.25">
      <c r="A29" t="s">
        <v>545</v>
      </c>
      <c r="B29" t="s">
        <v>251</v>
      </c>
      <c r="C29" t="s">
        <v>433</v>
      </c>
      <c r="D29" t="s">
        <v>500</v>
      </c>
      <c r="E29" s="2">
        <v>102.09782608695652</v>
      </c>
      <c r="F29" s="2">
        <v>5.7391304347826084</v>
      </c>
      <c r="G29" s="2">
        <v>0</v>
      </c>
      <c r="H29" s="2">
        <v>0</v>
      </c>
      <c r="I29" s="2">
        <v>0</v>
      </c>
      <c r="J29" s="2">
        <v>0</v>
      </c>
      <c r="K29" s="2">
        <v>0</v>
      </c>
      <c r="L29" s="2">
        <v>4.1929347826086953</v>
      </c>
      <c r="M29" s="2">
        <v>5.5652173913043477</v>
      </c>
      <c r="N29" s="2">
        <v>5.4782608695652177</v>
      </c>
      <c r="O29" s="2">
        <v>0.10816565527520496</v>
      </c>
      <c r="P29" s="2">
        <v>4.3478260869565215</v>
      </c>
      <c r="Q29" s="2">
        <v>6.4755434782608692</v>
      </c>
      <c r="R29" s="2">
        <v>0.10600979452783989</v>
      </c>
      <c r="S29" s="2">
        <v>4.3233695652173916</v>
      </c>
      <c r="T29" s="2">
        <v>3.7527173913043477</v>
      </c>
      <c r="U29" s="2">
        <v>0</v>
      </c>
      <c r="V29" s="2">
        <v>7.9101458532950072E-2</v>
      </c>
      <c r="W29" s="2">
        <v>4.4510869565217392</v>
      </c>
      <c r="X29" s="2">
        <v>4.6820652173913047</v>
      </c>
      <c r="Y29" s="2">
        <v>0</v>
      </c>
      <c r="Z29" s="2">
        <v>8.9454913233258812E-2</v>
      </c>
      <c r="AA29" s="2">
        <v>0</v>
      </c>
      <c r="AB29" s="2">
        <v>0</v>
      </c>
      <c r="AC29" s="2">
        <v>0</v>
      </c>
      <c r="AD29" s="2">
        <v>0</v>
      </c>
      <c r="AE29" s="2">
        <v>0</v>
      </c>
      <c r="AF29" s="2">
        <v>0</v>
      </c>
      <c r="AG29" s="2">
        <v>0</v>
      </c>
      <c r="AH29" t="s">
        <v>64</v>
      </c>
      <c r="AI29">
        <v>4</v>
      </c>
    </row>
    <row r="30" spans="1:35" x14ac:dyDescent="0.25">
      <c r="A30" t="s">
        <v>545</v>
      </c>
      <c r="B30" t="s">
        <v>365</v>
      </c>
      <c r="C30" t="s">
        <v>412</v>
      </c>
      <c r="D30" t="s">
        <v>461</v>
      </c>
      <c r="E30" s="2">
        <v>28.706521739130434</v>
      </c>
      <c r="F30" s="2">
        <v>5.5760869565217321</v>
      </c>
      <c r="G30" s="2">
        <v>0.55434782608695654</v>
      </c>
      <c r="H30" s="2">
        <v>0.25902173913043469</v>
      </c>
      <c r="I30" s="2">
        <v>0.49456521739130432</v>
      </c>
      <c r="J30" s="2">
        <v>0</v>
      </c>
      <c r="K30" s="2">
        <v>0</v>
      </c>
      <c r="L30" s="2">
        <v>5.0383695652173914</v>
      </c>
      <c r="M30" s="2">
        <v>0</v>
      </c>
      <c r="N30" s="2">
        <v>5.9375</v>
      </c>
      <c r="O30" s="2">
        <v>0.20683453237410074</v>
      </c>
      <c r="P30" s="2">
        <v>0</v>
      </c>
      <c r="Q30" s="2">
        <v>4.3369565217391308</v>
      </c>
      <c r="R30" s="2">
        <v>0.15107913669064751</v>
      </c>
      <c r="S30" s="2">
        <v>2.7139130434782608</v>
      </c>
      <c r="T30" s="2">
        <v>5.3272826086956533</v>
      </c>
      <c r="U30" s="2">
        <v>0</v>
      </c>
      <c r="V30" s="2">
        <v>0.28011737978038631</v>
      </c>
      <c r="W30" s="2">
        <v>4.0647826086956531</v>
      </c>
      <c r="X30" s="2">
        <v>6.6564130434782607</v>
      </c>
      <c r="Y30" s="2">
        <v>0</v>
      </c>
      <c r="Z30" s="2">
        <v>0.37347595607724354</v>
      </c>
      <c r="AA30" s="2">
        <v>0</v>
      </c>
      <c r="AB30" s="2">
        <v>0</v>
      </c>
      <c r="AC30" s="2">
        <v>0</v>
      </c>
      <c r="AD30" s="2">
        <v>0</v>
      </c>
      <c r="AE30" s="2">
        <v>0</v>
      </c>
      <c r="AF30" s="2">
        <v>2.6956521739130435</v>
      </c>
      <c r="AG30" s="2">
        <v>0</v>
      </c>
      <c r="AH30" t="s">
        <v>178</v>
      </c>
      <c r="AI30">
        <v>4</v>
      </c>
    </row>
    <row r="31" spans="1:35" x14ac:dyDescent="0.25">
      <c r="A31" t="s">
        <v>545</v>
      </c>
      <c r="B31" t="s">
        <v>249</v>
      </c>
      <c r="C31" t="s">
        <v>415</v>
      </c>
      <c r="D31" t="s">
        <v>486</v>
      </c>
      <c r="E31" s="2">
        <v>103.97826086956522</v>
      </c>
      <c r="F31" s="2">
        <v>5.9130434782608692</v>
      </c>
      <c r="G31" s="2">
        <v>0</v>
      </c>
      <c r="H31" s="2">
        <v>0</v>
      </c>
      <c r="I31" s="2">
        <v>0</v>
      </c>
      <c r="J31" s="2">
        <v>0</v>
      </c>
      <c r="K31" s="2">
        <v>0</v>
      </c>
      <c r="L31" s="2">
        <v>3.9440217391304349</v>
      </c>
      <c r="M31" s="2">
        <v>6.9565217391304346</v>
      </c>
      <c r="N31" s="2">
        <v>9.4215217391304336</v>
      </c>
      <c r="O31" s="2">
        <v>0.15751411248170602</v>
      </c>
      <c r="P31" s="2">
        <v>0</v>
      </c>
      <c r="Q31" s="2">
        <v>0</v>
      </c>
      <c r="R31" s="2">
        <v>0</v>
      </c>
      <c r="S31" s="2">
        <v>9.1140217391304361</v>
      </c>
      <c r="T31" s="2">
        <v>3.7258695652173923</v>
      </c>
      <c r="U31" s="2">
        <v>0</v>
      </c>
      <c r="V31" s="2">
        <v>0.12348630566590009</v>
      </c>
      <c r="W31" s="2">
        <v>4.0023913043478254</v>
      </c>
      <c r="X31" s="2">
        <v>2.8215217391304348</v>
      </c>
      <c r="Y31" s="2">
        <v>0</v>
      </c>
      <c r="Z31" s="2">
        <v>6.5628266778172684E-2</v>
      </c>
      <c r="AA31" s="2">
        <v>0</v>
      </c>
      <c r="AB31" s="2">
        <v>0</v>
      </c>
      <c r="AC31" s="2">
        <v>0</v>
      </c>
      <c r="AD31" s="2">
        <v>0</v>
      </c>
      <c r="AE31" s="2">
        <v>0</v>
      </c>
      <c r="AF31" s="2">
        <v>0</v>
      </c>
      <c r="AG31" s="2">
        <v>0</v>
      </c>
      <c r="AH31" t="s">
        <v>62</v>
      </c>
      <c r="AI31">
        <v>4</v>
      </c>
    </row>
    <row r="32" spans="1:35" x14ac:dyDescent="0.25">
      <c r="A32" t="s">
        <v>545</v>
      </c>
      <c r="B32" t="s">
        <v>192</v>
      </c>
      <c r="C32" t="s">
        <v>401</v>
      </c>
      <c r="D32" t="s">
        <v>465</v>
      </c>
      <c r="E32" s="2">
        <v>97.010869565217391</v>
      </c>
      <c r="F32" s="2">
        <v>4.9565217391304346</v>
      </c>
      <c r="G32" s="2">
        <v>0.65217391304347827</v>
      </c>
      <c r="H32" s="2">
        <v>0.46195652173913043</v>
      </c>
      <c r="I32" s="2">
        <v>2.347826086956522</v>
      </c>
      <c r="J32" s="2">
        <v>0</v>
      </c>
      <c r="K32" s="2">
        <v>0</v>
      </c>
      <c r="L32" s="2">
        <v>5.4864130434782608</v>
      </c>
      <c r="M32" s="2">
        <v>0</v>
      </c>
      <c r="N32" s="2">
        <v>8.7510869565217391</v>
      </c>
      <c r="O32" s="2">
        <v>9.0207282913165265E-2</v>
      </c>
      <c r="P32" s="2">
        <v>5.6967391304347812</v>
      </c>
      <c r="Q32" s="2">
        <v>7.1722826086956486</v>
      </c>
      <c r="R32" s="2">
        <v>0.1326554621848739</v>
      </c>
      <c r="S32" s="2">
        <v>4.6956521739130439</v>
      </c>
      <c r="T32" s="2">
        <v>6.0364130434782615</v>
      </c>
      <c r="U32" s="2">
        <v>1.0869565217391304E-2</v>
      </c>
      <c r="V32" s="2">
        <v>0.11073949579831933</v>
      </c>
      <c r="W32" s="2">
        <v>5.1304347826086953</v>
      </c>
      <c r="X32" s="2">
        <v>4.3842391304347812</v>
      </c>
      <c r="Y32" s="2">
        <v>0</v>
      </c>
      <c r="Z32" s="2">
        <v>9.8078431372549013E-2</v>
      </c>
      <c r="AA32" s="2">
        <v>8.6956521739130432E-2</v>
      </c>
      <c r="AB32" s="2">
        <v>0</v>
      </c>
      <c r="AC32" s="2">
        <v>0</v>
      </c>
      <c r="AD32" s="2">
        <v>0</v>
      </c>
      <c r="AE32" s="2">
        <v>0</v>
      </c>
      <c r="AF32" s="2">
        <v>0</v>
      </c>
      <c r="AG32" s="2">
        <v>0</v>
      </c>
      <c r="AH32" t="s">
        <v>4</v>
      </c>
      <c r="AI32">
        <v>4</v>
      </c>
    </row>
    <row r="33" spans="1:35" x14ac:dyDescent="0.25">
      <c r="A33" t="s">
        <v>545</v>
      </c>
      <c r="B33" t="s">
        <v>191</v>
      </c>
      <c r="C33" t="s">
        <v>374</v>
      </c>
      <c r="D33" t="s">
        <v>480</v>
      </c>
      <c r="E33" s="2">
        <v>98.358695652173907</v>
      </c>
      <c r="F33" s="2">
        <v>5.1304347826086953</v>
      </c>
      <c r="G33" s="2">
        <v>0.65217391304347827</v>
      </c>
      <c r="H33" s="2">
        <v>0</v>
      </c>
      <c r="I33" s="2">
        <v>0</v>
      </c>
      <c r="J33" s="2">
        <v>0</v>
      </c>
      <c r="K33" s="2">
        <v>0</v>
      </c>
      <c r="L33" s="2">
        <v>6.1286956521739118</v>
      </c>
      <c r="M33" s="2">
        <v>0</v>
      </c>
      <c r="N33" s="2">
        <v>10.98423913043478</v>
      </c>
      <c r="O33" s="2">
        <v>0.11167532324013701</v>
      </c>
      <c r="P33" s="2">
        <v>6.0068478260869576</v>
      </c>
      <c r="Q33" s="2">
        <v>4.7063043478260864</v>
      </c>
      <c r="R33" s="2">
        <v>0.10891921759310423</v>
      </c>
      <c r="S33" s="2">
        <v>3.4548913043478264</v>
      </c>
      <c r="T33" s="2">
        <v>5.066630434782609</v>
      </c>
      <c r="U33" s="2">
        <v>0</v>
      </c>
      <c r="V33" s="2">
        <v>8.6637197480384578E-2</v>
      </c>
      <c r="W33" s="2">
        <v>0</v>
      </c>
      <c r="X33" s="2">
        <v>10.048913043478262</v>
      </c>
      <c r="Y33" s="2">
        <v>0</v>
      </c>
      <c r="Z33" s="2">
        <v>0.10216598519173391</v>
      </c>
      <c r="AA33" s="2">
        <v>0</v>
      </c>
      <c r="AB33" s="2">
        <v>0</v>
      </c>
      <c r="AC33" s="2">
        <v>0</v>
      </c>
      <c r="AD33" s="2">
        <v>0</v>
      </c>
      <c r="AE33" s="2">
        <v>0</v>
      </c>
      <c r="AF33" s="2">
        <v>0</v>
      </c>
      <c r="AG33" s="2">
        <v>0</v>
      </c>
      <c r="AH33" t="s">
        <v>3</v>
      </c>
      <c r="AI33">
        <v>4</v>
      </c>
    </row>
    <row r="34" spans="1:35" x14ac:dyDescent="0.25">
      <c r="A34" t="s">
        <v>545</v>
      </c>
      <c r="B34" t="s">
        <v>197</v>
      </c>
      <c r="C34" t="s">
        <v>412</v>
      </c>
      <c r="D34" t="s">
        <v>461</v>
      </c>
      <c r="E34" s="2">
        <v>82.445652173913047</v>
      </c>
      <c r="F34" s="2">
        <v>3.652173913043478</v>
      </c>
      <c r="G34" s="2">
        <v>0.15217391304347827</v>
      </c>
      <c r="H34" s="2">
        <v>0.46869565217391318</v>
      </c>
      <c r="I34" s="2">
        <v>0</v>
      </c>
      <c r="J34" s="2">
        <v>0</v>
      </c>
      <c r="K34" s="2">
        <v>0</v>
      </c>
      <c r="L34" s="2">
        <v>1.4453260869565216</v>
      </c>
      <c r="M34" s="2">
        <v>3.3695652173913042</v>
      </c>
      <c r="N34" s="2">
        <v>0</v>
      </c>
      <c r="O34" s="2">
        <v>4.0870138431114041E-2</v>
      </c>
      <c r="P34" s="2">
        <v>0</v>
      </c>
      <c r="Q34" s="2">
        <v>7.1929347826086953</v>
      </c>
      <c r="R34" s="2">
        <v>8.7244561634805526E-2</v>
      </c>
      <c r="S34" s="2">
        <v>1.1878260869565218</v>
      </c>
      <c r="T34" s="2">
        <v>2.0848913043478263</v>
      </c>
      <c r="U34" s="2">
        <v>0</v>
      </c>
      <c r="V34" s="2">
        <v>3.969545154911009E-2</v>
      </c>
      <c r="W34" s="2">
        <v>3.5377173913043483</v>
      </c>
      <c r="X34" s="2">
        <v>0.79478260869565209</v>
      </c>
      <c r="Y34" s="2">
        <v>0.12315217391304348</v>
      </c>
      <c r="Z34" s="2">
        <v>5.4043506921555705E-2</v>
      </c>
      <c r="AA34" s="2">
        <v>0</v>
      </c>
      <c r="AB34" s="2">
        <v>0</v>
      </c>
      <c r="AC34" s="2">
        <v>0</v>
      </c>
      <c r="AD34" s="2">
        <v>0</v>
      </c>
      <c r="AE34" s="2">
        <v>0</v>
      </c>
      <c r="AF34" s="2">
        <v>0</v>
      </c>
      <c r="AG34" s="2">
        <v>0</v>
      </c>
      <c r="AH34" t="s">
        <v>9</v>
      </c>
      <c r="AI34">
        <v>4</v>
      </c>
    </row>
    <row r="35" spans="1:35" x14ac:dyDescent="0.25">
      <c r="A35" t="s">
        <v>545</v>
      </c>
      <c r="B35" t="s">
        <v>338</v>
      </c>
      <c r="C35" t="s">
        <v>394</v>
      </c>
      <c r="D35" t="s">
        <v>492</v>
      </c>
      <c r="E35" s="2">
        <v>36.706521739130437</v>
      </c>
      <c r="F35" s="2">
        <v>4.7826086956521738</v>
      </c>
      <c r="G35" s="2">
        <v>0.60869565217391308</v>
      </c>
      <c r="H35" s="2">
        <v>0.28260869565217389</v>
      </c>
      <c r="I35" s="2">
        <v>4.2989130434782608</v>
      </c>
      <c r="J35" s="2">
        <v>0</v>
      </c>
      <c r="K35" s="2">
        <v>2.8695652173913042</v>
      </c>
      <c r="L35" s="2">
        <v>1.9686956521739125</v>
      </c>
      <c r="M35" s="2">
        <v>0</v>
      </c>
      <c r="N35" s="2">
        <v>0</v>
      </c>
      <c r="O35" s="2">
        <v>0</v>
      </c>
      <c r="P35" s="2">
        <v>15.445652173913043</v>
      </c>
      <c r="Q35" s="2">
        <v>0</v>
      </c>
      <c r="R35" s="2">
        <v>0.42078768137400058</v>
      </c>
      <c r="S35" s="2">
        <v>1.888804347826087</v>
      </c>
      <c r="T35" s="2">
        <v>5.6365217391304343</v>
      </c>
      <c r="U35" s="2">
        <v>0</v>
      </c>
      <c r="V35" s="2">
        <v>0.20501332543677819</v>
      </c>
      <c r="W35" s="2">
        <v>1.4159782608695652</v>
      </c>
      <c r="X35" s="2">
        <v>4.337282608695654</v>
      </c>
      <c r="Y35" s="2">
        <v>0</v>
      </c>
      <c r="Z35" s="2">
        <v>0.15673674859342615</v>
      </c>
      <c r="AA35" s="2">
        <v>0</v>
      </c>
      <c r="AB35" s="2">
        <v>0</v>
      </c>
      <c r="AC35" s="2">
        <v>0</v>
      </c>
      <c r="AD35" s="2">
        <v>0</v>
      </c>
      <c r="AE35" s="2">
        <v>0</v>
      </c>
      <c r="AF35" s="2">
        <v>0</v>
      </c>
      <c r="AG35" s="2">
        <v>1.1086956521739131</v>
      </c>
      <c r="AH35" t="s">
        <v>151</v>
      </c>
      <c r="AI35">
        <v>4</v>
      </c>
    </row>
    <row r="36" spans="1:35" x14ac:dyDescent="0.25">
      <c r="A36" t="s">
        <v>545</v>
      </c>
      <c r="B36" t="s">
        <v>269</v>
      </c>
      <c r="C36" t="s">
        <v>436</v>
      </c>
      <c r="D36" t="s">
        <v>476</v>
      </c>
      <c r="E36" s="2">
        <v>19.282608695652176</v>
      </c>
      <c r="F36" s="2">
        <v>3.4565217391304346</v>
      </c>
      <c r="G36" s="2">
        <v>0.61956521739130432</v>
      </c>
      <c r="H36" s="2">
        <v>9.7826086956521743E-2</v>
      </c>
      <c r="I36" s="2">
        <v>0.2608695652173913</v>
      </c>
      <c r="J36" s="2">
        <v>0</v>
      </c>
      <c r="K36" s="2">
        <v>0</v>
      </c>
      <c r="L36" s="2">
        <v>0.47032608695652178</v>
      </c>
      <c r="M36" s="2">
        <v>0</v>
      </c>
      <c r="N36" s="2">
        <v>1.1521739130434783</v>
      </c>
      <c r="O36" s="2">
        <v>5.9751972942502812E-2</v>
      </c>
      <c r="P36" s="2">
        <v>0</v>
      </c>
      <c r="Q36" s="2">
        <v>9.1119565217391294</v>
      </c>
      <c r="R36" s="2">
        <v>0.47254791431792548</v>
      </c>
      <c r="S36" s="2">
        <v>0.79054347826086957</v>
      </c>
      <c r="T36" s="2">
        <v>3.8448913043478257</v>
      </c>
      <c r="U36" s="2">
        <v>0</v>
      </c>
      <c r="V36" s="2">
        <v>0.24039458850056367</v>
      </c>
      <c r="W36" s="2">
        <v>0.74141304347826076</v>
      </c>
      <c r="X36" s="2">
        <v>4.5089130434782607</v>
      </c>
      <c r="Y36" s="2">
        <v>0</v>
      </c>
      <c r="Z36" s="2">
        <v>0.2722829763246899</v>
      </c>
      <c r="AA36" s="2">
        <v>0</v>
      </c>
      <c r="AB36" s="2">
        <v>0</v>
      </c>
      <c r="AC36" s="2">
        <v>0</v>
      </c>
      <c r="AD36" s="2">
        <v>0</v>
      </c>
      <c r="AE36" s="2">
        <v>0</v>
      </c>
      <c r="AF36" s="2">
        <v>0</v>
      </c>
      <c r="AG36" s="2">
        <v>0</v>
      </c>
      <c r="AH36" t="s">
        <v>82</v>
      </c>
      <c r="AI36">
        <v>4</v>
      </c>
    </row>
    <row r="37" spans="1:35" x14ac:dyDescent="0.25">
      <c r="A37" t="s">
        <v>545</v>
      </c>
      <c r="B37" t="s">
        <v>313</v>
      </c>
      <c r="C37" t="s">
        <v>398</v>
      </c>
      <c r="D37" t="s">
        <v>482</v>
      </c>
      <c r="E37" s="2">
        <v>29.510869565217391</v>
      </c>
      <c r="F37" s="2">
        <v>0</v>
      </c>
      <c r="G37" s="2">
        <v>0.42391304347826086</v>
      </c>
      <c r="H37" s="2">
        <v>0</v>
      </c>
      <c r="I37" s="2">
        <v>0.31521739130434784</v>
      </c>
      <c r="J37" s="2">
        <v>0</v>
      </c>
      <c r="K37" s="2">
        <v>0.54076086956521741</v>
      </c>
      <c r="L37" s="2">
        <v>1.0628260869565218</v>
      </c>
      <c r="M37" s="2">
        <v>3.4648913043478258</v>
      </c>
      <c r="N37" s="2">
        <v>0</v>
      </c>
      <c r="O37" s="2">
        <v>0.11741068139963166</v>
      </c>
      <c r="P37" s="2">
        <v>0</v>
      </c>
      <c r="Q37" s="2">
        <v>4.2444565217391297</v>
      </c>
      <c r="R37" s="2">
        <v>0.14382688766114179</v>
      </c>
      <c r="S37" s="2">
        <v>0.34739130434782611</v>
      </c>
      <c r="T37" s="2">
        <v>3.9878260869565203</v>
      </c>
      <c r="U37" s="2">
        <v>0</v>
      </c>
      <c r="V37" s="2">
        <v>0.14690239410681394</v>
      </c>
      <c r="W37" s="2">
        <v>0.23586956521739125</v>
      </c>
      <c r="X37" s="2">
        <v>5.2428260869565237</v>
      </c>
      <c r="Y37" s="2">
        <v>0</v>
      </c>
      <c r="Z37" s="2">
        <v>0.18565009208103136</v>
      </c>
      <c r="AA37" s="2">
        <v>0</v>
      </c>
      <c r="AB37" s="2">
        <v>0</v>
      </c>
      <c r="AC37" s="2">
        <v>0</v>
      </c>
      <c r="AD37" s="2">
        <v>0</v>
      </c>
      <c r="AE37" s="2">
        <v>0</v>
      </c>
      <c r="AF37" s="2">
        <v>0</v>
      </c>
      <c r="AG37" s="2">
        <v>0</v>
      </c>
      <c r="AH37" t="s">
        <v>126</v>
      </c>
      <c r="AI37">
        <v>4</v>
      </c>
    </row>
    <row r="38" spans="1:35" x14ac:dyDescent="0.25">
      <c r="A38" t="s">
        <v>545</v>
      </c>
      <c r="B38" t="s">
        <v>202</v>
      </c>
      <c r="C38" t="s">
        <v>377</v>
      </c>
      <c r="D38" t="s">
        <v>478</v>
      </c>
      <c r="E38" s="2">
        <v>124.89130434782609</v>
      </c>
      <c r="F38" s="2">
        <v>5.5652173913043477</v>
      </c>
      <c r="G38" s="2">
        <v>0.17391304347826086</v>
      </c>
      <c r="H38" s="2">
        <v>0</v>
      </c>
      <c r="I38" s="2">
        <v>0</v>
      </c>
      <c r="J38" s="2">
        <v>0</v>
      </c>
      <c r="K38" s="2">
        <v>0</v>
      </c>
      <c r="L38" s="2">
        <v>10.922173913043485</v>
      </c>
      <c r="M38" s="2">
        <v>4.7826086956521738</v>
      </c>
      <c r="N38" s="2">
        <v>4.2945652173913036</v>
      </c>
      <c r="O38" s="2">
        <v>7.2680591818973003E-2</v>
      </c>
      <c r="P38" s="2">
        <v>5.9814130434782617</v>
      </c>
      <c r="Q38" s="2">
        <v>2.3670652173913047</v>
      </c>
      <c r="R38" s="2">
        <v>6.6845953002610967E-2</v>
      </c>
      <c r="S38" s="2">
        <v>10.285543478260866</v>
      </c>
      <c r="T38" s="2">
        <v>12.978043478260872</v>
      </c>
      <c r="U38" s="2">
        <v>0</v>
      </c>
      <c r="V38" s="2">
        <v>0.18627067014795473</v>
      </c>
      <c r="W38" s="2">
        <v>17.158913043478265</v>
      </c>
      <c r="X38" s="2">
        <v>18.275760869565225</v>
      </c>
      <c r="Y38" s="2">
        <v>1.484891304347826</v>
      </c>
      <c r="Z38" s="2">
        <v>0.29561357702349877</v>
      </c>
      <c r="AA38" s="2">
        <v>0</v>
      </c>
      <c r="AB38" s="2">
        <v>0</v>
      </c>
      <c r="AC38" s="2">
        <v>0</v>
      </c>
      <c r="AD38" s="2">
        <v>0</v>
      </c>
      <c r="AE38" s="2">
        <v>0</v>
      </c>
      <c r="AF38" s="2">
        <v>0</v>
      </c>
      <c r="AG38" s="2">
        <v>0</v>
      </c>
      <c r="AH38" t="s">
        <v>14</v>
      </c>
      <c r="AI38">
        <v>4</v>
      </c>
    </row>
    <row r="39" spans="1:35" x14ac:dyDescent="0.25">
      <c r="A39" t="s">
        <v>545</v>
      </c>
      <c r="B39" t="s">
        <v>348</v>
      </c>
      <c r="C39" t="s">
        <v>384</v>
      </c>
      <c r="D39" t="s">
        <v>471</v>
      </c>
      <c r="E39" s="2">
        <v>12.054347826086957</v>
      </c>
      <c r="F39" s="2">
        <v>5.0434782608695654</v>
      </c>
      <c r="G39" s="2">
        <v>5.8260869565217392</v>
      </c>
      <c r="H39" s="2">
        <v>0</v>
      </c>
      <c r="I39" s="2">
        <v>0</v>
      </c>
      <c r="J39" s="2">
        <v>0</v>
      </c>
      <c r="K39" s="2">
        <v>0</v>
      </c>
      <c r="L39" s="2">
        <v>0</v>
      </c>
      <c r="M39" s="2">
        <v>0</v>
      </c>
      <c r="N39" s="2">
        <v>5.3043478260869561</v>
      </c>
      <c r="O39" s="2">
        <v>0.44003606853020732</v>
      </c>
      <c r="P39" s="2">
        <v>0</v>
      </c>
      <c r="Q39" s="2">
        <v>0</v>
      </c>
      <c r="R39" s="2">
        <v>0</v>
      </c>
      <c r="S39" s="2">
        <v>0</v>
      </c>
      <c r="T39" s="2">
        <v>0</v>
      </c>
      <c r="U39" s="2">
        <v>0</v>
      </c>
      <c r="V39" s="2">
        <v>0</v>
      </c>
      <c r="W39" s="2">
        <v>0</v>
      </c>
      <c r="X39" s="2">
        <v>0</v>
      </c>
      <c r="Y39" s="2">
        <v>0</v>
      </c>
      <c r="Z39" s="2">
        <v>0</v>
      </c>
      <c r="AA39" s="2">
        <v>0</v>
      </c>
      <c r="AB39" s="2">
        <v>0</v>
      </c>
      <c r="AC39" s="2">
        <v>0</v>
      </c>
      <c r="AD39" s="2">
        <v>0</v>
      </c>
      <c r="AE39" s="2">
        <v>9.167391304347829</v>
      </c>
      <c r="AF39" s="2">
        <v>0</v>
      </c>
      <c r="AG39" s="2">
        <v>0</v>
      </c>
      <c r="AH39" t="s">
        <v>161</v>
      </c>
      <c r="AI39">
        <v>4</v>
      </c>
    </row>
    <row r="40" spans="1:35" x14ac:dyDescent="0.25">
      <c r="A40" t="s">
        <v>545</v>
      </c>
      <c r="B40" t="s">
        <v>260</v>
      </c>
      <c r="C40" t="s">
        <v>409</v>
      </c>
      <c r="D40" t="s">
        <v>478</v>
      </c>
      <c r="E40" s="2">
        <v>107.91304347826087</v>
      </c>
      <c r="F40" s="2">
        <v>3.3043478260869565</v>
      </c>
      <c r="G40" s="2">
        <v>0.21739130434782608</v>
      </c>
      <c r="H40" s="2">
        <v>0.46510869565217389</v>
      </c>
      <c r="I40" s="2">
        <v>0</v>
      </c>
      <c r="J40" s="2">
        <v>0</v>
      </c>
      <c r="K40" s="2">
        <v>0</v>
      </c>
      <c r="L40" s="2">
        <v>3.4177173913043477</v>
      </c>
      <c r="M40" s="2">
        <v>2.6413043478260869</v>
      </c>
      <c r="N40" s="2">
        <v>3.7989130434782608</v>
      </c>
      <c r="O40" s="2">
        <v>5.9679693795326345E-2</v>
      </c>
      <c r="P40" s="2">
        <v>0</v>
      </c>
      <c r="Q40" s="2">
        <v>9.7880434782608692</v>
      </c>
      <c r="R40" s="2">
        <v>9.0703062046736491E-2</v>
      </c>
      <c r="S40" s="2">
        <v>1.6286956521739131</v>
      </c>
      <c r="T40" s="2">
        <v>3.8585869565217394</v>
      </c>
      <c r="U40" s="2">
        <v>0</v>
      </c>
      <c r="V40" s="2">
        <v>5.084911361804996E-2</v>
      </c>
      <c r="W40" s="2">
        <v>2.0078260869565221</v>
      </c>
      <c r="X40" s="2">
        <v>3.9097826086956515</v>
      </c>
      <c r="Y40" s="2">
        <v>0</v>
      </c>
      <c r="Z40" s="2">
        <v>5.4836825141015302E-2</v>
      </c>
      <c r="AA40" s="2">
        <v>0</v>
      </c>
      <c r="AB40" s="2">
        <v>0</v>
      </c>
      <c r="AC40" s="2">
        <v>0</v>
      </c>
      <c r="AD40" s="2">
        <v>0</v>
      </c>
      <c r="AE40" s="2">
        <v>0</v>
      </c>
      <c r="AF40" s="2">
        <v>0</v>
      </c>
      <c r="AG40" s="2">
        <v>0</v>
      </c>
      <c r="AH40" t="s">
        <v>73</v>
      </c>
      <c r="AI40">
        <v>4</v>
      </c>
    </row>
    <row r="41" spans="1:35" x14ac:dyDescent="0.25">
      <c r="A41" t="s">
        <v>545</v>
      </c>
      <c r="B41" t="s">
        <v>322</v>
      </c>
      <c r="C41" t="s">
        <v>390</v>
      </c>
      <c r="D41" t="s">
        <v>474</v>
      </c>
      <c r="E41" s="2">
        <v>83.695652173913047</v>
      </c>
      <c r="F41" s="2">
        <v>6.8232608695652175</v>
      </c>
      <c r="G41" s="2">
        <v>0.32608695652173914</v>
      </c>
      <c r="H41" s="2">
        <v>0</v>
      </c>
      <c r="I41" s="2">
        <v>1.1304347826086956</v>
      </c>
      <c r="J41" s="2">
        <v>0</v>
      </c>
      <c r="K41" s="2">
        <v>0</v>
      </c>
      <c r="L41" s="2">
        <v>3.4561956521739114</v>
      </c>
      <c r="M41" s="2">
        <v>4.6956521739130439</v>
      </c>
      <c r="N41" s="2">
        <v>0</v>
      </c>
      <c r="O41" s="2">
        <v>5.6103896103896107E-2</v>
      </c>
      <c r="P41" s="2">
        <v>4.9614130434782613</v>
      </c>
      <c r="Q41" s="2">
        <v>10.414782608695649</v>
      </c>
      <c r="R41" s="2">
        <v>0.18371558441558439</v>
      </c>
      <c r="S41" s="2">
        <v>3.682173913043477</v>
      </c>
      <c r="T41" s="2">
        <v>5.5383695652173914</v>
      </c>
      <c r="U41" s="2">
        <v>0</v>
      </c>
      <c r="V41" s="2">
        <v>0.11016753246753246</v>
      </c>
      <c r="W41" s="2">
        <v>4.5030434782608681</v>
      </c>
      <c r="X41" s="2">
        <v>2.7374999999999998</v>
      </c>
      <c r="Y41" s="2">
        <v>0</v>
      </c>
      <c r="Z41" s="2">
        <v>8.6510389610389593E-2</v>
      </c>
      <c r="AA41" s="2">
        <v>0</v>
      </c>
      <c r="AB41" s="2">
        <v>0</v>
      </c>
      <c r="AC41" s="2">
        <v>0</v>
      </c>
      <c r="AD41" s="2">
        <v>0</v>
      </c>
      <c r="AE41" s="2">
        <v>0</v>
      </c>
      <c r="AF41" s="2">
        <v>0</v>
      </c>
      <c r="AG41" s="2">
        <v>0</v>
      </c>
      <c r="AH41" t="s">
        <v>135</v>
      </c>
      <c r="AI41">
        <v>4</v>
      </c>
    </row>
    <row r="42" spans="1:35" x14ac:dyDescent="0.25">
      <c r="A42" t="s">
        <v>545</v>
      </c>
      <c r="B42" t="s">
        <v>221</v>
      </c>
      <c r="C42" t="s">
        <v>384</v>
      </c>
      <c r="D42" t="s">
        <v>471</v>
      </c>
      <c r="E42" s="2">
        <v>73.108695652173907</v>
      </c>
      <c r="F42" s="2">
        <v>0</v>
      </c>
      <c r="G42" s="2">
        <v>1.6956521739130435</v>
      </c>
      <c r="H42" s="2">
        <v>0.39065217391304352</v>
      </c>
      <c r="I42" s="2">
        <v>0.52173913043478259</v>
      </c>
      <c r="J42" s="2">
        <v>0.27173913043478259</v>
      </c>
      <c r="K42" s="2">
        <v>5.0760869565217392</v>
      </c>
      <c r="L42" s="2">
        <v>5.1856521739130441</v>
      </c>
      <c r="M42" s="2">
        <v>4.747826086956521</v>
      </c>
      <c r="N42" s="2">
        <v>0</v>
      </c>
      <c r="O42" s="2">
        <v>6.4942016057091878E-2</v>
      </c>
      <c r="P42" s="2">
        <v>0</v>
      </c>
      <c r="Q42" s="2">
        <v>10.395652173913048</v>
      </c>
      <c r="R42" s="2">
        <v>0.1421944692239073</v>
      </c>
      <c r="S42" s="2">
        <v>4.4653260869565212</v>
      </c>
      <c r="T42" s="2">
        <v>3.8567391304347818</v>
      </c>
      <c r="U42" s="2">
        <v>0</v>
      </c>
      <c r="V42" s="2">
        <v>0.1138314005352364</v>
      </c>
      <c r="W42" s="2">
        <v>5.9514130434782597</v>
      </c>
      <c r="X42" s="2">
        <v>4.1424999999999992</v>
      </c>
      <c r="Y42" s="2">
        <v>4.3850000000000016</v>
      </c>
      <c r="Z42" s="2">
        <v>0.19804638715432651</v>
      </c>
      <c r="AA42" s="2">
        <v>0</v>
      </c>
      <c r="AB42" s="2">
        <v>0</v>
      </c>
      <c r="AC42" s="2">
        <v>0</v>
      </c>
      <c r="AD42" s="2">
        <v>0</v>
      </c>
      <c r="AE42" s="2">
        <v>0</v>
      </c>
      <c r="AF42" s="2">
        <v>0</v>
      </c>
      <c r="AG42" s="2">
        <v>0.13043478260869565</v>
      </c>
      <c r="AH42" t="s">
        <v>33</v>
      </c>
      <c r="AI42">
        <v>4</v>
      </c>
    </row>
    <row r="43" spans="1:35" x14ac:dyDescent="0.25">
      <c r="A43" t="s">
        <v>545</v>
      </c>
      <c r="B43" t="s">
        <v>291</v>
      </c>
      <c r="C43" t="s">
        <v>443</v>
      </c>
      <c r="D43" t="s">
        <v>492</v>
      </c>
      <c r="E43" s="2">
        <v>72.619565217391298</v>
      </c>
      <c r="F43" s="2">
        <v>2.6956521739130435</v>
      </c>
      <c r="G43" s="2">
        <v>0.32608695652173914</v>
      </c>
      <c r="H43" s="2">
        <v>0</v>
      </c>
      <c r="I43" s="2">
        <v>0</v>
      </c>
      <c r="J43" s="2">
        <v>0</v>
      </c>
      <c r="K43" s="2">
        <v>0</v>
      </c>
      <c r="L43" s="2">
        <v>2.2155434782608698</v>
      </c>
      <c r="M43" s="2">
        <v>0.49326086956521736</v>
      </c>
      <c r="N43" s="2">
        <v>0</v>
      </c>
      <c r="O43" s="2">
        <v>6.7923963478521178E-3</v>
      </c>
      <c r="P43" s="2">
        <v>3.1241304347826087</v>
      </c>
      <c r="Q43" s="2">
        <v>2.5722826086956521</v>
      </c>
      <c r="R43" s="2">
        <v>7.8441850022451728E-2</v>
      </c>
      <c r="S43" s="2">
        <v>5.6775000000000002</v>
      </c>
      <c r="T43" s="2">
        <v>0</v>
      </c>
      <c r="U43" s="2">
        <v>3.2918478260869555</v>
      </c>
      <c r="V43" s="2">
        <v>0.12351145038167939</v>
      </c>
      <c r="W43" s="2">
        <v>0</v>
      </c>
      <c r="X43" s="2">
        <v>0</v>
      </c>
      <c r="Y43" s="2">
        <v>1.8967391304347829</v>
      </c>
      <c r="Z43" s="2">
        <v>2.6118844484358635E-2</v>
      </c>
      <c r="AA43" s="2">
        <v>0</v>
      </c>
      <c r="AB43" s="2">
        <v>0</v>
      </c>
      <c r="AC43" s="2">
        <v>0</v>
      </c>
      <c r="AD43" s="2">
        <v>0</v>
      </c>
      <c r="AE43" s="2">
        <v>0</v>
      </c>
      <c r="AF43" s="2">
        <v>0</v>
      </c>
      <c r="AG43" s="2">
        <v>0</v>
      </c>
      <c r="AH43" t="s">
        <v>104</v>
      </c>
      <c r="AI43">
        <v>4</v>
      </c>
    </row>
    <row r="44" spans="1:35" x14ac:dyDescent="0.25">
      <c r="A44" t="s">
        <v>545</v>
      </c>
      <c r="B44" t="s">
        <v>240</v>
      </c>
      <c r="C44" t="s">
        <v>377</v>
      </c>
      <c r="D44" t="s">
        <v>478</v>
      </c>
      <c r="E44" s="2">
        <v>110.51086956521739</v>
      </c>
      <c r="F44" s="2">
        <v>6.0869565217391308</v>
      </c>
      <c r="G44" s="2">
        <v>0.49728260869565216</v>
      </c>
      <c r="H44" s="2">
        <v>0</v>
      </c>
      <c r="I44" s="2">
        <v>2.9130434782608696</v>
      </c>
      <c r="J44" s="2">
        <v>0</v>
      </c>
      <c r="K44" s="2">
        <v>0</v>
      </c>
      <c r="L44" s="2">
        <v>5.0067391304347808</v>
      </c>
      <c r="M44" s="2">
        <v>5.1304347826086953</v>
      </c>
      <c r="N44" s="2">
        <v>5.5763043478260901</v>
      </c>
      <c r="O44" s="2">
        <v>9.6884036588964328E-2</v>
      </c>
      <c r="P44" s="2">
        <v>5.1266304347826077</v>
      </c>
      <c r="Q44" s="2">
        <v>0</v>
      </c>
      <c r="R44" s="2">
        <v>4.6390282285826687E-2</v>
      </c>
      <c r="S44" s="2">
        <v>9.3509782608695655</v>
      </c>
      <c r="T44" s="2">
        <v>6.4555434782608714</v>
      </c>
      <c r="U44" s="2">
        <v>0</v>
      </c>
      <c r="V44" s="2">
        <v>0.14303137602045837</v>
      </c>
      <c r="W44" s="2">
        <v>4.5630434782608713</v>
      </c>
      <c r="X44" s="2">
        <v>7.9392391304347862</v>
      </c>
      <c r="Y44" s="2">
        <v>0</v>
      </c>
      <c r="Z44" s="2">
        <v>0.11313170059998039</v>
      </c>
      <c r="AA44" s="2">
        <v>0</v>
      </c>
      <c r="AB44" s="2">
        <v>0</v>
      </c>
      <c r="AC44" s="2">
        <v>0</v>
      </c>
      <c r="AD44" s="2">
        <v>0</v>
      </c>
      <c r="AE44" s="2">
        <v>0</v>
      </c>
      <c r="AF44" s="2">
        <v>0</v>
      </c>
      <c r="AG44" s="2">
        <v>0</v>
      </c>
      <c r="AH44" t="s">
        <v>53</v>
      </c>
      <c r="AI44">
        <v>4</v>
      </c>
    </row>
    <row r="45" spans="1:35" x14ac:dyDescent="0.25">
      <c r="A45" t="s">
        <v>545</v>
      </c>
      <c r="B45" t="s">
        <v>295</v>
      </c>
      <c r="C45" t="s">
        <v>377</v>
      </c>
      <c r="D45" t="s">
        <v>478</v>
      </c>
      <c r="E45" s="2">
        <v>107.83695652173913</v>
      </c>
      <c r="F45" s="2">
        <v>5.4782608695652177</v>
      </c>
      <c r="G45" s="2">
        <v>0.49728260869565216</v>
      </c>
      <c r="H45" s="2">
        <v>0</v>
      </c>
      <c r="I45" s="2">
        <v>2.652173913043478</v>
      </c>
      <c r="J45" s="2">
        <v>0</v>
      </c>
      <c r="K45" s="2">
        <v>0</v>
      </c>
      <c r="L45" s="2">
        <v>3.9956521739130437</v>
      </c>
      <c r="M45" s="2">
        <v>5.5652173913043477</v>
      </c>
      <c r="N45" s="2">
        <v>4.8514130434782619</v>
      </c>
      <c r="O45" s="2">
        <v>9.6596109263179131E-2</v>
      </c>
      <c r="P45" s="2">
        <v>3.2604347826086952</v>
      </c>
      <c r="Q45" s="2">
        <v>4.4433695652173908</v>
      </c>
      <c r="R45" s="2">
        <v>7.1439371031146046E-2</v>
      </c>
      <c r="S45" s="2">
        <v>14.350978260869567</v>
      </c>
      <c r="T45" s="2">
        <v>4.5969565217391288</v>
      </c>
      <c r="U45" s="2">
        <v>0</v>
      </c>
      <c r="V45" s="2">
        <v>0.17570910190504993</v>
      </c>
      <c r="W45" s="2">
        <v>13.429021739130437</v>
      </c>
      <c r="X45" s="2">
        <v>4.2995652173913044</v>
      </c>
      <c r="Y45" s="2">
        <v>0</v>
      </c>
      <c r="Z45" s="2">
        <v>0.16440177401471628</v>
      </c>
      <c r="AA45" s="2">
        <v>0</v>
      </c>
      <c r="AB45" s="2">
        <v>0</v>
      </c>
      <c r="AC45" s="2">
        <v>0</v>
      </c>
      <c r="AD45" s="2">
        <v>0</v>
      </c>
      <c r="AE45" s="2">
        <v>0</v>
      </c>
      <c r="AF45" s="2">
        <v>0</v>
      </c>
      <c r="AG45" s="2">
        <v>0</v>
      </c>
      <c r="AH45" t="s">
        <v>108</v>
      </c>
      <c r="AI45">
        <v>4</v>
      </c>
    </row>
    <row r="46" spans="1:35" x14ac:dyDescent="0.25">
      <c r="A46" t="s">
        <v>545</v>
      </c>
      <c r="B46" t="s">
        <v>263</v>
      </c>
      <c r="C46" t="s">
        <v>401</v>
      </c>
      <c r="D46" t="s">
        <v>465</v>
      </c>
      <c r="E46" s="2">
        <v>72.630434782608702</v>
      </c>
      <c r="F46" s="2">
        <v>5.0434782608695654</v>
      </c>
      <c r="G46" s="2">
        <v>0.40217391304347827</v>
      </c>
      <c r="H46" s="2">
        <v>0</v>
      </c>
      <c r="I46" s="2">
        <v>5.6908695652173904</v>
      </c>
      <c r="J46" s="2">
        <v>0.15217391304347827</v>
      </c>
      <c r="K46" s="2">
        <v>0</v>
      </c>
      <c r="L46" s="2">
        <v>8.484782608695653</v>
      </c>
      <c r="M46" s="2">
        <v>5.1304347826086953</v>
      </c>
      <c r="N46" s="2">
        <v>0</v>
      </c>
      <c r="O46" s="2">
        <v>7.0637533672553113E-2</v>
      </c>
      <c r="P46" s="2">
        <v>4.946630434782608</v>
      </c>
      <c r="Q46" s="2">
        <v>5.1483695652173909</v>
      </c>
      <c r="R46" s="2">
        <v>0.13899131996408259</v>
      </c>
      <c r="S46" s="2">
        <v>4.3472826086956511</v>
      </c>
      <c r="T46" s="2">
        <v>7.6878260869565205</v>
      </c>
      <c r="U46" s="2">
        <v>0</v>
      </c>
      <c r="V46" s="2">
        <v>0.1657033822208919</v>
      </c>
      <c r="W46" s="2">
        <v>8.254456521739133</v>
      </c>
      <c r="X46" s="2">
        <v>3.8499999999999992</v>
      </c>
      <c r="Y46" s="2">
        <v>0</v>
      </c>
      <c r="Z46" s="2">
        <v>0.16665818617180486</v>
      </c>
      <c r="AA46" s="2">
        <v>0</v>
      </c>
      <c r="AB46" s="2">
        <v>0</v>
      </c>
      <c r="AC46" s="2">
        <v>0</v>
      </c>
      <c r="AD46" s="2">
        <v>0</v>
      </c>
      <c r="AE46" s="2">
        <v>0</v>
      </c>
      <c r="AF46" s="2">
        <v>0</v>
      </c>
      <c r="AG46" s="2">
        <v>0</v>
      </c>
      <c r="AH46" t="s">
        <v>76</v>
      </c>
      <c r="AI46">
        <v>4</v>
      </c>
    </row>
    <row r="47" spans="1:35" x14ac:dyDescent="0.25">
      <c r="A47" t="s">
        <v>545</v>
      </c>
      <c r="B47" t="s">
        <v>190</v>
      </c>
      <c r="C47" t="s">
        <v>391</v>
      </c>
      <c r="D47" t="s">
        <v>470</v>
      </c>
      <c r="E47" s="2">
        <v>99.978260869565219</v>
      </c>
      <c r="F47" s="2">
        <v>4.7826086956521738</v>
      </c>
      <c r="G47" s="2">
        <v>0.41847826086956524</v>
      </c>
      <c r="H47" s="2">
        <v>0</v>
      </c>
      <c r="I47" s="2">
        <v>3.5101086956521748</v>
      </c>
      <c r="J47" s="2">
        <v>0</v>
      </c>
      <c r="K47" s="2">
        <v>0</v>
      </c>
      <c r="L47" s="2">
        <v>4.2877173913043478</v>
      </c>
      <c r="M47" s="2">
        <v>0</v>
      </c>
      <c r="N47" s="2">
        <v>7.0142391304347829</v>
      </c>
      <c r="O47" s="2">
        <v>7.0157642965862146E-2</v>
      </c>
      <c r="P47" s="2">
        <v>0</v>
      </c>
      <c r="Q47" s="2">
        <v>9.6285869565217403</v>
      </c>
      <c r="R47" s="2">
        <v>9.6306805827353778E-2</v>
      </c>
      <c r="S47" s="2">
        <v>4.5872826086956513</v>
      </c>
      <c r="T47" s="2">
        <v>6.3455434782608693</v>
      </c>
      <c r="U47" s="2">
        <v>0</v>
      </c>
      <c r="V47" s="2">
        <v>0.10935203305066317</v>
      </c>
      <c r="W47" s="2">
        <v>9.525869565217393</v>
      </c>
      <c r="X47" s="2">
        <v>4.4619565217391308</v>
      </c>
      <c r="Y47" s="2">
        <v>0</v>
      </c>
      <c r="Z47" s="2">
        <v>0.13990867579908678</v>
      </c>
      <c r="AA47" s="2">
        <v>0</v>
      </c>
      <c r="AB47" s="2">
        <v>0</v>
      </c>
      <c r="AC47" s="2">
        <v>0</v>
      </c>
      <c r="AD47" s="2">
        <v>0</v>
      </c>
      <c r="AE47" s="2">
        <v>0</v>
      </c>
      <c r="AF47" s="2">
        <v>0</v>
      </c>
      <c r="AG47" s="2">
        <v>0</v>
      </c>
      <c r="AH47" t="s">
        <v>2</v>
      </c>
      <c r="AI47">
        <v>4</v>
      </c>
    </row>
    <row r="48" spans="1:35" x14ac:dyDescent="0.25">
      <c r="A48" t="s">
        <v>545</v>
      </c>
      <c r="B48" t="s">
        <v>333</v>
      </c>
      <c r="C48" t="s">
        <v>383</v>
      </c>
      <c r="D48" t="s">
        <v>492</v>
      </c>
      <c r="E48" s="2">
        <v>73.402173913043484</v>
      </c>
      <c r="F48" s="2">
        <v>2.8695652173913042</v>
      </c>
      <c r="G48" s="2">
        <v>0</v>
      </c>
      <c r="H48" s="2">
        <v>0</v>
      </c>
      <c r="I48" s="2">
        <v>0</v>
      </c>
      <c r="J48" s="2">
        <v>0</v>
      </c>
      <c r="K48" s="2">
        <v>0</v>
      </c>
      <c r="L48" s="2">
        <v>0</v>
      </c>
      <c r="M48" s="2">
        <v>2.5217391304347827</v>
      </c>
      <c r="N48" s="2">
        <v>0</v>
      </c>
      <c r="O48" s="2">
        <v>3.4355101436398638E-2</v>
      </c>
      <c r="P48" s="2">
        <v>0.60423913043478261</v>
      </c>
      <c r="Q48" s="2">
        <v>0.71217391304347821</v>
      </c>
      <c r="R48" s="2">
        <v>1.7934251443802753E-2</v>
      </c>
      <c r="S48" s="2">
        <v>5.8409782608695648</v>
      </c>
      <c r="T48" s="2">
        <v>0</v>
      </c>
      <c r="U48" s="2">
        <v>2.0226086956521736</v>
      </c>
      <c r="V48" s="2">
        <v>0.10713016437139047</v>
      </c>
      <c r="W48" s="2">
        <v>2.2226086956521742</v>
      </c>
      <c r="X48" s="2">
        <v>0</v>
      </c>
      <c r="Y48" s="2">
        <v>3.8194565217391303</v>
      </c>
      <c r="Z48" s="2">
        <v>8.2314526876943572E-2</v>
      </c>
      <c r="AA48" s="2">
        <v>0</v>
      </c>
      <c r="AB48" s="2">
        <v>0</v>
      </c>
      <c r="AC48" s="2">
        <v>0</v>
      </c>
      <c r="AD48" s="2">
        <v>0</v>
      </c>
      <c r="AE48" s="2">
        <v>0</v>
      </c>
      <c r="AF48" s="2">
        <v>0</v>
      </c>
      <c r="AG48" s="2">
        <v>0</v>
      </c>
      <c r="AH48" t="s">
        <v>146</v>
      </c>
      <c r="AI48">
        <v>4</v>
      </c>
    </row>
    <row r="49" spans="1:35" x14ac:dyDescent="0.25">
      <c r="A49" t="s">
        <v>545</v>
      </c>
      <c r="B49" t="s">
        <v>305</v>
      </c>
      <c r="C49" t="s">
        <v>447</v>
      </c>
      <c r="D49" t="s">
        <v>461</v>
      </c>
      <c r="E49" s="2">
        <v>38.619565217391305</v>
      </c>
      <c r="F49" s="2">
        <v>5.6521739130434785</v>
      </c>
      <c r="G49" s="2">
        <v>0</v>
      </c>
      <c r="H49" s="2">
        <v>0</v>
      </c>
      <c r="I49" s="2">
        <v>4.1739130434782608</v>
      </c>
      <c r="J49" s="2">
        <v>0</v>
      </c>
      <c r="K49" s="2">
        <v>0</v>
      </c>
      <c r="L49" s="2">
        <v>0.30619565217391298</v>
      </c>
      <c r="M49" s="2">
        <v>0</v>
      </c>
      <c r="N49" s="2">
        <v>0</v>
      </c>
      <c r="O49" s="2">
        <v>0</v>
      </c>
      <c r="P49" s="2">
        <v>4.7092391304347823</v>
      </c>
      <c r="Q49" s="2">
        <v>0</v>
      </c>
      <c r="R49" s="2">
        <v>0.12193920630453137</v>
      </c>
      <c r="S49" s="2">
        <v>0.91663043478260864</v>
      </c>
      <c r="T49" s="2">
        <v>2.007173913043478</v>
      </c>
      <c r="U49" s="2">
        <v>0</v>
      </c>
      <c r="V49" s="2">
        <v>7.5707852518998017E-2</v>
      </c>
      <c r="W49" s="2">
        <v>4.3026086956521743</v>
      </c>
      <c r="X49" s="2">
        <v>1.6304347826086956E-2</v>
      </c>
      <c r="Y49" s="2">
        <v>0</v>
      </c>
      <c r="Z49" s="2">
        <v>0.11183225443287363</v>
      </c>
      <c r="AA49" s="2">
        <v>0</v>
      </c>
      <c r="AB49" s="2">
        <v>0</v>
      </c>
      <c r="AC49" s="2">
        <v>0</v>
      </c>
      <c r="AD49" s="2">
        <v>0</v>
      </c>
      <c r="AE49" s="2">
        <v>0</v>
      </c>
      <c r="AF49" s="2">
        <v>0</v>
      </c>
      <c r="AG49" s="2">
        <v>0</v>
      </c>
      <c r="AH49" t="s">
        <v>118</v>
      </c>
      <c r="AI49">
        <v>4</v>
      </c>
    </row>
    <row r="50" spans="1:35" x14ac:dyDescent="0.25">
      <c r="A50" t="s">
        <v>545</v>
      </c>
      <c r="B50" t="s">
        <v>270</v>
      </c>
      <c r="C50" t="s">
        <v>374</v>
      </c>
      <c r="D50" t="s">
        <v>480</v>
      </c>
      <c r="E50" s="2">
        <v>80.206521739130437</v>
      </c>
      <c r="F50" s="2">
        <v>0</v>
      </c>
      <c r="G50" s="2">
        <v>0</v>
      </c>
      <c r="H50" s="2">
        <v>0</v>
      </c>
      <c r="I50" s="2">
        <v>0.93478260869565222</v>
      </c>
      <c r="J50" s="2">
        <v>0</v>
      </c>
      <c r="K50" s="2">
        <v>0</v>
      </c>
      <c r="L50" s="2">
        <v>3.7661956521739137</v>
      </c>
      <c r="M50" s="2">
        <v>0</v>
      </c>
      <c r="N50" s="2">
        <v>10.361413043478262</v>
      </c>
      <c r="O50" s="2">
        <v>0.12918417129692369</v>
      </c>
      <c r="P50" s="2">
        <v>0</v>
      </c>
      <c r="Q50" s="2">
        <v>18.410326086956523</v>
      </c>
      <c r="R50" s="2">
        <v>0.22953652256403309</v>
      </c>
      <c r="S50" s="2">
        <v>3.2619565217391302</v>
      </c>
      <c r="T50" s="2">
        <v>3.1920652173913044</v>
      </c>
      <c r="U50" s="2">
        <v>0</v>
      </c>
      <c r="V50" s="2">
        <v>8.0467543027510496E-2</v>
      </c>
      <c r="W50" s="2">
        <v>3.1051086956521741</v>
      </c>
      <c r="X50" s="2">
        <v>3.5963043478260879</v>
      </c>
      <c r="Y50" s="2">
        <v>0</v>
      </c>
      <c r="Z50" s="2">
        <v>8.3551971811898634E-2</v>
      </c>
      <c r="AA50" s="2">
        <v>0</v>
      </c>
      <c r="AB50" s="2">
        <v>0</v>
      </c>
      <c r="AC50" s="2">
        <v>0</v>
      </c>
      <c r="AD50" s="2">
        <v>0</v>
      </c>
      <c r="AE50" s="2">
        <v>0</v>
      </c>
      <c r="AF50" s="2">
        <v>0</v>
      </c>
      <c r="AG50" s="2">
        <v>0</v>
      </c>
      <c r="AH50" t="s">
        <v>83</v>
      </c>
      <c r="AI50">
        <v>4</v>
      </c>
    </row>
    <row r="51" spans="1:35" x14ac:dyDescent="0.25">
      <c r="A51" t="s">
        <v>545</v>
      </c>
      <c r="B51" t="s">
        <v>248</v>
      </c>
      <c r="C51" t="s">
        <v>374</v>
      </c>
      <c r="D51" t="s">
        <v>480</v>
      </c>
      <c r="E51" s="2">
        <v>57.184782608695649</v>
      </c>
      <c r="F51" s="2">
        <v>0</v>
      </c>
      <c r="G51" s="2">
        <v>0</v>
      </c>
      <c r="H51" s="2">
        <v>0.29347826086956524</v>
      </c>
      <c r="I51" s="2">
        <v>0.34782608695652173</v>
      </c>
      <c r="J51" s="2">
        <v>0</v>
      </c>
      <c r="K51" s="2">
        <v>3.8043478260869568E-2</v>
      </c>
      <c r="L51" s="2">
        <v>3.9151086956521732</v>
      </c>
      <c r="M51" s="2">
        <v>0</v>
      </c>
      <c r="N51" s="2">
        <v>4.9728260869565215</v>
      </c>
      <c r="O51" s="2">
        <v>8.6960653868085921E-2</v>
      </c>
      <c r="P51" s="2">
        <v>0</v>
      </c>
      <c r="Q51" s="2">
        <v>11.342391304347826</v>
      </c>
      <c r="R51" s="2">
        <v>0.19834632199201674</v>
      </c>
      <c r="S51" s="2">
        <v>2.1640217391304337</v>
      </c>
      <c r="T51" s="2">
        <v>3.5456521739130427</v>
      </c>
      <c r="U51" s="2">
        <v>0</v>
      </c>
      <c r="V51" s="2">
        <v>9.9846036875118768E-2</v>
      </c>
      <c r="W51" s="2">
        <v>0.76978260869565229</v>
      </c>
      <c r="X51" s="2">
        <v>9.04108695652174</v>
      </c>
      <c r="Y51" s="2">
        <v>0</v>
      </c>
      <c r="Z51" s="2">
        <v>0.17156434137996579</v>
      </c>
      <c r="AA51" s="2">
        <v>6.5217391304347824E-2</v>
      </c>
      <c r="AB51" s="2">
        <v>0</v>
      </c>
      <c r="AC51" s="2">
        <v>0.22826086956521738</v>
      </c>
      <c r="AD51" s="2">
        <v>0</v>
      </c>
      <c r="AE51" s="2">
        <v>0</v>
      </c>
      <c r="AF51" s="2">
        <v>0</v>
      </c>
      <c r="AG51" s="2">
        <v>0.40217391304347827</v>
      </c>
      <c r="AH51" t="s">
        <v>61</v>
      </c>
      <c r="AI51">
        <v>4</v>
      </c>
    </row>
    <row r="52" spans="1:35" x14ac:dyDescent="0.25">
      <c r="A52" t="s">
        <v>545</v>
      </c>
      <c r="B52" t="s">
        <v>254</v>
      </c>
      <c r="C52" t="s">
        <v>398</v>
      </c>
      <c r="D52" t="s">
        <v>482</v>
      </c>
      <c r="E52" s="2">
        <v>31.75</v>
      </c>
      <c r="F52" s="2">
        <v>0</v>
      </c>
      <c r="G52" s="2">
        <v>0.56521739130434778</v>
      </c>
      <c r="H52" s="2">
        <v>0</v>
      </c>
      <c r="I52" s="2">
        <v>0.56521739130434778</v>
      </c>
      <c r="J52" s="2">
        <v>0</v>
      </c>
      <c r="K52" s="2">
        <v>1.173913043478261</v>
      </c>
      <c r="L52" s="2">
        <v>0.24054347826086958</v>
      </c>
      <c r="M52" s="2">
        <v>0</v>
      </c>
      <c r="N52" s="2">
        <v>0</v>
      </c>
      <c r="O52" s="2">
        <v>0</v>
      </c>
      <c r="P52" s="2">
        <v>0</v>
      </c>
      <c r="Q52" s="2">
        <v>0</v>
      </c>
      <c r="R52" s="2">
        <v>0</v>
      </c>
      <c r="S52" s="2">
        <v>0.24880434782608696</v>
      </c>
      <c r="T52" s="2">
        <v>2.8615217391304348</v>
      </c>
      <c r="U52" s="2">
        <v>0</v>
      </c>
      <c r="V52" s="2">
        <v>9.7963026360835329E-2</v>
      </c>
      <c r="W52" s="2">
        <v>0.20097826086956519</v>
      </c>
      <c r="X52" s="2">
        <v>3.8065217391304347</v>
      </c>
      <c r="Y52" s="2">
        <v>0</v>
      </c>
      <c r="Z52" s="2">
        <v>0.12622047244094489</v>
      </c>
      <c r="AA52" s="2">
        <v>0</v>
      </c>
      <c r="AB52" s="2">
        <v>0</v>
      </c>
      <c r="AC52" s="2">
        <v>0</v>
      </c>
      <c r="AD52" s="2">
        <v>0</v>
      </c>
      <c r="AE52" s="2">
        <v>0</v>
      </c>
      <c r="AF52" s="2">
        <v>0</v>
      </c>
      <c r="AG52" s="2">
        <v>0</v>
      </c>
      <c r="AH52" t="s">
        <v>67</v>
      </c>
      <c r="AI52">
        <v>4</v>
      </c>
    </row>
    <row r="53" spans="1:35" x14ac:dyDescent="0.25">
      <c r="A53" t="s">
        <v>545</v>
      </c>
      <c r="B53" t="s">
        <v>314</v>
      </c>
      <c r="C53" t="s">
        <v>450</v>
      </c>
      <c r="D53" t="s">
        <v>472</v>
      </c>
      <c r="E53" s="2">
        <v>48.902173913043477</v>
      </c>
      <c r="F53" s="2">
        <v>1.8097826086956521</v>
      </c>
      <c r="G53" s="2">
        <v>4.3478260869565216E-2</v>
      </c>
      <c r="H53" s="2">
        <v>7.847826086956522E-2</v>
      </c>
      <c r="I53" s="2">
        <v>0</v>
      </c>
      <c r="J53" s="2">
        <v>0</v>
      </c>
      <c r="K53" s="2">
        <v>0</v>
      </c>
      <c r="L53" s="2">
        <v>0</v>
      </c>
      <c r="M53" s="2">
        <v>1.71945652173913</v>
      </c>
      <c r="N53" s="2">
        <v>0</v>
      </c>
      <c r="O53" s="2">
        <v>3.5161146921538114E-2</v>
      </c>
      <c r="P53" s="2">
        <v>0</v>
      </c>
      <c r="Q53" s="2">
        <v>1.4717391304347829</v>
      </c>
      <c r="R53" s="2">
        <v>3.0095576794843305E-2</v>
      </c>
      <c r="S53" s="2">
        <v>0</v>
      </c>
      <c r="T53" s="2">
        <v>0</v>
      </c>
      <c r="U53" s="2">
        <v>0</v>
      </c>
      <c r="V53" s="2">
        <v>0</v>
      </c>
      <c r="W53" s="2">
        <v>0</v>
      </c>
      <c r="X53" s="2">
        <v>0</v>
      </c>
      <c r="Y53" s="2">
        <v>0</v>
      </c>
      <c r="Z53" s="2">
        <v>0</v>
      </c>
      <c r="AA53" s="2">
        <v>0</v>
      </c>
      <c r="AB53" s="2">
        <v>0</v>
      </c>
      <c r="AC53" s="2">
        <v>0</v>
      </c>
      <c r="AD53" s="2">
        <v>0</v>
      </c>
      <c r="AE53" s="2">
        <v>0</v>
      </c>
      <c r="AF53" s="2">
        <v>0</v>
      </c>
      <c r="AG53" s="2">
        <v>0</v>
      </c>
      <c r="AH53" t="s">
        <v>127</v>
      </c>
      <c r="AI53">
        <v>4</v>
      </c>
    </row>
    <row r="54" spans="1:35" x14ac:dyDescent="0.25">
      <c r="A54" t="s">
        <v>545</v>
      </c>
      <c r="B54" t="s">
        <v>201</v>
      </c>
      <c r="C54" t="s">
        <v>402</v>
      </c>
      <c r="D54" t="s">
        <v>483</v>
      </c>
      <c r="E54" s="2">
        <v>86</v>
      </c>
      <c r="F54" s="2">
        <v>5.3913043478260869</v>
      </c>
      <c r="G54" s="2">
        <v>0.71195652173913049</v>
      </c>
      <c r="H54" s="2">
        <v>0.39945652173913043</v>
      </c>
      <c r="I54" s="2">
        <v>5.7527173913043477</v>
      </c>
      <c r="J54" s="2">
        <v>0</v>
      </c>
      <c r="K54" s="2">
        <v>0</v>
      </c>
      <c r="L54" s="2">
        <v>5.2742391304347835</v>
      </c>
      <c r="M54" s="2">
        <v>3.2173913043478262</v>
      </c>
      <c r="N54" s="2">
        <v>0</v>
      </c>
      <c r="O54" s="2">
        <v>3.7411526794742161E-2</v>
      </c>
      <c r="P54" s="2">
        <v>5.2173913043478262</v>
      </c>
      <c r="Q54" s="2">
        <v>9.3641304347826093</v>
      </c>
      <c r="R54" s="2">
        <v>0.16955257836198181</v>
      </c>
      <c r="S54" s="2">
        <v>4.3344565217391304</v>
      </c>
      <c r="T54" s="2">
        <v>5.8374999999999995</v>
      </c>
      <c r="U54" s="2">
        <v>0</v>
      </c>
      <c r="V54" s="2">
        <v>0.11827856420626895</v>
      </c>
      <c r="W54" s="2">
        <v>4.7878260869565228</v>
      </c>
      <c r="X54" s="2">
        <v>4.3469565217391333</v>
      </c>
      <c r="Y54" s="2">
        <v>0</v>
      </c>
      <c r="Z54" s="2">
        <v>0.10621840242669367</v>
      </c>
      <c r="AA54" s="2">
        <v>0</v>
      </c>
      <c r="AB54" s="2">
        <v>0</v>
      </c>
      <c r="AC54" s="2">
        <v>0</v>
      </c>
      <c r="AD54" s="2">
        <v>0</v>
      </c>
      <c r="AE54" s="2">
        <v>0</v>
      </c>
      <c r="AF54" s="2">
        <v>0</v>
      </c>
      <c r="AG54" s="2">
        <v>0</v>
      </c>
      <c r="AH54" t="s">
        <v>13</v>
      </c>
      <c r="AI54">
        <v>4</v>
      </c>
    </row>
    <row r="55" spans="1:35" x14ac:dyDescent="0.25">
      <c r="A55" t="s">
        <v>545</v>
      </c>
      <c r="B55" t="s">
        <v>237</v>
      </c>
      <c r="C55" t="s">
        <v>407</v>
      </c>
      <c r="D55" t="s">
        <v>495</v>
      </c>
      <c r="E55" s="2">
        <v>20.413043478260871</v>
      </c>
      <c r="F55" s="2">
        <v>0</v>
      </c>
      <c r="G55" s="2">
        <v>0</v>
      </c>
      <c r="H55" s="2">
        <v>0</v>
      </c>
      <c r="I55" s="2">
        <v>0</v>
      </c>
      <c r="J55" s="2">
        <v>0</v>
      </c>
      <c r="K55" s="2">
        <v>0</v>
      </c>
      <c r="L55" s="2">
        <v>0</v>
      </c>
      <c r="M55" s="2">
        <v>4.0815217391304346</v>
      </c>
      <c r="N55" s="2">
        <v>0</v>
      </c>
      <c r="O55" s="2">
        <v>0.19994675186368474</v>
      </c>
      <c r="P55" s="2">
        <v>0</v>
      </c>
      <c r="Q55" s="2">
        <v>0</v>
      </c>
      <c r="R55" s="2">
        <v>0</v>
      </c>
      <c r="S55" s="2">
        <v>0</v>
      </c>
      <c r="T55" s="2">
        <v>0</v>
      </c>
      <c r="U55" s="2">
        <v>0</v>
      </c>
      <c r="V55" s="2">
        <v>0</v>
      </c>
      <c r="W55" s="2">
        <v>0</v>
      </c>
      <c r="X55" s="2">
        <v>0</v>
      </c>
      <c r="Y55" s="2">
        <v>0</v>
      </c>
      <c r="Z55" s="2">
        <v>0</v>
      </c>
      <c r="AA55" s="2">
        <v>0</v>
      </c>
      <c r="AB55" s="2">
        <v>0</v>
      </c>
      <c r="AC55" s="2">
        <v>0</v>
      </c>
      <c r="AD55" s="2">
        <v>0</v>
      </c>
      <c r="AE55" s="2">
        <v>0</v>
      </c>
      <c r="AF55" s="2">
        <v>0</v>
      </c>
      <c r="AG55" s="2">
        <v>0</v>
      </c>
      <c r="AH55" t="s">
        <v>50</v>
      </c>
      <c r="AI55">
        <v>4</v>
      </c>
    </row>
    <row r="56" spans="1:35" x14ac:dyDescent="0.25">
      <c r="A56" t="s">
        <v>545</v>
      </c>
      <c r="B56" t="s">
        <v>334</v>
      </c>
      <c r="C56" t="s">
        <v>454</v>
      </c>
      <c r="D56" t="s">
        <v>492</v>
      </c>
      <c r="E56" s="2">
        <v>121.14130434782609</v>
      </c>
      <c r="F56" s="2">
        <v>5.5652173913043477</v>
      </c>
      <c r="G56" s="2">
        <v>0.31793478260869568</v>
      </c>
      <c r="H56" s="2">
        <v>0.84076086956521734</v>
      </c>
      <c r="I56" s="2">
        <v>0</v>
      </c>
      <c r="J56" s="2">
        <v>0</v>
      </c>
      <c r="K56" s="2">
        <v>0</v>
      </c>
      <c r="L56" s="2">
        <v>9.7254347826086924</v>
      </c>
      <c r="M56" s="2">
        <v>0</v>
      </c>
      <c r="N56" s="2">
        <v>13.177717391304345</v>
      </c>
      <c r="O56" s="2">
        <v>0.10877972184836246</v>
      </c>
      <c r="P56" s="2">
        <v>2</v>
      </c>
      <c r="Q56" s="2">
        <v>13.303695652173909</v>
      </c>
      <c r="R56" s="2">
        <v>0.12632929564827272</v>
      </c>
      <c r="S56" s="2">
        <v>7.4349999999999969</v>
      </c>
      <c r="T56" s="2">
        <v>9.0652173913043494</v>
      </c>
      <c r="U56" s="2">
        <v>0</v>
      </c>
      <c r="V56" s="2">
        <v>0.1362063705697622</v>
      </c>
      <c r="W56" s="2">
        <v>13.511630434782615</v>
      </c>
      <c r="X56" s="2">
        <v>7.640434782608696</v>
      </c>
      <c r="Y56" s="2">
        <v>0</v>
      </c>
      <c r="Z56" s="2">
        <v>0.17460655002243164</v>
      </c>
      <c r="AA56" s="2">
        <v>0</v>
      </c>
      <c r="AB56" s="2">
        <v>0</v>
      </c>
      <c r="AC56" s="2">
        <v>0</v>
      </c>
      <c r="AD56" s="2">
        <v>0</v>
      </c>
      <c r="AE56" s="2">
        <v>0</v>
      </c>
      <c r="AF56" s="2">
        <v>0</v>
      </c>
      <c r="AG56" s="2">
        <v>0</v>
      </c>
      <c r="AH56" t="s">
        <v>147</v>
      </c>
      <c r="AI56">
        <v>4</v>
      </c>
    </row>
    <row r="57" spans="1:35" x14ac:dyDescent="0.25">
      <c r="A57" t="s">
        <v>545</v>
      </c>
      <c r="B57" t="s">
        <v>208</v>
      </c>
      <c r="C57" t="s">
        <v>415</v>
      </c>
      <c r="D57" t="s">
        <v>486</v>
      </c>
      <c r="E57" s="2">
        <v>49.684782608695649</v>
      </c>
      <c r="F57" s="2">
        <v>4.9565217391304346</v>
      </c>
      <c r="G57" s="2">
        <v>0.39130434782608697</v>
      </c>
      <c r="H57" s="2">
        <v>0</v>
      </c>
      <c r="I57" s="2">
        <v>0.78260869565217395</v>
      </c>
      <c r="J57" s="2">
        <v>0</v>
      </c>
      <c r="K57" s="2">
        <v>0</v>
      </c>
      <c r="L57" s="2">
        <v>2.5370652173913046</v>
      </c>
      <c r="M57" s="2">
        <v>5.107717391304349</v>
      </c>
      <c r="N57" s="2">
        <v>0</v>
      </c>
      <c r="O57" s="2">
        <v>0.10280245022970906</v>
      </c>
      <c r="P57" s="2">
        <v>3.3227173913043484</v>
      </c>
      <c r="Q57" s="2">
        <v>7.0441304347826117</v>
      </c>
      <c r="R57" s="2">
        <v>0.20865237366003073</v>
      </c>
      <c r="S57" s="2">
        <v>0.537391304347826</v>
      </c>
      <c r="T57" s="2">
        <v>5.3416304347826085</v>
      </c>
      <c r="U57" s="2">
        <v>0</v>
      </c>
      <c r="V57" s="2">
        <v>0.11832640560052506</v>
      </c>
      <c r="W57" s="2">
        <v>1.877282608695652</v>
      </c>
      <c r="X57" s="2">
        <v>4.3661956521739143</v>
      </c>
      <c r="Y57" s="2">
        <v>0</v>
      </c>
      <c r="Z57" s="2">
        <v>0.12566178079194928</v>
      </c>
      <c r="AA57" s="2">
        <v>0</v>
      </c>
      <c r="AB57" s="2">
        <v>0</v>
      </c>
      <c r="AC57" s="2">
        <v>0</v>
      </c>
      <c r="AD57" s="2">
        <v>0</v>
      </c>
      <c r="AE57" s="2">
        <v>0</v>
      </c>
      <c r="AF57" s="2">
        <v>0</v>
      </c>
      <c r="AG57" s="2">
        <v>0</v>
      </c>
      <c r="AH57" t="s">
        <v>20</v>
      </c>
      <c r="AI57">
        <v>4</v>
      </c>
    </row>
    <row r="58" spans="1:35" x14ac:dyDescent="0.25">
      <c r="A58" t="s">
        <v>545</v>
      </c>
      <c r="B58" t="s">
        <v>222</v>
      </c>
      <c r="C58" t="s">
        <v>380</v>
      </c>
      <c r="D58" t="s">
        <v>490</v>
      </c>
      <c r="E58" s="2">
        <v>79.119565217391298</v>
      </c>
      <c r="F58" s="2">
        <v>5.1739130434782608</v>
      </c>
      <c r="G58" s="2">
        <v>0</v>
      </c>
      <c r="H58" s="2">
        <v>0</v>
      </c>
      <c r="I58" s="2">
        <v>5.6521739130434785</v>
      </c>
      <c r="J58" s="2">
        <v>0</v>
      </c>
      <c r="K58" s="2">
        <v>0</v>
      </c>
      <c r="L58" s="2">
        <v>1.3558695652173915</v>
      </c>
      <c r="M58" s="2">
        <v>5.1304347826086953</v>
      </c>
      <c r="N58" s="2">
        <v>9.3695652173913047</v>
      </c>
      <c r="O58" s="2">
        <v>0.18326693227091634</v>
      </c>
      <c r="P58" s="2">
        <v>5.3913043478260869</v>
      </c>
      <c r="Q58" s="2">
        <v>9.7744565217391308</v>
      </c>
      <c r="R58" s="2">
        <v>0.19168154966341533</v>
      </c>
      <c r="S58" s="2">
        <v>6.2335869565217381</v>
      </c>
      <c r="T58" s="2">
        <v>0.40217391304347827</v>
      </c>
      <c r="U58" s="2">
        <v>0</v>
      </c>
      <c r="V58" s="2">
        <v>8.3870037093007277E-2</v>
      </c>
      <c r="W58" s="2">
        <v>5.1847826086956523</v>
      </c>
      <c r="X58" s="2">
        <v>5.2926086956521745</v>
      </c>
      <c r="Y58" s="2">
        <v>0</v>
      </c>
      <c r="Z58" s="2">
        <v>0.13242478362412421</v>
      </c>
      <c r="AA58" s="2">
        <v>0</v>
      </c>
      <c r="AB58" s="2">
        <v>0</v>
      </c>
      <c r="AC58" s="2">
        <v>0</v>
      </c>
      <c r="AD58" s="2">
        <v>0</v>
      </c>
      <c r="AE58" s="2">
        <v>0</v>
      </c>
      <c r="AF58" s="2">
        <v>0</v>
      </c>
      <c r="AG58" s="2">
        <v>0</v>
      </c>
      <c r="AH58" t="s">
        <v>34</v>
      </c>
      <c r="AI58">
        <v>4</v>
      </c>
    </row>
    <row r="59" spans="1:35" x14ac:dyDescent="0.25">
      <c r="A59" t="s">
        <v>545</v>
      </c>
      <c r="B59" t="s">
        <v>317</v>
      </c>
      <c r="C59" t="s">
        <v>400</v>
      </c>
      <c r="D59" t="s">
        <v>497</v>
      </c>
      <c r="E59" s="2">
        <v>268.76086956521738</v>
      </c>
      <c r="F59" s="2">
        <v>5.7391304347826084</v>
      </c>
      <c r="G59" s="2">
        <v>3.2608695652173912E-2</v>
      </c>
      <c r="H59" s="2">
        <v>2.625</v>
      </c>
      <c r="I59" s="2">
        <v>19.129456521739122</v>
      </c>
      <c r="J59" s="2">
        <v>0</v>
      </c>
      <c r="K59" s="2">
        <v>0</v>
      </c>
      <c r="L59" s="2">
        <v>13.834673913043483</v>
      </c>
      <c r="M59" s="2">
        <v>32.843043478260867</v>
      </c>
      <c r="N59" s="2">
        <v>0</v>
      </c>
      <c r="O59" s="2">
        <v>0.12220173097144706</v>
      </c>
      <c r="P59" s="2">
        <v>50.336956521739161</v>
      </c>
      <c r="Q59" s="2">
        <v>2.9207608695652167</v>
      </c>
      <c r="R59" s="2">
        <v>0.19816023618862746</v>
      </c>
      <c r="S59" s="2">
        <v>11.33217391304348</v>
      </c>
      <c r="T59" s="2">
        <v>25.224565217391309</v>
      </c>
      <c r="U59" s="2">
        <v>0</v>
      </c>
      <c r="V59" s="2">
        <v>0.13601957453692473</v>
      </c>
      <c r="W59" s="2">
        <v>14.982717391304348</v>
      </c>
      <c r="X59" s="2">
        <v>34.975326086956528</v>
      </c>
      <c r="Y59" s="2">
        <v>0</v>
      </c>
      <c r="Z59" s="2">
        <v>0.18588287632451675</v>
      </c>
      <c r="AA59" s="2">
        <v>0</v>
      </c>
      <c r="AB59" s="2">
        <v>0</v>
      </c>
      <c r="AC59" s="2">
        <v>0</v>
      </c>
      <c r="AD59" s="2">
        <v>0</v>
      </c>
      <c r="AE59" s="2">
        <v>12.40141304347827</v>
      </c>
      <c r="AF59" s="2">
        <v>0</v>
      </c>
      <c r="AG59" s="2">
        <v>0</v>
      </c>
      <c r="AH59" t="s">
        <v>130</v>
      </c>
      <c r="AI59">
        <v>4</v>
      </c>
    </row>
    <row r="60" spans="1:35" x14ac:dyDescent="0.25">
      <c r="A60" t="s">
        <v>545</v>
      </c>
      <c r="B60" t="s">
        <v>268</v>
      </c>
      <c r="C60" t="s">
        <v>408</v>
      </c>
      <c r="D60" t="s">
        <v>480</v>
      </c>
      <c r="E60" s="2">
        <v>80.641304347826093</v>
      </c>
      <c r="F60" s="2">
        <v>5.5652173913043477</v>
      </c>
      <c r="G60" s="2">
        <v>0</v>
      </c>
      <c r="H60" s="2">
        <v>0</v>
      </c>
      <c r="I60" s="2">
        <v>0</v>
      </c>
      <c r="J60" s="2">
        <v>0</v>
      </c>
      <c r="K60" s="2">
        <v>0</v>
      </c>
      <c r="L60" s="2">
        <v>4.8891304347826079</v>
      </c>
      <c r="M60" s="2">
        <v>0</v>
      </c>
      <c r="N60" s="2">
        <v>5.1304347826086953</v>
      </c>
      <c r="O60" s="2">
        <v>6.362043402075751E-2</v>
      </c>
      <c r="P60" s="2">
        <v>5.5068478260869558</v>
      </c>
      <c r="Q60" s="2">
        <v>5.2429347826086943</v>
      </c>
      <c r="R60" s="2">
        <v>0.13330367974120497</v>
      </c>
      <c r="S60" s="2">
        <v>1.600108695652174</v>
      </c>
      <c r="T60" s="2">
        <v>9.8394565217391303</v>
      </c>
      <c r="U60" s="2">
        <v>0</v>
      </c>
      <c r="V60" s="2">
        <v>0.1418573931796738</v>
      </c>
      <c r="W60" s="2">
        <v>1.3248913043478261</v>
      </c>
      <c r="X60" s="2">
        <v>4.7667391304347824</v>
      </c>
      <c r="Y60" s="2">
        <v>0</v>
      </c>
      <c r="Z60" s="2">
        <v>7.5539830165790522E-2</v>
      </c>
      <c r="AA60" s="2">
        <v>0</v>
      </c>
      <c r="AB60" s="2">
        <v>0</v>
      </c>
      <c r="AC60" s="2">
        <v>0</v>
      </c>
      <c r="AD60" s="2">
        <v>0</v>
      </c>
      <c r="AE60" s="2">
        <v>0</v>
      </c>
      <c r="AF60" s="2">
        <v>0</v>
      </c>
      <c r="AG60" s="2">
        <v>0</v>
      </c>
      <c r="AH60" t="s">
        <v>81</v>
      </c>
      <c r="AI60">
        <v>4</v>
      </c>
    </row>
    <row r="61" spans="1:35" x14ac:dyDescent="0.25">
      <c r="A61" t="s">
        <v>545</v>
      </c>
      <c r="B61" t="s">
        <v>303</v>
      </c>
      <c r="C61" t="s">
        <v>398</v>
      </c>
      <c r="D61" t="s">
        <v>482</v>
      </c>
      <c r="E61" s="2">
        <v>73.489130434782609</v>
      </c>
      <c r="F61" s="2">
        <v>4.8695652173913047</v>
      </c>
      <c r="G61" s="2">
        <v>0.28260869565217389</v>
      </c>
      <c r="H61" s="2">
        <v>0</v>
      </c>
      <c r="I61" s="2">
        <v>2.2608695652173911</v>
      </c>
      <c r="J61" s="2">
        <v>0</v>
      </c>
      <c r="K61" s="2">
        <v>0</v>
      </c>
      <c r="L61" s="2">
        <v>3.4884782608695653</v>
      </c>
      <c r="M61" s="2">
        <v>3.6957608695652171</v>
      </c>
      <c r="N61" s="2">
        <v>1.1031521739130437</v>
      </c>
      <c r="O61" s="2">
        <v>6.5300990977666021E-2</v>
      </c>
      <c r="P61" s="2">
        <v>0.81076086956521731</v>
      </c>
      <c r="Q61" s="2">
        <v>6.3850000000000025</v>
      </c>
      <c r="R61" s="2">
        <v>9.7915988759059339E-2</v>
      </c>
      <c r="S61" s="2">
        <v>1.0023913043478261</v>
      </c>
      <c r="T61" s="2">
        <v>5.5125000000000002</v>
      </c>
      <c r="U61" s="2">
        <v>0</v>
      </c>
      <c r="V61" s="2">
        <v>8.8651087117290348E-2</v>
      </c>
      <c r="W61" s="2">
        <v>4.0095652173913052</v>
      </c>
      <c r="X61" s="2">
        <v>2.4020652173913044</v>
      </c>
      <c r="Y61" s="2">
        <v>0</v>
      </c>
      <c r="Z61" s="2">
        <v>8.7245969531134462E-2</v>
      </c>
      <c r="AA61" s="2">
        <v>0</v>
      </c>
      <c r="AB61" s="2">
        <v>0</v>
      </c>
      <c r="AC61" s="2">
        <v>0</v>
      </c>
      <c r="AD61" s="2">
        <v>0</v>
      </c>
      <c r="AE61" s="2">
        <v>0</v>
      </c>
      <c r="AF61" s="2">
        <v>0</v>
      </c>
      <c r="AG61" s="2">
        <v>0</v>
      </c>
      <c r="AH61" t="s">
        <v>116</v>
      </c>
      <c r="AI61">
        <v>4</v>
      </c>
    </row>
    <row r="62" spans="1:35" x14ac:dyDescent="0.25">
      <c r="A62" t="s">
        <v>545</v>
      </c>
      <c r="B62" t="s">
        <v>300</v>
      </c>
      <c r="C62" t="s">
        <v>446</v>
      </c>
      <c r="D62" t="s">
        <v>498</v>
      </c>
      <c r="E62" s="2">
        <v>74.554347826086953</v>
      </c>
      <c r="F62" s="2">
        <v>4.9565217391304346</v>
      </c>
      <c r="G62" s="2">
        <v>0</v>
      </c>
      <c r="H62" s="2">
        <v>0</v>
      </c>
      <c r="I62" s="2">
        <v>60.709021739130449</v>
      </c>
      <c r="J62" s="2">
        <v>0</v>
      </c>
      <c r="K62" s="2">
        <v>0</v>
      </c>
      <c r="L62" s="2">
        <v>2.2892391304347823</v>
      </c>
      <c r="M62" s="2">
        <v>2.7119565217391304</v>
      </c>
      <c r="N62" s="2">
        <v>0</v>
      </c>
      <c r="O62" s="2">
        <v>3.637556495115906E-2</v>
      </c>
      <c r="P62" s="2">
        <v>9.3179347826086953</v>
      </c>
      <c r="Q62" s="2">
        <v>0</v>
      </c>
      <c r="R62" s="2">
        <v>0.12498177576906255</v>
      </c>
      <c r="S62" s="2">
        <v>4.1591304347826084</v>
      </c>
      <c r="T62" s="2">
        <v>8.5268478260869589</v>
      </c>
      <c r="U62" s="2">
        <v>0</v>
      </c>
      <c r="V62" s="2">
        <v>0.17015745735529966</v>
      </c>
      <c r="W62" s="2">
        <v>3.3702173913043483</v>
      </c>
      <c r="X62" s="2">
        <v>4.2448913043478251</v>
      </c>
      <c r="Y62" s="2">
        <v>0</v>
      </c>
      <c r="Z62" s="2">
        <v>0.10214171161976965</v>
      </c>
      <c r="AA62" s="2">
        <v>0</v>
      </c>
      <c r="AB62" s="2">
        <v>0</v>
      </c>
      <c r="AC62" s="2">
        <v>0</v>
      </c>
      <c r="AD62" s="2">
        <v>0</v>
      </c>
      <c r="AE62" s="2">
        <v>0</v>
      </c>
      <c r="AF62" s="2">
        <v>0</v>
      </c>
      <c r="AG62" s="2">
        <v>0</v>
      </c>
      <c r="AH62" t="s">
        <v>113</v>
      </c>
      <c r="AI62">
        <v>4</v>
      </c>
    </row>
    <row r="63" spans="1:35" x14ac:dyDescent="0.25">
      <c r="A63" t="s">
        <v>545</v>
      </c>
      <c r="B63" t="s">
        <v>327</v>
      </c>
      <c r="C63" t="s">
        <v>453</v>
      </c>
      <c r="D63" t="s">
        <v>501</v>
      </c>
      <c r="E63" s="2">
        <v>68.804347826086953</v>
      </c>
      <c r="F63" s="2">
        <v>5.6521739130434785</v>
      </c>
      <c r="G63" s="2">
        <v>0</v>
      </c>
      <c r="H63" s="2">
        <v>0</v>
      </c>
      <c r="I63" s="2">
        <v>63.472826086956523</v>
      </c>
      <c r="J63" s="2">
        <v>0</v>
      </c>
      <c r="K63" s="2">
        <v>0</v>
      </c>
      <c r="L63" s="2">
        <v>0.3582608695652173</v>
      </c>
      <c r="M63" s="2">
        <v>0.88315217391304346</v>
      </c>
      <c r="N63" s="2">
        <v>0</v>
      </c>
      <c r="O63" s="2">
        <v>1.2835703001579778E-2</v>
      </c>
      <c r="P63" s="2">
        <v>10.730978260869565</v>
      </c>
      <c r="Q63" s="2">
        <v>0</v>
      </c>
      <c r="R63" s="2">
        <v>0.15596366508688783</v>
      </c>
      <c r="S63" s="2">
        <v>0.52163043478260862</v>
      </c>
      <c r="T63" s="2">
        <v>1.1782608695652177</v>
      </c>
      <c r="U63" s="2">
        <v>0</v>
      </c>
      <c r="V63" s="2">
        <v>2.4706161137440764E-2</v>
      </c>
      <c r="W63" s="2">
        <v>3.0713043478260862</v>
      </c>
      <c r="X63" s="2">
        <v>0.18913043478260869</v>
      </c>
      <c r="Y63" s="2">
        <v>0</v>
      </c>
      <c r="Z63" s="2">
        <v>4.738704581358609E-2</v>
      </c>
      <c r="AA63" s="2">
        <v>0</v>
      </c>
      <c r="AB63" s="2">
        <v>0</v>
      </c>
      <c r="AC63" s="2">
        <v>0</v>
      </c>
      <c r="AD63" s="2">
        <v>0</v>
      </c>
      <c r="AE63" s="2">
        <v>0</v>
      </c>
      <c r="AF63" s="2">
        <v>0</v>
      </c>
      <c r="AG63" s="2">
        <v>0</v>
      </c>
      <c r="AH63" t="s">
        <v>140</v>
      </c>
      <c r="AI63">
        <v>4</v>
      </c>
    </row>
    <row r="64" spans="1:35" x14ac:dyDescent="0.25">
      <c r="A64" t="s">
        <v>545</v>
      </c>
      <c r="B64" t="s">
        <v>342</v>
      </c>
      <c r="C64" t="s">
        <v>455</v>
      </c>
      <c r="D64" t="s">
        <v>484</v>
      </c>
      <c r="E64" s="2">
        <v>10.260869565217391</v>
      </c>
      <c r="F64" s="2">
        <v>5.7391304347826084</v>
      </c>
      <c r="G64" s="2">
        <v>0.56521739130434778</v>
      </c>
      <c r="H64" s="2">
        <v>0.22826086956521738</v>
      </c>
      <c r="I64" s="2">
        <v>0</v>
      </c>
      <c r="J64" s="2">
        <v>1.6956521739130435</v>
      </c>
      <c r="K64" s="2">
        <v>0</v>
      </c>
      <c r="L64" s="2">
        <v>3.1410869565217405</v>
      </c>
      <c r="M64" s="2">
        <v>5.5271739130434785</v>
      </c>
      <c r="N64" s="2">
        <v>0</v>
      </c>
      <c r="O64" s="2">
        <v>0.53866525423728817</v>
      </c>
      <c r="P64" s="2">
        <v>6.3070652173913047</v>
      </c>
      <c r="Q64" s="2">
        <v>6.3559782608695654</v>
      </c>
      <c r="R64" s="2">
        <v>1.2341101694915257</v>
      </c>
      <c r="S64" s="2">
        <v>4.0535869565217402</v>
      </c>
      <c r="T64" s="2">
        <v>3.6085869565217399</v>
      </c>
      <c r="U64" s="2">
        <v>0</v>
      </c>
      <c r="V64" s="2">
        <v>0.74673728813559348</v>
      </c>
      <c r="W64" s="2">
        <v>5.2700000000000005</v>
      </c>
      <c r="X64" s="2">
        <v>8.0370652173913015</v>
      </c>
      <c r="Y64" s="2">
        <v>0</v>
      </c>
      <c r="Z64" s="2">
        <v>1.2968749999999998</v>
      </c>
      <c r="AA64" s="2">
        <v>0</v>
      </c>
      <c r="AB64" s="2">
        <v>0</v>
      </c>
      <c r="AC64" s="2">
        <v>0</v>
      </c>
      <c r="AD64" s="2">
        <v>0</v>
      </c>
      <c r="AE64" s="2">
        <v>4.739130434782609E-2</v>
      </c>
      <c r="AF64" s="2">
        <v>0</v>
      </c>
      <c r="AG64" s="2">
        <v>0.2608695652173913</v>
      </c>
      <c r="AH64" t="s">
        <v>155</v>
      </c>
      <c r="AI64">
        <v>4</v>
      </c>
    </row>
    <row r="65" spans="1:35" x14ac:dyDescent="0.25">
      <c r="A65" t="s">
        <v>545</v>
      </c>
      <c r="B65" t="s">
        <v>271</v>
      </c>
      <c r="C65" t="s">
        <v>385</v>
      </c>
      <c r="D65" t="s">
        <v>475</v>
      </c>
      <c r="E65" s="2">
        <v>131.42391304347825</v>
      </c>
      <c r="F65" s="2">
        <v>5.0434782608695654</v>
      </c>
      <c r="G65" s="2">
        <v>0.60869565217391308</v>
      </c>
      <c r="H65" s="2">
        <v>0.49456521739130432</v>
      </c>
      <c r="I65" s="2">
        <v>2.8804347826086958</v>
      </c>
      <c r="J65" s="2">
        <v>0</v>
      </c>
      <c r="K65" s="2">
        <v>3.097826086956522</v>
      </c>
      <c r="L65" s="2">
        <v>5.2902173913043473</v>
      </c>
      <c r="M65" s="2">
        <v>0</v>
      </c>
      <c r="N65" s="2">
        <v>10.006630434782608</v>
      </c>
      <c r="O65" s="2">
        <v>7.6140104209742779E-2</v>
      </c>
      <c r="P65" s="2">
        <v>4.981739130434784</v>
      </c>
      <c r="Q65" s="2">
        <v>12.039456521739126</v>
      </c>
      <c r="R65" s="2">
        <v>0.12951368786700848</v>
      </c>
      <c r="S65" s="2">
        <v>6.0551086956521747</v>
      </c>
      <c r="T65" s="2">
        <v>5.557282608695651</v>
      </c>
      <c r="U65" s="2">
        <v>0</v>
      </c>
      <c r="V65" s="2">
        <v>8.8358283020428419E-2</v>
      </c>
      <c r="W65" s="2">
        <v>1.725652173913043</v>
      </c>
      <c r="X65" s="2">
        <v>12.117826086956523</v>
      </c>
      <c r="Y65" s="2">
        <v>0</v>
      </c>
      <c r="Z65" s="2">
        <v>0.10533454635679432</v>
      </c>
      <c r="AA65" s="2">
        <v>0</v>
      </c>
      <c r="AB65" s="2">
        <v>0</v>
      </c>
      <c r="AC65" s="2">
        <v>0</v>
      </c>
      <c r="AD65" s="2">
        <v>0</v>
      </c>
      <c r="AE65" s="2">
        <v>0</v>
      </c>
      <c r="AF65" s="2">
        <v>0</v>
      </c>
      <c r="AG65" s="2">
        <v>0</v>
      </c>
      <c r="AH65" t="s">
        <v>84</v>
      </c>
      <c r="AI65">
        <v>4</v>
      </c>
    </row>
    <row r="66" spans="1:35" x14ac:dyDescent="0.25">
      <c r="A66" t="s">
        <v>545</v>
      </c>
      <c r="B66" t="s">
        <v>315</v>
      </c>
      <c r="C66" t="s">
        <v>451</v>
      </c>
      <c r="D66" t="s">
        <v>494</v>
      </c>
      <c r="E66" s="2">
        <v>57.847826086956523</v>
      </c>
      <c r="F66" s="2">
        <v>6.0869565217391308</v>
      </c>
      <c r="G66" s="2">
        <v>1.4130434782608696</v>
      </c>
      <c r="H66" s="2">
        <v>0</v>
      </c>
      <c r="I66" s="2">
        <v>0.60869565217391308</v>
      </c>
      <c r="J66" s="2">
        <v>0</v>
      </c>
      <c r="K66" s="2">
        <v>0.91304347826086951</v>
      </c>
      <c r="L66" s="2">
        <v>0</v>
      </c>
      <c r="M66" s="2">
        <v>0</v>
      </c>
      <c r="N66" s="2">
        <v>5.7391304347826084</v>
      </c>
      <c r="O66" s="2">
        <v>9.92108229988726E-2</v>
      </c>
      <c r="P66" s="2">
        <v>0</v>
      </c>
      <c r="Q66" s="2">
        <v>10.826086956521738</v>
      </c>
      <c r="R66" s="2">
        <v>0.18714768883878238</v>
      </c>
      <c r="S66" s="2">
        <v>1.307065217391304</v>
      </c>
      <c r="T66" s="2">
        <v>1.9761956521739135</v>
      </c>
      <c r="U66" s="2">
        <v>0</v>
      </c>
      <c r="V66" s="2">
        <v>5.6756858323938369E-2</v>
      </c>
      <c r="W66" s="2">
        <v>9.8913043478260868E-2</v>
      </c>
      <c r="X66" s="2">
        <v>0.91847826086956519</v>
      </c>
      <c r="Y66" s="2">
        <v>0</v>
      </c>
      <c r="Z66" s="2">
        <v>1.7587373167981958E-2</v>
      </c>
      <c r="AA66" s="2">
        <v>0</v>
      </c>
      <c r="AB66" s="2">
        <v>0</v>
      </c>
      <c r="AC66" s="2">
        <v>0</v>
      </c>
      <c r="AD66" s="2">
        <v>0</v>
      </c>
      <c r="AE66" s="2">
        <v>0</v>
      </c>
      <c r="AF66" s="2">
        <v>0</v>
      </c>
      <c r="AG66" s="2">
        <v>0</v>
      </c>
      <c r="AH66" t="s">
        <v>128</v>
      </c>
      <c r="AI66">
        <v>4</v>
      </c>
    </row>
    <row r="67" spans="1:35" x14ac:dyDescent="0.25">
      <c r="A67" t="s">
        <v>545</v>
      </c>
      <c r="B67" t="s">
        <v>323</v>
      </c>
      <c r="C67" t="s">
        <v>452</v>
      </c>
      <c r="D67" t="s">
        <v>492</v>
      </c>
      <c r="E67" s="2">
        <v>109.15217391304348</v>
      </c>
      <c r="F67" s="2">
        <v>49.6408695652174</v>
      </c>
      <c r="G67" s="2">
        <v>0.61956521739130432</v>
      </c>
      <c r="H67" s="2">
        <v>0.4891304347826087</v>
      </c>
      <c r="I67" s="2">
        <v>9.6820652173913064</v>
      </c>
      <c r="J67" s="2">
        <v>0</v>
      </c>
      <c r="K67" s="2">
        <v>0</v>
      </c>
      <c r="L67" s="2">
        <v>10.844782608695656</v>
      </c>
      <c r="M67" s="2">
        <v>5.446739130434783</v>
      </c>
      <c r="N67" s="2">
        <v>5.6728260869565226</v>
      </c>
      <c r="O67" s="2">
        <v>0.10187213702449711</v>
      </c>
      <c r="P67" s="2">
        <v>5.0182608695652169</v>
      </c>
      <c r="Q67" s="2">
        <v>11.853152173913045</v>
      </c>
      <c r="R67" s="2">
        <v>0.15456781517625973</v>
      </c>
      <c r="S67" s="2">
        <v>21.261413043478264</v>
      </c>
      <c r="T67" s="2">
        <v>9.2829347826086934</v>
      </c>
      <c r="U67" s="2">
        <v>0</v>
      </c>
      <c r="V67" s="2">
        <v>0.27983270264887472</v>
      </c>
      <c r="W67" s="2">
        <v>22.651630434782607</v>
      </c>
      <c r="X67" s="2">
        <v>14.751521739130434</v>
      </c>
      <c r="Y67" s="2">
        <v>3.365326086956522</v>
      </c>
      <c r="Z67" s="2">
        <v>0.37350129456283604</v>
      </c>
      <c r="AA67" s="2">
        <v>0</v>
      </c>
      <c r="AB67" s="2">
        <v>0</v>
      </c>
      <c r="AC67" s="2">
        <v>0</v>
      </c>
      <c r="AD67" s="2">
        <v>0</v>
      </c>
      <c r="AE67" s="2">
        <v>0</v>
      </c>
      <c r="AF67" s="2">
        <v>0</v>
      </c>
      <c r="AG67" s="2">
        <v>0</v>
      </c>
      <c r="AH67" t="s">
        <v>136</v>
      </c>
      <c r="AI67">
        <v>4</v>
      </c>
    </row>
    <row r="68" spans="1:35" x14ac:dyDescent="0.25">
      <c r="A68" t="s">
        <v>545</v>
      </c>
      <c r="B68" t="s">
        <v>326</v>
      </c>
      <c r="C68" t="s">
        <v>391</v>
      </c>
      <c r="D68" t="s">
        <v>470</v>
      </c>
      <c r="E68" s="2">
        <v>73.413043478260875</v>
      </c>
      <c r="F68" s="2">
        <v>62.26293478260871</v>
      </c>
      <c r="G68" s="2">
        <v>0.30978260869565216</v>
      </c>
      <c r="H68" s="2">
        <v>0.44021739130434784</v>
      </c>
      <c r="I68" s="2">
        <v>0</v>
      </c>
      <c r="J68" s="2">
        <v>0</v>
      </c>
      <c r="K68" s="2">
        <v>0</v>
      </c>
      <c r="L68" s="2">
        <v>9.1396739130434792</v>
      </c>
      <c r="M68" s="2">
        <v>5.0936956521739134</v>
      </c>
      <c r="N68" s="2">
        <v>5.9089130434782611</v>
      </c>
      <c r="O68" s="2">
        <v>0.14987266804856381</v>
      </c>
      <c r="P68" s="2">
        <v>5.0394565217391287</v>
      </c>
      <c r="Q68" s="2">
        <v>5.7151086956521748</v>
      </c>
      <c r="R68" s="2">
        <v>0.14649392952324544</v>
      </c>
      <c r="S68" s="2">
        <v>3.3639130434782594</v>
      </c>
      <c r="T68" s="2">
        <v>7.008043478260868</v>
      </c>
      <c r="U68" s="2">
        <v>0</v>
      </c>
      <c r="V68" s="2">
        <v>0.14128220313888062</v>
      </c>
      <c r="W68" s="2">
        <v>3.0806521739130437</v>
      </c>
      <c r="X68" s="2">
        <v>6.837065217391304</v>
      </c>
      <c r="Y68" s="2">
        <v>3.5302173913043475</v>
      </c>
      <c r="Z68" s="2">
        <v>0.18318181818181814</v>
      </c>
      <c r="AA68" s="2">
        <v>0</v>
      </c>
      <c r="AB68" s="2">
        <v>0</v>
      </c>
      <c r="AC68" s="2">
        <v>0</v>
      </c>
      <c r="AD68" s="2">
        <v>0</v>
      </c>
      <c r="AE68" s="2">
        <v>0</v>
      </c>
      <c r="AF68" s="2">
        <v>0</v>
      </c>
      <c r="AG68" s="2">
        <v>0</v>
      </c>
      <c r="AH68" t="s">
        <v>139</v>
      </c>
      <c r="AI68">
        <v>4</v>
      </c>
    </row>
    <row r="69" spans="1:35" x14ac:dyDescent="0.25">
      <c r="A69" t="s">
        <v>545</v>
      </c>
      <c r="B69" t="s">
        <v>267</v>
      </c>
      <c r="C69" t="s">
        <v>436</v>
      </c>
      <c r="D69" t="s">
        <v>476</v>
      </c>
      <c r="E69" s="2">
        <v>45.347826086956523</v>
      </c>
      <c r="F69" s="2">
        <v>29.604456521739131</v>
      </c>
      <c r="G69" s="2">
        <v>0.4891304347826087</v>
      </c>
      <c r="H69" s="2">
        <v>0.21065217391304347</v>
      </c>
      <c r="I69" s="2">
        <v>0</v>
      </c>
      <c r="J69" s="2">
        <v>0</v>
      </c>
      <c r="K69" s="2">
        <v>0</v>
      </c>
      <c r="L69" s="2">
        <v>3.1093478260869567</v>
      </c>
      <c r="M69" s="2">
        <v>4.4648913043478258</v>
      </c>
      <c r="N69" s="2">
        <v>4.990869565217392</v>
      </c>
      <c r="O69" s="2">
        <v>0.20851629913710451</v>
      </c>
      <c r="P69" s="2">
        <v>5.4784782608695659</v>
      </c>
      <c r="Q69" s="2">
        <v>1.0085869565217391</v>
      </c>
      <c r="R69" s="2">
        <v>0.14305129434324065</v>
      </c>
      <c r="S69" s="2">
        <v>1.1892391304347825</v>
      </c>
      <c r="T69" s="2">
        <v>5.5270652173913044</v>
      </c>
      <c r="U69" s="2">
        <v>0</v>
      </c>
      <c r="V69" s="2">
        <v>0.14810642377756472</v>
      </c>
      <c r="W69" s="2">
        <v>2.6064130434782609</v>
      </c>
      <c r="X69" s="2">
        <v>5.3815217391304335</v>
      </c>
      <c r="Y69" s="2">
        <v>0</v>
      </c>
      <c r="Z69" s="2">
        <v>0.17614813039309679</v>
      </c>
      <c r="AA69" s="2">
        <v>0</v>
      </c>
      <c r="AB69" s="2">
        <v>0</v>
      </c>
      <c r="AC69" s="2">
        <v>0</v>
      </c>
      <c r="AD69" s="2">
        <v>0</v>
      </c>
      <c r="AE69" s="2">
        <v>0</v>
      </c>
      <c r="AF69" s="2">
        <v>0</v>
      </c>
      <c r="AG69" s="2">
        <v>0</v>
      </c>
      <c r="AH69" t="s">
        <v>80</v>
      </c>
      <c r="AI69">
        <v>4</v>
      </c>
    </row>
    <row r="70" spans="1:35" x14ac:dyDescent="0.25">
      <c r="A70" t="s">
        <v>545</v>
      </c>
      <c r="B70" t="s">
        <v>195</v>
      </c>
      <c r="C70" t="s">
        <v>392</v>
      </c>
      <c r="D70" t="s">
        <v>472</v>
      </c>
      <c r="E70" s="2">
        <v>70.934782608695656</v>
      </c>
      <c r="F70" s="2">
        <v>1.826086956521739</v>
      </c>
      <c r="G70" s="2">
        <v>0.10869565217391304</v>
      </c>
      <c r="H70" s="2">
        <v>0.15032608695652175</v>
      </c>
      <c r="I70" s="2">
        <v>0</v>
      </c>
      <c r="J70" s="2">
        <v>0</v>
      </c>
      <c r="K70" s="2">
        <v>0</v>
      </c>
      <c r="L70" s="2">
        <v>0</v>
      </c>
      <c r="M70" s="2">
        <v>1.8178260869565215</v>
      </c>
      <c r="N70" s="2">
        <v>1.7739130434782608</v>
      </c>
      <c r="O70" s="2">
        <v>5.0634385534783936E-2</v>
      </c>
      <c r="P70" s="2">
        <v>0</v>
      </c>
      <c r="Q70" s="2">
        <v>3.5005434782608704</v>
      </c>
      <c r="R70" s="2">
        <v>4.9348758810910213E-2</v>
      </c>
      <c r="S70" s="2">
        <v>0</v>
      </c>
      <c r="T70" s="2">
        <v>0</v>
      </c>
      <c r="U70" s="2">
        <v>0</v>
      </c>
      <c r="V70" s="2">
        <v>0</v>
      </c>
      <c r="W70" s="2">
        <v>0</v>
      </c>
      <c r="X70" s="2">
        <v>0</v>
      </c>
      <c r="Y70" s="2">
        <v>0</v>
      </c>
      <c r="Z70" s="2">
        <v>0</v>
      </c>
      <c r="AA70" s="2">
        <v>0</v>
      </c>
      <c r="AB70" s="2">
        <v>0</v>
      </c>
      <c r="AC70" s="2">
        <v>0</v>
      </c>
      <c r="AD70" s="2">
        <v>0</v>
      </c>
      <c r="AE70" s="2">
        <v>0</v>
      </c>
      <c r="AF70" s="2">
        <v>0</v>
      </c>
      <c r="AG70" s="2">
        <v>0</v>
      </c>
      <c r="AH70" t="s">
        <v>7</v>
      </c>
      <c r="AI70">
        <v>4</v>
      </c>
    </row>
    <row r="71" spans="1:35" x14ac:dyDescent="0.25">
      <c r="A71" t="s">
        <v>545</v>
      </c>
      <c r="B71" t="s">
        <v>352</v>
      </c>
      <c r="C71" t="s">
        <v>377</v>
      </c>
      <c r="D71" t="s">
        <v>478</v>
      </c>
      <c r="E71" s="2">
        <v>34.206521739130437</v>
      </c>
      <c r="F71" s="2">
        <v>5.7391304347826084</v>
      </c>
      <c r="G71" s="2">
        <v>3.0434782608695654</v>
      </c>
      <c r="H71" s="2">
        <v>0.32608695652173914</v>
      </c>
      <c r="I71" s="2">
        <v>0</v>
      </c>
      <c r="J71" s="2">
        <v>0</v>
      </c>
      <c r="K71" s="2">
        <v>5.5217391304347823</v>
      </c>
      <c r="L71" s="2">
        <v>3.5161956521739142</v>
      </c>
      <c r="M71" s="2">
        <v>5.7391304347826084</v>
      </c>
      <c r="N71" s="2">
        <v>5.2907608695652177</v>
      </c>
      <c r="O71" s="2">
        <v>0.32244995233555768</v>
      </c>
      <c r="P71" s="2">
        <v>0</v>
      </c>
      <c r="Q71" s="2">
        <v>0</v>
      </c>
      <c r="R71" s="2">
        <v>0</v>
      </c>
      <c r="S71" s="2">
        <v>3.4807608695652164</v>
      </c>
      <c r="T71" s="2">
        <v>8.7870652173913051</v>
      </c>
      <c r="U71" s="2">
        <v>0</v>
      </c>
      <c r="V71" s="2">
        <v>0.35863997457896407</v>
      </c>
      <c r="W71" s="2">
        <v>4.6097826086956522</v>
      </c>
      <c r="X71" s="2">
        <v>14.595108695652169</v>
      </c>
      <c r="Y71" s="2">
        <v>0</v>
      </c>
      <c r="Z71" s="2">
        <v>0.5614394661582458</v>
      </c>
      <c r="AA71" s="2">
        <v>0</v>
      </c>
      <c r="AB71" s="2">
        <v>0</v>
      </c>
      <c r="AC71" s="2">
        <v>0</v>
      </c>
      <c r="AD71" s="2">
        <v>0</v>
      </c>
      <c r="AE71" s="2">
        <v>0</v>
      </c>
      <c r="AF71" s="2">
        <v>0</v>
      </c>
      <c r="AG71" s="2">
        <v>8.6956521739130432E-2</v>
      </c>
      <c r="AH71" t="s">
        <v>165</v>
      </c>
      <c r="AI71">
        <v>4</v>
      </c>
    </row>
    <row r="72" spans="1:35" x14ac:dyDescent="0.25">
      <c r="A72" t="s">
        <v>545</v>
      </c>
      <c r="B72" t="s">
        <v>227</v>
      </c>
      <c r="C72" t="s">
        <v>421</v>
      </c>
      <c r="D72" t="s">
        <v>489</v>
      </c>
      <c r="E72" s="2">
        <v>53.413043478260867</v>
      </c>
      <c r="F72" s="2">
        <v>4.5217391304347823</v>
      </c>
      <c r="G72" s="2">
        <v>1.0869565217391304E-2</v>
      </c>
      <c r="H72" s="2">
        <v>1.6521739130434783</v>
      </c>
      <c r="I72" s="2">
        <v>0.95576086956521744</v>
      </c>
      <c r="J72" s="2">
        <v>0</v>
      </c>
      <c r="K72" s="2">
        <v>0</v>
      </c>
      <c r="L72" s="2">
        <v>5.4339130434782614</v>
      </c>
      <c r="M72" s="2">
        <v>0</v>
      </c>
      <c r="N72" s="2">
        <v>2</v>
      </c>
      <c r="O72" s="2">
        <v>3.7444037444037445E-2</v>
      </c>
      <c r="P72" s="2">
        <v>0</v>
      </c>
      <c r="Q72" s="2">
        <v>4.6494565217391308</v>
      </c>
      <c r="R72" s="2">
        <v>8.7047212047212053E-2</v>
      </c>
      <c r="S72" s="2">
        <v>5.2767391304347822</v>
      </c>
      <c r="T72" s="2">
        <v>13.19141304347826</v>
      </c>
      <c r="U72" s="2">
        <v>0</v>
      </c>
      <c r="V72" s="2">
        <v>0.34576109076109074</v>
      </c>
      <c r="W72" s="2">
        <v>2.6718478260869563</v>
      </c>
      <c r="X72" s="2">
        <v>10.563478260869568</v>
      </c>
      <c r="Y72" s="2">
        <v>1.270326086956522</v>
      </c>
      <c r="Z72" s="2">
        <v>0.27157509157509163</v>
      </c>
      <c r="AA72" s="2">
        <v>0</v>
      </c>
      <c r="AB72" s="2">
        <v>0</v>
      </c>
      <c r="AC72" s="2">
        <v>0</v>
      </c>
      <c r="AD72" s="2">
        <v>0</v>
      </c>
      <c r="AE72" s="2">
        <v>0</v>
      </c>
      <c r="AF72" s="2">
        <v>0</v>
      </c>
      <c r="AG72" s="2">
        <v>0</v>
      </c>
      <c r="AH72" t="s">
        <v>39</v>
      </c>
      <c r="AI72">
        <v>4</v>
      </c>
    </row>
    <row r="73" spans="1:35" x14ac:dyDescent="0.25">
      <c r="A73" t="s">
        <v>545</v>
      </c>
      <c r="B73" t="s">
        <v>289</v>
      </c>
      <c r="C73" t="s">
        <v>391</v>
      </c>
      <c r="D73" t="s">
        <v>470</v>
      </c>
      <c r="E73" s="2">
        <v>79.456521739130437</v>
      </c>
      <c r="F73" s="2">
        <v>4.6086956521739131</v>
      </c>
      <c r="G73" s="2">
        <v>0.43478260869565216</v>
      </c>
      <c r="H73" s="2">
        <v>0</v>
      </c>
      <c r="I73" s="2">
        <v>0.69565217391304346</v>
      </c>
      <c r="J73" s="2">
        <v>0</v>
      </c>
      <c r="K73" s="2">
        <v>0</v>
      </c>
      <c r="L73" s="2">
        <v>5.5126086956521743</v>
      </c>
      <c r="M73" s="2">
        <v>5.9734782608695633</v>
      </c>
      <c r="N73" s="2">
        <v>0</v>
      </c>
      <c r="O73" s="2">
        <v>7.517920656634744E-2</v>
      </c>
      <c r="P73" s="2">
        <v>4.5173913043478269</v>
      </c>
      <c r="Q73" s="2">
        <v>0.91065217391304365</v>
      </c>
      <c r="R73" s="2">
        <v>6.8314637482900148E-2</v>
      </c>
      <c r="S73" s="2">
        <v>4.7717391304347823</v>
      </c>
      <c r="T73" s="2">
        <v>5.7727173913043472</v>
      </c>
      <c r="U73" s="2">
        <v>0</v>
      </c>
      <c r="V73" s="2">
        <v>0.13270725034199723</v>
      </c>
      <c r="W73" s="2">
        <v>5.1847826086956523</v>
      </c>
      <c r="X73" s="2">
        <v>5.5453260869565222</v>
      </c>
      <c r="Y73" s="2">
        <v>0</v>
      </c>
      <c r="Z73" s="2">
        <v>0.13504377564979481</v>
      </c>
      <c r="AA73" s="2">
        <v>0</v>
      </c>
      <c r="AB73" s="2">
        <v>0</v>
      </c>
      <c r="AC73" s="2">
        <v>0</v>
      </c>
      <c r="AD73" s="2">
        <v>0</v>
      </c>
      <c r="AE73" s="2">
        <v>1.8331521739130436</v>
      </c>
      <c r="AF73" s="2">
        <v>0</v>
      </c>
      <c r="AG73" s="2">
        <v>0</v>
      </c>
      <c r="AH73" t="s">
        <v>102</v>
      </c>
      <c r="AI73">
        <v>4</v>
      </c>
    </row>
    <row r="74" spans="1:35" x14ac:dyDescent="0.25">
      <c r="A74" t="s">
        <v>545</v>
      </c>
      <c r="B74" t="s">
        <v>230</v>
      </c>
      <c r="C74" t="s">
        <v>377</v>
      </c>
      <c r="D74" t="s">
        <v>478</v>
      </c>
      <c r="E74" s="2">
        <v>88.217391304347828</v>
      </c>
      <c r="F74" s="2">
        <v>6.9565217391304346</v>
      </c>
      <c r="G74" s="2">
        <v>0</v>
      </c>
      <c r="H74" s="2">
        <v>0</v>
      </c>
      <c r="I74" s="2">
        <v>3.0680434782608699</v>
      </c>
      <c r="J74" s="2">
        <v>0</v>
      </c>
      <c r="K74" s="2">
        <v>0</v>
      </c>
      <c r="L74" s="2">
        <v>0.89717391304347816</v>
      </c>
      <c r="M74" s="2">
        <v>7.8046739130434792</v>
      </c>
      <c r="N74" s="2">
        <v>4.6326086956521735</v>
      </c>
      <c r="O74" s="2">
        <v>0.14098447511089207</v>
      </c>
      <c r="P74" s="2">
        <v>4.9223913043478236</v>
      </c>
      <c r="Q74" s="2">
        <v>2.7034782608695651</v>
      </c>
      <c r="R74" s="2">
        <v>8.6444061113849155E-2</v>
      </c>
      <c r="S74" s="2">
        <v>4.8059782608695647</v>
      </c>
      <c r="T74" s="2">
        <v>1.8517391304347821</v>
      </c>
      <c r="U74" s="2">
        <v>0</v>
      </c>
      <c r="V74" s="2">
        <v>7.5469443075406595E-2</v>
      </c>
      <c r="W74" s="2">
        <v>0.72413043478260875</v>
      </c>
      <c r="X74" s="2">
        <v>3.0706521739130421</v>
      </c>
      <c r="Y74" s="2">
        <v>0</v>
      </c>
      <c r="Z74" s="2">
        <v>4.3016264169541629E-2</v>
      </c>
      <c r="AA74" s="2">
        <v>0</v>
      </c>
      <c r="AB74" s="2">
        <v>0</v>
      </c>
      <c r="AC74" s="2">
        <v>0</v>
      </c>
      <c r="AD74" s="2">
        <v>0</v>
      </c>
      <c r="AE74" s="2">
        <v>0</v>
      </c>
      <c r="AF74" s="2">
        <v>0</v>
      </c>
      <c r="AG74" s="2">
        <v>0</v>
      </c>
      <c r="AH74" t="s">
        <v>42</v>
      </c>
      <c r="AI74">
        <v>4</v>
      </c>
    </row>
    <row r="75" spans="1:35" x14ac:dyDescent="0.25">
      <c r="A75" t="s">
        <v>545</v>
      </c>
      <c r="B75" t="s">
        <v>283</v>
      </c>
      <c r="C75" t="s">
        <v>384</v>
      </c>
      <c r="D75" t="s">
        <v>471</v>
      </c>
      <c r="E75" s="2">
        <v>78.521739130434781</v>
      </c>
      <c r="F75" s="2">
        <v>5</v>
      </c>
      <c r="G75" s="2">
        <v>0.32608695652173914</v>
      </c>
      <c r="H75" s="2">
        <v>0</v>
      </c>
      <c r="I75" s="2">
        <v>0.90217391304347827</v>
      </c>
      <c r="J75" s="2">
        <v>0</v>
      </c>
      <c r="K75" s="2">
        <v>0</v>
      </c>
      <c r="L75" s="2">
        <v>3.8747826086956518</v>
      </c>
      <c r="M75" s="2">
        <v>0</v>
      </c>
      <c r="N75" s="2">
        <v>4.6392391304347829</v>
      </c>
      <c r="O75" s="2">
        <v>5.9082225913621264E-2</v>
      </c>
      <c r="P75" s="2">
        <v>5.0378260869565237</v>
      </c>
      <c r="Q75" s="2">
        <v>5.730652173913044</v>
      </c>
      <c r="R75" s="2">
        <v>0.13714008859357699</v>
      </c>
      <c r="S75" s="2">
        <v>1.1679347826086957</v>
      </c>
      <c r="T75" s="2">
        <v>8.2285869565217364</v>
      </c>
      <c r="U75" s="2">
        <v>0</v>
      </c>
      <c r="V75" s="2">
        <v>0.1196677740863787</v>
      </c>
      <c r="W75" s="2">
        <v>4.3372826086956531</v>
      </c>
      <c r="X75" s="2">
        <v>4.6918478260869572</v>
      </c>
      <c r="Y75" s="2">
        <v>0</v>
      </c>
      <c r="Z75" s="2">
        <v>0.11498892580287931</v>
      </c>
      <c r="AA75" s="2">
        <v>0</v>
      </c>
      <c r="AB75" s="2">
        <v>0</v>
      </c>
      <c r="AC75" s="2">
        <v>0</v>
      </c>
      <c r="AD75" s="2">
        <v>0</v>
      </c>
      <c r="AE75" s="2">
        <v>0</v>
      </c>
      <c r="AF75" s="2">
        <v>0</v>
      </c>
      <c r="AG75" s="2">
        <v>0</v>
      </c>
      <c r="AH75" t="s">
        <v>96</v>
      </c>
      <c r="AI75">
        <v>4</v>
      </c>
    </row>
    <row r="76" spans="1:35" x14ac:dyDescent="0.25">
      <c r="A76" t="s">
        <v>545</v>
      </c>
      <c r="B76" t="s">
        <v>200</v>
      </c>
      <c r="C76" t="s">
        <v>398</v>
      </c>
      <c r="D76" t="s">
        <v>482</v>
      </c>
      <c r="E76" s="2">
        <v>147.03260869565219</v>
      </c>
      <c r="F76" s="2">
        <v>5.1304347826086953</v>
      </c>
      <c r="G76" s="2">
        <v>0.32608695652173914</v>
      </c>
      <c r="H76" s="2">
        <v>0</v>
      </c>
      <c r="I76" s="2">
        <v>1.2173913043478262</v>
      </c>
      <c r="J76" s="2">
        <v>0</v>
      </c>
      <c r="K76" s="2">
        <v>0</v>
      </c>
      <c r="L76" s="2">
        <v>2.2283695652173909</v>
      </c>
      <c r="M76" s="2">
        <v>2.8880434782608693</v>
      </c>
      <c r="N76" s="2">
        <v>6.0659782608695654</v>
      </c>
      <c r="O76" s="2">
        <v>6.0898203592814365E-2</v>
      </c>
      <c r="P76" s="2">
        <v>5.3793478260869563</v>
      </c>
      <c r="Q76" s="2">
        <v>6.4593478260869572</v>
      </c>
      <c r="R76" s="2">
        <v>8.0517483551415692E-2</v>
      </c>
      <c r="S76" s="2">
        <v>4.1368478260869548</v>
      </c>
      <c r="T76" s="2">
        <v>10.540434782608692</v>
      </c>
      <c r="U76" s="2">
        <v>0</v>
      </c>
      <c r="V76" s="2">
        <v>9.9823316330302309E-2</v>
      </c>
      <c r="W76" s="2">
        <v>1.7103260869565218</v>
      </c>
      <c r="X76" s="2">
        <v>7.1728260869565226</v>
      </c>
      <c r="Y76" s="2">
        <v>0</v>
      </c>
      <c r="Z76" s="2">
        <v>6.0416204627781481E-2</v>
      </c>
      <c r="AA76" s="2">
        <v>0</v>
      </c>
      <c r="AB76" s="2">
        <v>0</v>
      </c>
      <c r="AC76" s="2">
        <v>0</v>
      </c>
      <c r="AD76" s="2">
        <v>0</v>
      </c>
      <c r="AE76" s="2">
        <v>0</v>
      </c>
      <c r="AF76" s="2">
        <v>0</v>
      </c>
      <c r="AG76" s="2">
        <v>0</v>
      </c>
      <c r="AH76" t="s">
        <v>12</v>
      </c>
      <c r="AI76">
        <v>4</v>
      </c>
    </row>
    <row r="77" spans="1:35" x14ac:dyDescent="0.25">
      <c r="A77" t="s">
        <v>545</v>
      </c>
      <c r="B77" t="s">
        <v>278</v>
      </c>
      <c r="C77" t="s">
        <v>422</v>
      </c>
      <c r="D77" t="s">
        <v>473</v>
      </c>
      <c r="E77" s="2">
        <v>93.956521739130437</v>
      </c>
      <c r="F77" s="2">
        <v>5.5652173913043477</v>
      </c>
      <c r="G77" s="2">
        <v>0.39130434782608697</v>
      </c>
      <c r="H77" s="2">
        <v>0</v>
      </c>
      <c r="I77" s="2">
        <v>1.0461956521739131</v>
      </c>
      <c r="J77" s="2">
        <v>0</v>
      </c>
      <c r="K77" s="2">
        <v>0</v>
      </c>
      <c r="L77" s="2">
        <v>4.9282608695652188</v>
      </c>
      <c r="M77" s="2">
        <v>4.6956521739130439</v>
      </c>
      <c r="N77" s="2">
        <v>4.7588043478260875</v>
      </c>
      <c r="O77" s="2">
        <v>0.10062586765386397</v>
      </c>
      <c r="P77" s="2">
        <v>5.5907608695652202</v>
      </c>
      <c r="Q77" s="2">
        <v>7.7930434782608708</v>
      </c>
      <c r="R77" s="2">
        <v>0.14244678389634433</v>
      </c>
      <c r="S77" s="2">
        <v>5.3403260869565221</v>
      </c>
      <c r="T77" s="2">
        <v>4.7307608695652181</v>
      </c>
      <c r="U77" s="2">
        <v>0</v>
      </c>
      <c r="V77" s="2">
        <v>0.10718880148079593</v>
      </c>
      <c r="W77" s="2">
        <v>0.67021739130434788</v>
      </c>
      <c r="X77" s="2">
        <v>9.0110869565217371</v>
      </c>
      <c r="Y77" s="2">
        <v>0</v>
      </c>
      <c r="Z77" s="2">
        <v>0.10304025913928734</v>
      </c>
      <c r="AA77" s="2">
        <v>0</v>
      </c>
      <c r="AB77" s="2">
        <v>0</v>
      </c>
      <c r="AC77" s="2">
        <v>0</v>
      </c>
      <c r="AD77" s="2">
        <v>0</v>
      </c>
      <c r="AE77" s="2">
        <v>0</v>
      </c>
      <c r="AF77" s="2">
        <v>0</v>
      </c>
      <c r="AG77" s="2">
        <v>0</v>
      </c>
      <c r="AH77" t="s">
        <v>91</v>
      </c>
      <c r="AI77">
        <v>4</v>
      </c>
    </row>
    <row r="78" spans="1:35" x14ac:dyDescent="0.25">
      <c r="A78" t="s">
        <v>545</v>
      </c>
      <c r="B78" t="s">
        <v>231</v>
      </c>
      <c r="C78" t="s">
        <v>413</v>
      </c>
      <c r="D78" t="s">
        <v>482</v>
      </c>
      <c r="E78" s="2">
        <v>84.967391304347828</v>
      </c>
      <c r="F78" s="2">
        <v>5.1304347826086953</v>
      </c>
      <c r="G78" s="2">
        <v>0.21739130434782608</v>
      </c>
      <c r="H78" s="2">
        <v>0</v>
      </c>
      <c r="I78" s="2">
        <v>1.1304347826086956</v>
      </c>
      <c r="J78" s="2">
        <v>0</v>
      </c>
      <c r="K78" s="2">
        <v>0</v>
      </c>
      <c r="L78" s="2">
        <v>1.5861956521739129</v>
      </c>
      <c r="M78" s="2">
        <v>5.2368478260869571</v>
      </c>
      <c r="N78" s="2">
        <v>0</v>
      </c>
      <c r="O78" s="2">
        <v>6.1633619035435593E-2</v>
      </c>
      <c r="P78" s="2">
        <v>4.2453260869565215</v>
      </c>
      <c r="Q78" s="2">
        <v>5.5559782608695647</v>
      </c>
      <c r="R78" s="2">
        <v>0.11535371625943455</v>
      </c>
      <c r="S78" s="2">
        <v>2.1297826086956522</v>
      </c>
      <c r="T78" s="2">
        <v>11.653586956521735</v>
      </c>
      <c r="U78" s="2">
        <v>0</v>
      </c>
      <c r="V78" s="2">
        <v>0.16221952155558395</v>
      </c>
      <c r="W78" s="2">
        <v>2.0380434782608701</v>
      </c>
      <c r="X78" s="2">
        <v>7.6111956521739135</v>
      </c>
      <c r="Y78" s="2">
        <v>0</v>
      </c>
      <c r="Z78" s="2">
        <v>0.11356402712037866</v>
      </c>
      <c r="AA78" s="2">
        <v>0</v>
      </c>
      <c r="AB78" s="2">
        <v>0</v>
      </c>
      <c r="AC78" s="2">
        <v>0</v>
      </c>
      <c r="AD78" s="2">
        <v>0</v>
      </c>
      <c r="AE78" s="2">
        <v>0</v>
      </c>
      <c r="AF78" s="2">
        <v>0</v>
      </c>
      <c r="AG78" s="2">
        <v>0</v>
      </c>
      <c r="AH78" t="s">
        <v>43</v>
      </c>
      <c r="AI78">
        <v>4</v>
      </c>
    </row>
    <row r="79" spans="1:35" x14ac:dyDescent="0.25">
      <c r="A79" t="s">
        <v>545</v>
      </c>
      <c r="B79" t="s">
        <v>332</v>
      </c>
      <c r="C79" t="s">
        <v>377</v>
      </c>
      <c r="D79" t="s">
        <v>478</v>
      </c>
      <c r="E79" s="2">
        <v>108.92391304347827</v>
      </c>
      <c r="F79" s="2">
        <v>5.4782608695652177</v>
      </c>
      <c r="G79" s="2">
        <v>1.0652173913043479</v>
      </c>
      <c r="H79" s="2">
        <v>0</v>
      </c>
      <c r="I79" s="2">
        <v>1.0434782608695652</v>
      </c>
      <c r="J79" s="2">
        <v>0</v>
      </c>
      <c r="K79" s="2">
        <v>0</v>
      </c>
      <c r="L79" s="2">
        <v>3.0683695652173908</v>
      </c>
      <c r="M79" s="2">
        <v>0</v>
      </c>
      <c r="N79" s="2">
        <v>7.8026086956521734</v>
      </c>
      <c r="O79" s="2">
        <v>7.1633569504041511E-2</v>
      </c>
      <c r="P79" s="2">
        <v>8.3260869565217388E-2</v>
      </c>
      <c r="Q79" s="2">
        <v>6.0588043478260918</v>
      </c>
      <c r="R79" s="2">
        <v>5.6388583973655364E-2</v>
      </c>
      <c r="S79" s="2">
        <v>0.97967391304347817</v>
      </c>
      <c r="T79" s="2">
        <v>6.2106521739130418</v>
      </c>
      <c r="U79" s="2">
        <v>0</v>
      </c>
      <c r="V79" s="2">
        <v>6.6012374014569386E-2</v>
      </c>
      <c r="W79" s="2">
        <v>2.0060869565217403</v>
      </c>
      <c r="X79" s="2">
        <v>9.099130434782607</v>
      </c>
      <c r="Y79" s="2">
        <v>0</v>
      </c>
      <c r="Z79" s="2">
        <v>0.10195389681668494</v>
      </c>
      <c r="AA79" s="2">
        <v>0</v>
      </c>
      <c r="AB79" s="2">
        <v>0</v>
      </c>
      <c r="AC79" s="2">
        <v>0</v>
      </c>
      <c r="AD79" s="2">
        <v>0</v>
      </c>
      <c r="AE79" s="2">
        <v>0</v>
      </c>
      <c r="AF79" s="2">
        <v>0</v>
      </c>
      <c r="AG79" s="2">
        <v>0</v>
      </c>
      <c r="AH79" t="s">
        <v>145</v>
      </c>
      <c r="AI79">
        <v>4</v>
      </c>
    </row>
    <row r="80" spans="1:35" x14ac:dyDescent="0.25">
      <c r="A80" t="s">
        <v>545</v>
      </c>
      <c r="B80" t="s">
        <v>286</v>
      </c>
      <c r="C80" t="s">
        <v>413</v>
      </c>
      <c r="D80" t="s">
        <v>482</v>
      </c>
      <c r="E80" s="2">
        <v>110.81521739130434</v>
      </c>
      <c r="F80" s="2">
        <v>5.4782608695652177</v>
      </c>
      <c r="G80" s="2">
        <v>0.32608695652173914</v>
      </c>
      <c r="H80" s="2">
        <v>0</v>
      </c>
      <c r="I80" s="2">
        <v>1.0434782608695652</v>
      </c>
      <c r="J80" s="2">
        <v>0</v>
      </c>
      <c r="K80" s="2">
        <v>0</v>
      </c>
      <c r="L80" s="2">
        <v>3.0095652173913039</v>
      </c>
      <c r="M80" s="2">
        <v>0</v>
      </c>
      <c r="N80" s="2">
        <v>9.2964130434782604</v>
      </c>
      <c r="O80" s="2">
        <v>8.3891123099558609E-2</v>
      </c>
      <c r="P80" s="2">
        <v>5.6710869565217408</v>
      </c>
      <c r="Q80" s="2">
        <v>9.5</v>
      </c>
      <c r="R80" s="2">
        <v>0.13690436488474744</v>
      </c>
      <c r="S80" s="2">
        <v>4.8260869565217392</v>
      </c>
      <c r="T80" s="2">
        <v>4.6453260869565209</v>
      </c>
      <c r="U80" s="2">
        <v>0</v>
      </c>
      <c r="V80" s="2">
        <v>8.5470328592447284E-2</v>
      </c>
      <c r="W80" s="2">
        <v>2.5740217391304339</v>
      </c>
      <c r="X80" s="2">
        <v>6.7180434782608689</v>
      </c>
      <c r="Y80" s="2">
        <v>0</v>
      </c>
      <c r="Z80" s="2">
        <v>8.3851888180480616E-2</v>
      </c>
      <c r="AA80" s="2">
        <v>0</v>
      </c>
      <c r="AB80" s="2">
        <v>0</v>
      </c>
      <c r="AC80" s="2">
        <v>0</v>
      </c>
      <c r="AD80" s="2">
        <v>0</v>
      </c>
      <c r="AE80" s="2">
        <v>0</v>
      </c>
      <c r="AF80" s="2">
        <v>0</v>
      </c>
      <c r="AG80" s="2">
        <v>0</v>
      </c>
      <c r="AH80" t="s">
        <v>99</v>
      </c>
      <c r="AI80">
        <v>4</v>
      </c>
    </row>
    <row r="81" spans="1:35" x14ac:dyDescent="0.25">
      <c r="A81" t="s">
        <v>545</v>
      </c>
      <c r="B81" t="s">
        <v>225</v>
      </c>
      <c r="C81" t="s">
        <v>420</v>
      </c>
      <c r="D81" t="s">
        <v>461</v>
      </c>
      <c r="E81" s="2">
        <v>93.239130434782609</v>
      </c>
      <c r="F81" s="2">
        <v>7.4782608695652177</v>
      </c>
      <c r="G81" s="2">
        <v>8.6956521739130432E-2</v>
      </c>
      <c r="H81" s="2">
        <v>0.36152173913043484</v>
      </c>
      <c r="I81" s="2">
        <v>1.0434782608695652</v>
      </c>
      <c r="J81" s="2">
        <v>0</v>
      </c>
      <c r="K81" s="2">
        <v>0</v>
      </c>
      <c r="L81" s="2">
        <v>5.0556521739130424</v>
      </c>
      <c r="M81" s="2">
        <v>4.0190217391304346</v>
      </c>
      <c r="N81" s="2">
        <v>0</v>
      </c>
      <c r="O81" s="2">
        <v>4.3104453252506413E-2</v>
      </c>
      <c r="P81" s="2">
        <v>0</v>
      </c>
      <c r="Q81" s="2">
        <v>8.8152173913043477</v>
      </c>
      <c r="R81" s="2">
        <v>9.4544182793191878E-2</v>
      </c>
      <c r="S81" s="2">
        <v>2.7246739130434783</v>
      </c>
      <c r="T81" s="2">
        <v>6.2714130434782609</v>
      </c>
      <c r="U81" s="2">
        <v>0</v>
      </c>
      <c r="V81" s="2">
        <v>9.6484028911168113E-2</v>
      </c>
      <c r="W81" s="2">
        <v>3.038369565217391</v>
      </c>
      <c r="X81" s="2">
        <v>10.832282608695651</v>
      </c>
      <c r="Y81" s="2">
        <v>2.8352173913043481</v>
      </c>
      <c r="Z81" s="2">
        <v>0.17917230123571928</v>
      </c>
      <c r="AA81" s="2">
        <v>0</v>
      </c>
      <c r="AB81" s="2">
        <v>0</v>
      </c>
      <c r="AC81" s="2">
        <v>0</v>
      </c>
      <c r="AD81" s="2">
        <v>0</v>
      </c>
      <c r="AE81" s="2">
        <v>0</v>
      </c>
      <c r="AF81" s="2">
        <v>0</v>
      </c>
      <c r="AG81" s="2">
        <v>0</v>
      </c>
      <c r="AH81" t="s">
        <v>37</v>
      </c>
      <c r="AI81">
        <v>4</v>
      </c>
    </row>
    <row r="82" spans="1:35" x14ac:dyDescent="0.25">
      <c r="A82" t="s">
        <v>545</v>
      </c>
      <c r="B82" t="s">
        <v>325</v>
      </c>
      <c r="C82" t="s">
        <v>395</v>
      </c>
      <c r="D82" t="s">
        <v>468</v>
      </c>
      <c r="E82" s="2">
        <v>75.565217391304344</v>
      </c>
      <c r="F82" s="2">
        <v>0</v>
      </c>
      <c r="G82" s="2">
        <v>0</v>
      </c>
      <c r="H82" s="2">
        <v>0</v>
      </c>
      <c r="I82" s="2">
        <v>0</v>
      </c>
      <c r="J82" s="2">
        <v>0</v>
      </c>
      <c r="K82" s="2">
        <v>0</v>
      </c>
      <c r="L82" s="2">
        <v>0</v>
      </c>
      <c r="M82" s="2">
        <v>0</v>
      </c>
      <c r="N82" s="2">
        <v>0</v>
      </c>
      <c r="O82" s="2">
        <v>0</v>
      </c>
      <c r="P82" s="2">
        <v>0</v>
      </c>
      <c r="Q82" s="2">
        <v>0</v>
      </c>
      <c r="R82" s="2">
        <v>0</v>
      </c>
      <c r="S82" s="2">
        <v>0</v>
      </c>
      <c r="T82" s="2">
        <v>0</v>
      </c>
      <c r="U82" s="2">
        <v>0</v>
      </c>
      <c r="V82" s="2">
        <v>0</v>
      </c>
      <c r="W82" s="2">
        <v>0</v>
      </c>
      <c r="X82" s="2">
        <v>0</v>
      </c>
      <c r="Y82" s="2">
        <v>0</v>
      </c>
      <c r="Z82" s="2">
        <v>0</v>
      </c>
      <c r="AA82" s="2">
        <v>0</v>
      </c>
      <c r="AB82" s="2">
        <v>0</v>
      </c>
      <c r="AC82" s="2">
        <v>0</v>
      </c>
      <c r="AD82" s="2">
        <v>0</v>
      </c>
      <c r="AE82" s="2">
        <v>0</v>
      </c>
      <c r="AF82" s="2">
        <v>0</v>
      </c>
      <c r="AG82" s="2">
        <v>0</v>
      </c>
      <c r="AH82" t="s">
        <v>138</v>
      </c>
      <c r="AI82">
        <v>4</v>
      </c>
    </row>
    <row r="83" spans="1:35" x14ac:dyDescent="0.25">
      <c r="A83" t="s">
        <v>545</v>
      </c>
      <c r="B83" t="s">
        <v>282</v>
      </c>
      <c r="C83" t="s">
        <v>440</v>
      </c>
      <c r="D83" t="s">
        <v>502</v>
      </c>
      <c r="E83" s="2">
        <v>88.076086956521735</v>
      </c>
      <c r="F83" s="2">
        <v>1.826086956521739</v>
      </c>
      <c r="G83" s="2">
        <v>9.5108695652173919E-2</v>
      </c>
      <c r="H83" s="2">
        <v>0.12771739130434784</v>
      </c>
      <c r="I83" s="2">
        <v>0</v>
      </c>
      <c r="J83" s="2">
        <v>0</v>
      </c>
      <c r="K83" s="2">
        <v>0</v>
      </c>
      <c r="L83" s="2">
        <v>0</v>
      </c>
      <c r="M83" s="2">
        <v>1.7605434782608695</v>
      </c>
      <c r="N83" s="2">
        <v>1.7917391304347829</v>
      </c>
      <c r="O83" s="2">
        <v>4.0331975811427868E-2</v>
      </c>
      <c r="P83" s="2">
        <v>0</v>
      </c>
      <c r="Q83" s="2">
        <v>5.518260869565216</v>
      </c>
      <c r="R83" s="2">
        <v>6.2653338269776607E-2</v>
      </c>
      <c r="S83" s="2">
        <v>0</v>
      </c>
      <c r="T83" s="2">
        <v>0</v>
      </c>
      <c r="U83" s="2">
        <v>0</v>
      </c>
      <c r="V83" s="2">
        <v>0</v>
      </c>
      <c r="W83" s="2">
        <v>0</v>
      </c>
      <c r="X83" s="2">
        <v>0</v>
      </c>
      <c r="Y83" s="2">
        <v>0</v>
      </c>
      <c r="Z83" s="2">
        <v>0</v>
      </c>
      <c r="AA83" s="2">
        <v>0</v>
      </c>
      <c r="AB83" s="2">
        <v>0</v>
      </c>
      <c r="AC83" s="2">
        <v>0</v>
      </c>
      <c r="AD83" s="2">
        <v>0</v>
      </c>
      <c r="AE83" s="2">
        <v>0</v>
      </c>
      <c r="AF83" s="2">
        <v>0</v>
      </c>
      <c r="AG83" s="2">
        <v>0</v>
      </c>
      <c r="AH83" t="s">
        <v>95</v>
      </c>
      <c r="AI83">
        <v>4</v>
      </c>
    </row>
    <row r="84" spans="1:35" x14ac:dyDescent="0.25">
      <c r="A84" t="s">
        <v>545</v>
      </c>
      <c r="B84" t="s">
        <v>285</v>
      </c>
      <c r="C84" t="s">
        <v>441</v>
      </c>
      <c r="D84" t="s">
        <v>463</v>
      </c>
      <c r="E84" s="2">
        <v>112.60869565217391</v>
      </c>
      <c r="F84" s="2">
        <v>5.7391304347826084</v>
      </c>
      <c r="G84" s="2">
        <v>0.60869565217391308</v>
      </c>
      <c r="H84" s="2">
        <v>1.0434782608695652</v>
      </c>
      <c r="I84" s="2">
        <v>0.76086956521739135</v>
      </c>
      <c r="J84" s="2">
        <v>0</v>
      </c>
      <c r="K84" s="2">
        <v>0</v>
      </c>
      <c r="L84" s="2">
        <v>0.69576086956521743</v>
      </c>
      <c r="M84" s="2">
        <v>4.9891304347826084</v>
      </c>
      <c r="N84" s="2">
        <v>5.3967391304347823</v>
      </c>
      <c r="O84" s="2">
        <v>9.2229729729729731E-2</v>
      </c>
      <c r="P84" s="2">
        <v>7.2146739130434785</v>
      </c>
      <c r="Q84" s="2">
        <v>0.54619565217391308</v>
      </c>
      <c r="R84" s="2">
        <v>6.8918918918918923E-2</v>
      </c>
      <c r="S84" s="2">
        <v>4.7422826086956498</v>
      </c>
      <c r="T84" s="2">
        <v>4.4143478260869555</v>
      </c>
      <c r="U84" s="2">
        <v>0</v>
      </c>
      <c r="V84" s="2">
        <v>8.1313706563706539E-2</v>
      </c>
      <c r="W84" s="2">
        <v>4.3594565217391299</v>
      </c>
      <c r="X84" s="2">
        <v>8.8891304347826079</v>
      </c>
      <c r="Y84" s="2">
        <v>0</v>
      </c>
      <c r="Z84" s="2">
        <v>0.11765154440154439</v>
      </c>
      <c r="AA84" s="2">
        <v>0</v>
      </c>
      <c r="AB84" s="2">
        <v>0</v>
      </c>
      <c r="AC84" s="2">
        <v>0</v>
      </c>
      <c r="AD84" s="2">
        <v>0</v>
      </c>
      <c r="AE84" s="2">
        <v>0</v>
      </c>
      <c r="AF84" s="2">
        <v>0</v>
      </c>
      <c r="AG84" s="2">
        <v>0</v>
      </c>
      <c r="AH84" t="s">
        <v>98</v>
      </c>
      <c r="AI84">
        <v>4</v>
      </c>
    </row>
    <row r="85" spans="1:35" x14ac:dyDescent="0.25">
      <c r="A85" t="s">
        <v>545</v>
      </c>
      <c r="B85" t="s">
        <v>287</v>
      </c>
      <c r="C85" t="s">
        <v>417</v>
      </c>
      <c r="D85" t="s">
        <v>488</v>
      </c>
      <c r="E85" s="2">
        <v>79.663043478260875</v>
      </c>
      <c r="F85" s="2">
        <v>5.2173913043478262</v>
      </c>
      <c r="G85" s="2">
        <v>1.0869565217391304E-2</v>
      </c>
      <c r="H85" s="2">
        <v>1.1304347826086956</v>
      </c>
      <c r="I85" s="2">
        <v>3.1141304347826089</v>
      </c>
      <c r="J85" s="2">
        <v>0</v>
      </c>
      <c r="K85" s="2">
        <v>0</v>
      </c>
      <c r="L85" s="2">
        <v>4.3588043478260872</v>
      </c>
      <c r="M85" s="2">
        <v>5.1304347826086953</v>
      </c>
      <c r="N85" s="2">
        <v>0</v>
      </c>
      <c r="O85" s="2">
        <v>6.4401691908855224E-2</v>
      </c>
      <c r="P85" s="2">
        <v>5.2228260869565215</v>
      </c>
      <c r="Q85" s="2">
        <v>4.2880434782608692</v>
      </c>
      <c r="R85" s="2">
        <v>0.11938872970391594</v>
      </c>
      <c r="S85" s="2">
        <v>3.4523913043478269</v>
      </c>
      <c r="T85" s="2">
        <v>4.4296739130434775</v>
      </c>
      <c r="U85" s="2">
        <v>0</v>
      </c>
      <c r="V85" s="2">
        <v>9.8942556965479586E-2</v>
      </c>
      <c r="W85" s="2">
        <v>2.0680434782608694</v>
      </c>
      <c r="X85" s="2">
        <v>9.8017391304347843</v>
      </c>
      <c r="Y85" s="2">
        <v>1.9571739130434787</v>
      </c>
      <c r="Z85" s="2">
        <v>0.17356801746486561</v>
      </c>
      <c r="AA85" s="2">
        <v>0</v>
      </c>
      <c r="AB85" s="2">
        <v>0</v>
      </c>
      <c r="AC85" s="2">
        <v>0</v>
      </c>
      <c r="AD85" s="2">
        <v>0</v>
      </c>
      <c r="AE85" s="2">
        <v>0</v>
      </c>
      <c r="AF85" s="2">
        <v>0</v>
      </c>
      <c r="AG85" s="2">
        <v>0</v>
      </c>
      <c r="AH85" t="s">
        <v>100</v>
      </c>
      <c r="AI85">
        <v>4</v>
      </c>
    </row>
    <row r="86" spans="1:35" x14ac:dyDescent="0.25">
      <c r="A86" t="s">
        <v>545</v>
      </c>
      <c r="B86" t="s">
        <v>239</v>
      </c>
      <c r="C86" t="s">
        <v>427</v>
      </c>
      <c r="D86" t="s">
        <v>497</v>
      </c>
      <c r="E86" s="2">
        <v>96.163043478260875</v>
      </c>
      <c r="F86" s="2">
        <v>4.9565217391304346</v>
      </c>
      <c r="G86" s="2">
        <v>0.5</v>
      </c>
      <c r="H86" s="2">
        <v>0</v>
      </c>
      <c r="I86" s="2">
        <v>1.3533695652173914</v>
      </c>
      <c r="J86" s="2">
        <v>0</v>
      </c>
      <c r="K86" s="2">
        <v>0</v>
      </c>
      <c r="L86" s="2">
        <v>8.2741304347826095</v>
      </c>
      <c r="M86" s="2">
        <v>0</v>
      </c>
      <c r="N86" s="2">
        <v>9.7391304347826093</v>
      </c>
      <c r="O86" s="2">
        <v>0.10127726913077879</v>
      </c>
      <c r="P86" s="2">
        <v>0</v>
      </c>
      <c r="Q86" s="2">
        <v>2.6054347826086954</v>
      </c>
      <c r="R86" s="2">
        <v>2.7093930145812135E-2</v>
      </c>
      <c r="S86" s="2">
        <v>10.379021739130437</v>
      </c>
      <c r="T86" s="2">
        <v>11.137499999999999</v>
      </c>
      <c r="U86" s="2">
        <v>0</v>
      </c>
      <c r="V86" s="2">
        <v>0.22375042387249916</v>
      </c>
      <c r="W86" s="2">
        <v>16.736086956521746</v>
      </c>
      <c r="X86" s="2">
        <v>9.2927173913043504</v>
      </c>
      <c r="Y86" s="2">
        <v>0</v>
      </c>
      <c r="Z86" s="2">
        <v>0.27067367469198605</v>
      </c>
      <c r="AA86" s="2">
        <v>0</v>
      </c>
      <c r="AB86" s="2">
        <v>4.9565217391304346</v>
      </c>
      <c r="AC86" s="2">
        <v>0</v>
      </c>
      <c r="AD86" s="2">
        <v>0</v>
      </c>
      <c r="AE86" s="2">
        <v>32.965326086956516</v>
      </c>
      <c r="AF86" s="2">
        <v>0</v>
      </c>
      <c r="AG86" s="2">
        <v>0</v>
      </c>
      <c r="AH86" t="s">
        <v>52</v>
      </c>
      <c r="AI86">
        <v>4</v>
      </c>
    </row>
    <row r="87" spans="1:35" x14ac:dyDescent="0.25">
      <c r="A87" t="s">
        <v>545</v>
      </c>
      <c r="B87" t="s">
        <v>244</v>
      </c>
      <c r="C87" t="s">
        <v>430</v>
      </c>
      <c r="D87" t="s">
        <v>488</v>
      </c>
      <c r="E87" s="2">
        <v>101.15217391304348</v>
      </c>
      <c r="F87" s="2">
        <v>5.3043478260869561</v>
      </c>
      <c r="G87" s="2">
        <v>1.0869565217391304E-2</v>
      </c>
      <c r="H87" s="2">
        <v>0.86956521739130432</v>
      </c>
      <c r="I87" s="2">
        <v>1.7472826086956521</v>
      </c>
      <c r="J87" s="2">
        <v>0</v>
      </c>
      <c r="K87" s="2">
        <v>0</v>
      </c>
      <c r="L87" s="2">
        <v>4.5948913043478266</v>
      </c>
      <c r="M87" s="2">
        <v>0</v>
      </c>
      <c r="N87" s="2">
        <v>7.5652173913043477</v>
      </c>
      <c r="O87" s="2">
        <v>7.4790457769181168E-2</v>
      </c>
      <c r="P87" s="2">
        <v>0</v>
      </c>
      <c r="Q87" s="2">
        <v>10.100543478260869</v>
      </c>
      <c r="R87" s="2">
        <v>9.9854932301740806E-2</v>
      </c>
      <c r="S87" s="2">
        <v>8.8701086956521742</v>
      </c>
      <c r="T87" s="2">
        <v>13.375760869565216</v>
      </c>
      <c r="U87" s="2">
        <v>0</v>
      </c>
      <c r="V87" s="2">
        <v>0.21992477971201374</v>
      </c>
      <c r="W87" s="2">
        <v>5.6908695652173922</v>
      </c>
      <c r="X87" s="2">
        <v>13.774239130434781</v>
      </c>
      <c r="Y87" s="2">
        <v>3.216195652173913</v>
      </c>
      <c r="Z87" s="2">
        <v>0.22422952933591228</v>
      </c>
      <c r="AA87" s="2">
        <v>0</v>
      </c>
      <c r="AB87" s="2">
        <v>0</v>
      </c>
      <c r="AC87" s="2">
        <v>0</v>
      </c>
      <c r="AD87" s="2">
        <v>0</v>
      </c>
      <c r="AE87" s="2">
        <v>0</v>
      </c>
      <c r="AF87" s="2">
        <v>0</v>
      </c>
      <c r="AG87" s="2">
        <v>0</v>
      </c>
      <c r="AH87" t="s">
        <v>57</v>
      </c>
      <c r="AI87">
        <v>4</v>
      </c>
    </row>
    <row r="88" spans="1:35" x14ac:dyDescent="0.25">
      <c r="A88" t="s">
        <v>545</v>
      </c>
      <c r="B88" t="s">
        <v>243</v>
      </c>
      <c r="C88" t="s">
        <v>429</v>
      </c>
      <c r="D88" t="s">
        <v>492</v>
      </c>
      <c r="E88" s="2">
        <v>123.67391304347827</v>
      </c>
      <c r="F88" s="2">
        <v>5.3043478260869561</v>
      </c>
      <c r="G88" s="2">
        <v>0</v>
      </c>
      <c r="H88" s="2">
        <v>0</v>
      </c>
      <c r="I88" s="2">
        <v>0</v>
      </c>
      <c r="J88" s="2">
        <v>0</v>
      </c>
      <c r="K88" s="2">
        <v>0</v>
      </c>
      <c r="L88" s="2">
        <v>7</v>
      </c>
      <c r="M88" s="2">
        <v>1.1304347826086956</v>
      </c>
      <c r="N88" s="2">
        <v>10.869565217391305</v>
      </c>
      <c r="O88" s="2">
        <v>9.7029354895412201E-2</v>
      </c>
      <c r="P88" s="2">
        <v>0</v>
      </c>
      <c r="Q88" s="2">
        <v>7.9972826086956523</v>
      </c>
      <c r="R88" s="2">
        <v>6.4664264369836522E-2</v>
      </c>
      <c r="S88" s="2">
        <v>4.0760869565217392</v>
      </c>
      <c r="T88" s="2">
        <v>4.3288043478260869</v>
      </c>
      <c r="U88" s="2">
        <v>0</v>
      </c>
      <c r="V88" s="2">
        <v>6.7960098435577432E-2</v>
      </c>
      <c r="W88" s="2">
        <v>5.8695652173913047</v>
      </c>
      <c r="X88" s="2">
        <v>4.7581521739130439</v>
      </c>
      <c r="Y88" s="2">
        <v>0</v>
      </c>
      <c r="Z88" s="2">
        <v>8.5933380207417823E-2</v>
      </c>
      <c r="AA88" s="2">
        <v>0</v>
      </c>
      <c r="AB88" s="2">
        <v>0</v>
      </c>
      <c r="AC88" s="2">
        <v>0</v>
      </c>
      <c r="AD88" s="2">
        <v>0</v>
      </c>
      <c r="AE88" s="2">
        <v>0</v>
      </c>
      <c r="AF88" s="2">
        <v>0</v>
      </c>
      <c r="AG88" s="2">
        <v>0</v>
      </c>
      <c r="AH88" t="s">
        <v>56</v>
      </c>
      <c r="AI88">
        <v>4</v>
      </c>
    </row>
    <row r="89" spans="1:35" x14ac:dyDescent="0.25">
      <c r="A89" t="s">
        <v>545</v>
      </c>
      <c r="B89" t="s">
        <v>199</v>
      </c>
      <c r="C89" t="s">
        <v>413</v>
      </c>
      <c r="D89" t="s">
        <v>482</v>
      </c>
      <c r="E89" s="2">
        <v>87.630434782608702</v>
      </c>
      <c r="F89" s="2">
        <v>5.2173913043478262</v>
      </c>
      <c r="G89" s="2">
        <v>0</v>
      </c>
      <c r="H89" s="2">
        <v>0.79565217391304333</v>
      </c>
      <c r="I89" s="2">
        <v>0</v>
      </c>
      <c r="J89" s="2">
        <v>0.14130434782608695</v>
      </c>
      <c r="K89" s="2">
        <v>0.87391304347826049</v>
      </c>
      <c r="L89" s="2">
        <v>1.0367391304347826</v>
      </c>
      <c r="M89" s="2">
        <v>0</v>
      </c>
      <c r="N89" s="2">
        <v>10.046195652173912</v>
      </c>
      <c r="O89" s="2">
        <v>0.11464276854378565</v>
      </c>
      <c r="P89" s="2">
        <v>4.9402173913043477</v>
      </c>
      <c r="Q89" s="2">
        <v>19.760869565217391</v>
      </c>
      <c r="R89" s="2">
        <v>0.28187794591912674</v>
      </c>
      <c r="S89" s="2">
        <v>2.0208695652173914</v>
      </c>
      <c r="T89" s="2">
        <v>5.2173913043478262</v>
      </c>
      <c r="U89" s="2">
        <v>0</v>
      </c>
      <c r="V89" s="2">
        <v>8.2599851153559903E-2</v>
      </c>
      <c r="W89" s="2">
        <v>3.9122826086956524</v>
      </c>
      <c r="X89" s="2">
        <v>3.2296739130434782</v>
      </c>
      <c r="Y89" s="2">
        <v>0</v>
      </c>
      <c r="Z89" s="2">
        <v>8.1500868270900514E-2</v>
      </c>
      <c r="AA89" s="2">
        <v>0.29565217391304349</v>
      </c>
      <c r="AB89" s="2">
        <v>0</v>
      </c>
      <c r="AC89" s="2">
        <v>0</v>
      </c>
      <c r="AD89" s="2">
        <v>0</v>
      </c>
      <c r="AE89" s="2">
        <v>0</v>
      </c>
      <c r="AF89" s="2">
        <v>0</v>
      </c>
      <c r="AG89" s="2">
        <v>0.24021739130434788</v>
      </c>
      <c r="AH89" t="s">
        <v>11</v>
      </c>
      <c r="AI89">
        <v>4</v>
      </c>
    </row>
    <row r="90" spans="1:35" x14ac:dyDescent="0.25">
      <c r="A90" t="s">
        <v>545</v>
      </c>
      <c r="B90" t="s">
        <v>210</v>
      </c>
      <c r="C90" t="s">
        <v>386</v>
      </c>
      <c r="D90" t="s">
        <v>477</v>
      </c>
      <c r="E90" s="2">
        <v>53.478260869565219</v>
      </c>
      <c r="F90" s="2">
        <v>5.7391304347826084</v>
      </c>
      <c r="G90" s="2">
        <v>0.70652173913043481</v>
      </c>
      <c r="H90" s="2">
        <v>0.52173913043478259</v>
      </c>
      <c r="I90" s="2">
        <v>2.8695652173913042</v>
      </c>
      <c r="J90" s="2">
        <v>0</v>
      </c>
      <c r="K90" s="2">
        <v>0</v>
      </c>
      <c r="L90" s="2">
        <v>0.58608695652173926</v>
      </c>
      <c r="M90" s="2">
        <v>5.4918478260869561</v>
      </c>
      <c r="N90" s="2">
        <v>0</v>
      </c>
      <c r="O90" s="2">
        <v>0.10269308943089429</v>
      </c>
      <c r="P90" s="2">
        <v>5.0788043478260869</v>
      </c>
      <c r="Q90" s="2">
        <v>0</v>
      </c>
      <c r="R90" s="2">
        <v>9.4969512195121952E-2</v>
      </c>
      <c r="S90" s="2">
        <v>4.3957608695652182</v>
      </c>
      <c r="T90" s="2">
        <v>4.1778260869565234</v>
      </c>
      <c r="U90" s="2">
        <v>0</v>
      </c>
      <c r="V90" s="2">
        <v>0.16031910569105692</v>
      </c>
      <c r="W90" s="2">
        <v>5.9632608695652172</v>
      </c>
      <c r="X90" s="2">
        <v>4.1027173913043473</v>
      </c>
      <c r="Y90" s="2">
        <v>0</v>
      </c>
      <c r="Z90" s="2">
        <v>0.18822560975609753</v>
      </c>
      <c r="AA90" s="2">
        <v>0</v>
      </c>
      <c r="AB90" s="2">
        <v>0</v>
      </c>
      <c r="AC90" s="2">
        <v>0</v>
      </c>
      <c r="AD90" s="2">
        <v>0</v>
      </c>
      <c r="AE90" s="2">
        <v>0</v>
      </c>
      <c r="AF90" s="2">
        <v>0</v>
      </c>
      <c r="AG90" s="2">
        <v>0</v>
      </c>
      <c r="AH90" t="s">
        <v>22</v>
      </c>
      <c r="AI90">
        <v>4</v>
      </c>
    </row>
    <row r="91" spans="1:35" x14ac:dyDescent="0.25">
      <c r="A91" t="s">
        <v>545</v>
      </c>
      <c r="B91" t="s">
        <v>310</v>
      </c>
      <c r="C91" t="s">
        <v>448</v>
      </c>
      <c r="D91" t="s">
        <v>462</v>
      </c>
      <c r="E91" s="2">
        <v>82.532608695652172</v>
      </c>
      <c r="F91" s="2">
        <v>10.173913043478262</v>
      </c>
      <c r="G91" s="2">
        <v>0</v>
      </c>
      <c r="H91" s="2">
        <v>0</v>
      </c>
      <c r="I91" s="2">
        <v>1.1195652173913044</v>
      </c>
      <c r="J91" s="2">
        <v>0</v>
      </c>
      <c r="K91" s="2">
        <v>0</v>
      </c>
      <c r="L91" s="2">
        <v>0.10869565217391304</v>
      </c>
      <c r="M91" s="2">
        <v>5.5652173913043477</v>
      </c>
      <c r="N91" s="2">
        <v>0</v>
      </c>
      <c r="O91" s="2">
        <v>6.743052811800343E-2</v>
      </c>
      <c r="P91" s="2">
        <v>5.4538043478260869</v>
      </c>
      <c r="Q91" s="2">
        <v>0</v>
      </c>
      <c r="R91" s="2">
        <v>6.608060055314105E-2</v>
      </c>
      <c r="S91" s="2">
        <v>0.10326086956521739</v>
      </c>
      <c r="T91" s="2">
        <v>5.2336956521739131</v>
      </c>
      <c r="U91" s="2">
        <v>0</v>
      </c>
      <c r="V91" s="2">
        <v>6.466482286316344E-2</v>
      </c>
      <c r="W91" s="2">
        <v>3.2427173913043474</v>
      </c>
      <c r="X91" s="2">
        <v>3.8614130434782608</v>
      </c>
      <c r="Y91" s="2">
        <v>0</v>
      </c>
      <c r="Z91" s="2">
        <v>8.6076649545634126E-2</v>
      </c>
      <c r="AA91" s="2">
        <v>0</v>
      </c>
      <c r="AB91" s="2">
        <v>0</v>
      </c>
      <c r="AC91" s="2">
        <v>0</v>
      </c>
      <c r="AD91" s="2">
        <v>0</v>
      </c>
      <c r="AE91" s="2">
        <v>0</v>
      </c>
      <c r="AF91" s="2">
        <v>0</v>
      </c>
      <c r="AG91" s="2">
        <v>0</v>
      </c>
      <c r="AH91" t="s">
        <v>123</v>
      </c>
      <c r="AI91">
        <v>4</v>
      </c>
    </row>
    <row r="92" spans="1:35" x14ac:dyDescent="0.25">
      <c r="A92" t="s">
        <v>545</v>
      </c>
      <c r="B92" t="s">
        <v>216</v>
      </c>
      <c r="C92" t="s">
        <v>419</v>
      </c>
      <c r="D92" t="s">
        <v>489</v>
      </c>
      <c r="E92" s="2">
        <v>19.826086956521738</v>
      </c>
      <c r="F92" s="2">
        <v>5.4782608695652177</v>
      </c>
      <c r="G92" s="2">
        <v>0</v>
      </c>
      <c r="H92" s="2">
        <v>0</v>
      </c>
      <c r="I92" s="2">
        <v>0.39130434782608697</v>
      </c>
      <c r="J92" s="2">
        <v>0</v>
      </c>
      <c r="K92" s="2">
        <v>0</v>
      </c>
      <c r="L92" s="2">
        <v>0.17249999999999999</v>
      </c>
      <c r="M92" s="2">
        <v>2.6684782608695654</v>
      </c>
      <c r="N92" s="2">
        <v>0</v>
      </c>
      <c r="O92" s="2">
        <v>0.13459429824561406</v>
      </c>
      <c r="P92" s="2">
        <v>2.7717391304347827</v>
      </c>
      <c r="Q92" s="2">
        <v>2.7472826086956523</v>
      </c>
      <c r="R92" s="2">
        <v>0.27837171052631582</v>
      </c>
      <c r="S92" s="2">
        <v>1.4704347826086956</v>
      </c>
      <c r="T92" s="2">
        <v>0.84380434782608704</v>
      </c>
      <c r="U92" s="2">
        <v>0</v>
      </c>
      <c r="V92" s="2">
        <v>0.11672697368421053</v>
      </c>
      <c r="W92" s="2">
        <v>4.6482608695652168</v>
      </c>
      <c r="X92" s="2">
        <v>1.1305434782608694</v>
      </c>
      <c r="Y92" s="2">
        <v>0</v>
      </c>
      <c r="Z92" s="2">
        <v>0.29147478070175437</v>
      </c>
      <c r="AA92" s="2">
        <v>0</v>
      </c>
      <c r="AB92" s="2">
        <v>0</v>
      </c>
      <c r="AC92" s="2">
        <v>0</v>
      </c>
      <c r="AD92" s="2">
        <v>0</v>
      </c>
      <c r="AE92" s="2">
        <v>0</v>
      </c>
      <c r="AF92" s="2">
        <v>0</v>
      </c>
      <c r="AG92" s="2">
        <v>0</v>
      </c>
      <c r="AH92" t="s">
        <v>28</v>
      </c>
      <c r="AI92">
        <v>4</v>
      </c>
    </row>
    <row r="93" spans="1:35" x14ac:dyDescent="0.25">
      <c r="A93" t="s">
        <v>545</v>
      </c>
      <c r="B93" t="s">
        <v>205</v>
      </c>
      <c r="C93" t="s">
        <v>392</v>
      </c>
      <c r="D93" t="s">
        <v>472</v>
      </c>
      <c r="E93" s="2">
        <v>226.05434782608697</v>
      </c>
      <c r="F93" s="2">
        <v>16</v>
      </c>
      <c r="G93" s="2">
        <v>0.19565217391304349</v>
      </c>
      <c r="H93" s="2">
        <v>2.7038043478260869</v>
      </c>
      <c r="I93" s="2">
        <v>18.586956521739129</v>
      </c>
      <c r="J93" s="2">
        <v>0</v>
      </c>
      <c r="K93" s="2">
        <v>0</v>
      </c>
      <c r="L93" s="2">
        <v>9.9048913043478262</v>
      </c>
      <c r="M93" s="2">
        <v>25.497282608695652</v>
      </c>
      <c r="N93" s="2">
        <v>10.391304347826088</v>
      </c>
      <c r="O93" s="2">
        <v>0.15876087897292879</v>
      </c>
      <c r="P93" s="2">
        <v>0</v>
      </c>
      <c r="Q93" s="2">
        <v>8.3369565217391308</v>
      </c>
      <c r="R93" s="2">
        <v>3.6880319276818771E-2</v>
      </c>
      <c r="S93" s="2">
        <v>23.464673913043477</v>
      </c>
      <c r="T93" s="2">
        <v>30.163043478260871</v>
      </c>
      <c r="U93" s="2">
        <v>9.7228260869565215</v>
      </c>
      <c r="V93" s="2">
        <v>0.28024474683848627</v>
      </c>
      <c r="W93" s="2">
        <v>26.668478260869566</v>
      </c>
      <c r="X93" s="2">
        <v>32.551630434782609</v>
      </c>
      <c r="Y93" s="2">
        <v>0</v>
      </c>
      <c r="Z93" s="2">
        <v>0.26197288070394764</v>
      </c>
      <c r="AA93" s="2">
        <v>0</v>
      </c>
      <c r="AB93" s="2">
        <v>12.709239130434783</v>
      </c>
      <c r="AC93" s="2">
        <v>0</v>
      </c>
      <c r="AD93" s="2">
        <v>0</v>
      </c>
      <c r="AE93" s="2">
        <v>0</v>
      </c>
      <c r="AF93" s="2">
        <v>0</v>
      </c>
      <c r="AG93" s="2">
        <v>0</v>
      </c>
      <c r="AH93" t="s">
        <v>17</v>
      </c>
      <c r="AI93">
        <v>4</v>
      </c>
    </row>
    <row r="94" spans="1:35" x14ac:dyDescent="0.25">
      <c r="A94" t="s">
        <v>545</v>
      </c>
      <c r="B94" t="s">
        <v>357</v>
      </c>
      <c r="C94" t="s">
        <v>456</v>
      </c>
      <c r="D94" t="s">
        <v>469</v>
      </c>
      <c r="E94" s="2">
        <v>98.206521739130437</v>
      </c>
      <c r="F94" s="2">
        <v>5.3043478260869561</v>
      </c>
      <c r="G94" s="2">
        <v>3.2608695652173912E-2</v>
      </c>
      <c r="H94" s="2">
        <v>0.57608695652173914</v>
      </c>
      <c r="I94" s="2">
        <v>7.4972826086956523</v>
      </c>
      <c r="J94" s="2">
        <v>0</v>
      </c>
      <c r="K94" s="2">
        <v>0</v>
      </c>
      <c r="L94" s="2">
        <v>8.7880434782608692</v>
      </c>
      <c r="M94" s="2">
        <v>20.932065217391305</v>
      </c>
      <c r="N94" s="2">
        <v>10.692934782608695</v>
      </c>
      <c r="O94" s="2">
        <v>0.32202545655783066</v>
      </c>
      <c r="P94" s="2">
        <v>5.1195652173913047</v>
      </c>
      <c r="Q94" s="2">
        <v>7.2201086956521738</v>
      </c>
      <c r="R94" s="2">
        <v>0.12565024903154398</v>
      </c>
      <c r="S94" s="2">
        <v>11.39</v>
      </c>
      <c r="T94" s="2">
        <v>23.350543478260871</v>
      </c>
      <c r="U94" s="2">
        <v>8.8804347826086953</v>
      </c>
      <c r="V94" s="2">
        <v>0.44417598229109023</v>
      </c>
      <c r="W94" s="2">
        <v>20.263586956521738</v>
      </c>
      <c r="X94" s="2">
        <v>26.192934782608695</v>
      </c>
      <c r="Y94" s="2">
        <v>0</v>
      </c>
      <c r="Z94" s="2">
        <v>0.47304925290536803</v>
      </c>
      <c r="AA94" s="2">
        <v>0</v>
      </c>
      <c r="AB94" s="2">
        <v>5.5271739130434785</v>
      </c>
      <c r="AC94" s="2">
        <v>0</v>
      </c>
      <c r="AD94" s="2">
        <v>0</v>
      </c>
      <c r="AE94" s="2">
        <v>0.13750000000000001</v>
      </c>
      <c r="AF94" s="2">
        <v>0</v>
      </c>
      <c r="AG94" s="2">
        <v>0</v>
      </c>
      <c r="AH94" t="s">
        <v>170</v>
      </c>
      <c r="AI94">
        <v>4</v>
      </c>
    </row>
    <row r="95" spans="1:35" x14ac:dyDescent="0.25">
      <c r="A95" t="s">
        <v>545</v>
      </c>
      <c r="B95" t="s">
        <v>343</v>
      </c>
      <c r="C95" t="s">
        <v>383</v>
      </c>
      <c r="D95" t="s">
        <v>492</v>
      </c>
      <c r="E95" s="2">
        <v>63.804347826086953</v>
      </c>
      <c r="F95" s="2">
        <v>5.1304347826086953</v>
      </c>
      <c r="G95" s="2">
        <v>2.4456521739130436E-2</v>
      </c>
      <c r="H95" s="2">
        <v>1.0869565217391304</v>
      </c>
      <c r="I95" s="2">
        <v>5.9076086956521738</v>
      </c>
      <c r="J95" s="2">
        <v>0</v>
      </c>
      <c r="K95" s="2">
        <v>0</v>
      </c>
      <c r="L95" s="2">
        <v>5.7690217391304346</v>
      </c>
      <c r="M95" s="2">
        <v>26.048913043478262</v>
      </c>
      <c r="N95" s="2">
        <v>0</v>
      </c>
      <c r="O95" s="2">
        <v>0.40826235093696767</v>
      </c>
      <c r="P95" s="2">
        <v>4.6793478260869561</v>
      </c>
      <c r="Q95" s="2">
        <v>8.1032608695652169</v>
      </c>
      <c r="R95" s="2">
        <v>0.20034071550255533</v>
      </c>
      <c r="S95" s="2">
        <v>12.771739130434783</v>
      </c>
      <c r="T95" s="2">
        <v>23.426630434782609</v>
      </c>
      <c r="U95" s="2">
        <v>0</v>
      </c>
      <c r="V95" s="2">
        <v>0.56733390119250426</v>
      </c>
      <c r="W95" s="2">
        <v>17.956521739130434</v>
      </c>
      <c r="X95" s="2">
        <v>26.508152173913043</v>
      </c>
      <c r="Y95" s="2">
        <v>4.8260869565217392</v>
      </c>
      <c r="Z95" s="2">
        <v>0.77252981260647369</v>
      </c>
      <c r="AA95" s="2">
        <v>0</v>
      </c>
      <c r="AB95" s="2">
        <v>0</v>
      </c>
      <c r="AC95" s="2">
        <v>0</v>
      </c>
      <c r="AD95" s="2">
        <v>0</v>
      </c>
      <c r="AE95" s="2">
        <v>0</v>
      </c>
      <c r="AF95" s="2">
        <v>0</v>
      </c>
      <c r="AG95" s="2">
        <v>1.0869565217391304E-2</v>
      </c>
      <c r="AH95" t="s">
        <v>156</v>
      </c>
      <c r="AI95">
        <v>4</v>
      </c>
    </row>
    <row r="96" spans="1:35" x14ac:dyDescent="0.25">
      <c r="A96" t="s">
        <v>545</v>
      </c>
      <c r="B96" t="s">
        <v>217</v>
      </c>
      <c r="C96" t="s">
        <v>382</v>
      </c>
      <c r="D96" t="s">
        <v>468</v>
      </c>
      <c r="E96" s="2">
        <v>107.45652173913044</v>
      </c>
      <c r="F96" s="2">
        <v>5.4782608695652177</v>
      </c>
      <c r="G96" s="2">
        <v>0.94891304347826066</v>
      </c>
      <c r="H96" s="2">
        <v>0.94021739130434778</v>
      </c>
      <c r="I96" s="2">
        <v>4.9565217391304346</v>
      </c>
      <c r="J96" s="2">
        <v>0</v>
      </c>
      <c r="K96" s="2">
        <v>0</v>
      </c>
      <c r="L96" s="2">
        <v>2.1983695652173911</v>
      </c>
      <c r="M96" s="2">
        <v>12.407608695652174</v>
      </c>
      <c r="N96" s="2">
        <v>0</v>
      </c>
      <c r="O96" s="2">
        <v>0.11546631600242767</v>
      </c>
      <c r="P96" s="2">
        <v>4.1766304347826084</v>
      </c>
      <c r="Q96" s="2">
        <v>3.902173913043478</v>
      </c>
      <c r="R96" s="2">
        <v>7.5182075662553097E-2</v>
      </c>
      <c r="S96" s="2">
        <v>3.0190217391304346</v>
      </c>
      <c r="T96" s="2">
        <v>13.948369565217391</v>
      </c>
      <c r="U96" s="2">
        <v>0</v>
      </c>
      <c r="V96" s="2">
        <v>0.1579000606918875</v>
      </c>
      <c r="W96" s="2">
        <v>6.3532608695652177</v>
      </c>
      <c r="X96" s="2">
        <v>16.486413043478262</v>
      </c>
      <c r="Y96" s="2">
        <v>0</v>
      </c>
      <c r="Z96" s="2">
        <v>0.21254804774428487</v>
      </c>
      <c r="AA96" s="2">
        <v>0</v>
      </c>
      <c r="AB96" s="2">
        <v>0</v>
      </c>
      <c r="AC96" s="2">
        <v>0</v>
      </c>
      <c r="AD96" s="2">
        <v>0</v>
      </c>
      <c r="AE96" s="2">
        <v>0.56521739130434778</v>
      </c>
      <c r="AF96" s="2">
        <v>0</v>
      </c>
      <c r="AG96" s="2">
        <v>0</v>
      </c>
      <c r="AH96" t="s">
        <v>29</v>
      </c>
      <c r="AI96">
        <v>4</v>
      </c>
    </row>
    <row r="97" spans="1:35" x14ac:dyDescent="0.25">
      <c r="A97" t="s">
        <v>545</v>
      </c>
      <c r="B97" t="s">
        <v>320</v>
      </c>
      <c r="C97" t="s">
        <v>397</v>
      </c>
      <c r="D97" t="s">
        <v>489</v>
      </c>
      <c r="E97" s="2">
        <v>123.75</v>
      </c>
      <c r="F97" s="2">
        <v>5.2608695652173916</v>
      </c>
      <c r="G97" s="2">
        <v>3.2608695652173912E-2</v>
      </c>
      <c r="H97" s="2">
        <v>1.2826086956521738</v>
      </c>
      <c r="I97" s="2">
        <v>5.0434782608695654</v>
      </c>
      <c r="J97" s="2">
        <v>0</v>
      </c>
      <c r="K97" s="2">
        <v>0</v>
      </c>
      <c r="L97" s="2">
        <v>4.6630434782608692</v>
      </c>
      <c r="M97" s="2">
        <v>18.434782608695652</v>
      </c>
      <c r="N97" s="2">
        <v>5.1032608695652177</v>
      </c>
      <c r="O97" s="2">
        <v>0.19020641194554239</v>
      </c>
      <c r="P97" s="2">
        <v>5.9429347826086953</v>
      </c>
      <c r="Q97" s="2">
        <v>18.934782608695652</v>
      </c>
      <c r="R97" s="2">
        <v>0.2010320597277119</v>
      </c>
      <c r="S97" s="2">
        <v>2.8206521739130435</v>
      </c>
      <c r="T97" s="2">
        <v>14.461195652173911</v>
      </c>
      <c r="U97" s="2">
        <v>0</v>
      </c>
      <c r="V97" s="2">
        <v>0.13965129556433903</v>
      </c>
      <c r="W97" s="2">
        <v>9.1548913043478262</v>
      </c>
      <c r="X97" s="2">
        <v>14.089673913043478</v>
      </c>
      <c r="Y97" s="2">
        <v>5.2391304347826084</v>
      </c>
      <c r="Z97" s="2">
        <v>0.23017127799736495</v>
      </c>
      <c r="AA97" s="2">
        <v>0</v>
      </c>
      <c r="AB97" s="2">
        <v>0</v>
      </c>
      <c r="AC97" s="2">
        <v>0</v>
      </c>
      <c r="AD97" s="2">
        <v>0</v>
      </c>
      <c r="AE97" s="2">
        <v>0</v>
      </c>
      <c r="AF97" s="2">
        <v>0</v>
      </c>
      <c r="AG97" s="2">
        <v>6.5217391304347824E-2</v>
      </c>
      <c r="AH97" t="s">
        <v>133</v>
      </c>
      <c r="AI97">
        <v>4</v>
      </c>
    </row>
    <row r="98" spans="1:35" x14ac:dyDescent="0.25">
      <c r="A98" t="s">
        <v>545</v>
      </c>
      <c r="B98" t="s">
        <v>318</v>
      </c>
      <c r="C98" t="s">
        <v>409</v>
      </c>
      <c r="D98" t="s">
        <v>478</v>
      </c>
      <c r="E98" s="2">
        <v>116.80434782608695</v>
      </c>
      <c r="F98" s="2">
        <v>10.217391304347826</v>
      </c>
      <c r="G98" s="2">
        <v>0.54347826086956519</v>
      </c>
      <c r="H98" s="2">
        <v>1.5271739130434783</v>
      </c>
      <c r="I98" s="2">
        <v>8.8097826086956523</v>
      </c>
      <c r="J98" s="2">
        <v>0</v>
      </c>
      <c r="K98" s="2">
        <v>0.94565217391304346</v>
      </c>
      <c r="L98" s="2">
        <v>15.902173913043478</v>
      </c>
      <c r="M98" s="2">
        <v>26.163043478260871</v>
      </c>
      <c r="N98" s="2">
        <v>0</v>
      </c>
      <c r="O98" s="2">
        <v>0.22399032198027174</v>
      </c>
      <c r="P98" s="2">
        <v>9.0298913043478262</v>
      </c>
      <c r="Q98" s="2">
        <v>1.5380434782608696</v>
      </c>
      <c r="R98" s="2">
        <v>9.0475525777033314E-2</v>
      </c>
      <c r="S98" s="2">
        <v>24.442934782608695</v>
      </c>
      <c r="T98" s="2">
        <v>14.807065217391305</v>
      </c>
      <c r="U98" s="2">
        <v>6.5081521739130439</v>
      </c>
      <c r="V98" s="2">
        <v>0.39175041876046907</v>
      </c>
      <c r="W98" s="2">
        <v>14.046195652173912</v>
      </c>
      <c r="X98" s="2">
        <v>21.932065217391305</v>
      </c>
      <c r="Y98" s="2">
        <v>0</v>
      </c>
      <c r="Z98" s="2">
        <v>0.30802158942862462</v>
      </c>
      <c r="AA98" s="2">
        <v>0</v>
      </c>
      <c r="AB98" s="2">
        <v>17.489130434782609</v>
      </c>
      <c r="AC98" s="2">
        <v>0</v>
      </c>
      <c r="AD98" s="2">
        <v>0</v>
      </c>
      <c r="AE98" s="2">
        <v>0</v>
      </c>
      <c r="AF98" s="2">
        <v>0</v>
      </c>
      <c r="AG98" s="2">
        <v>0.71739130434782605</v>
      </c>
      <c r="AH98" t="s">
        <v>131</v>
      </c>
      <c r="AI98">
        <v>4</v>
      </c>
    </row>
    <row r="99" spans="1:35" x14ac:dyDescent="0.25">
      <c r="A99" t="s">
        <v>545</v>
      </c>
      <c r="B99" t="s">
        <v>212</v>
      </c>
      <c r="C99" t="s">
        <v>384</v>
      </c>
      <c r="D99" t="s">
        <v>471</v>
      </c>
      <c r="E99" s="2">
        <v>126.6195652173913</v>
      </c>
      <c r="F99" s="2">
        <v>5.3478260869565215</v>
      </c>
      <c r="G99" s="2">
        <v>1.3043478260869565</v>
      </c>
      <c r="H99" s="2">
        <v>0.89673913043478259</v>
      </c>
      <c r="I99" s="2">
        <v>5.2635869565217392</v>
      </c>
      <c r="J99" s="2">
        <v>0</v>
      </c>
      <c r="K99" s="2">
        <v>9.6983695652173907</v>
      </c>
      <c r="L99" s="2">
        <v>4.5054347826086953</v>
      </c>
      <c r="M99" s="2">
        <v>16.603260869565219</v>
      </c>
      <c r="N99" s="2">
        <v>0</v>
      </c>
      <c r="O99" s="2">
        <v>0.13112713537642717</v>
      </c>
      <c r="P99" s="2">
        <v>10.913043478260869</v>
      </c>
      <c r="Q99" s="2">
        <v>5.6847826086956523</v>
      </c>
      <c r="R99" s="2">
        <v>0.13108421323718777</v>
      </c>
      <c r="S99" s="2">
        <v>5.4673913043478262</v>
      </c>
      <c r="T99" s="2">
        <v>11.581521739130435</v>
      </c>
      <c r="U99" s="2">
        <v>5.3070652173913047</v>
      </c>
      <c r="V99" s="2">
        <v>0.17656021976135292</v>
      </c>
      <c r="W99" s="2">
        <v>5.6114130434782608</v>
      </c>
      <c r="X99" s="2">
        <v>10.861413043478262</v>
      </c>
      <c r="Y99" s="2">
        <v>0</v>
      </c>
      <c r="Z99" s="2">
        <v>0.13009700403468111</v>
      </c>
      <c r="AA99" s="2">
        <v>0</v>
      </c>
      <c r="AB99" s="2">
        <v>5.4864130434782608</v>
      </c>
      <c r="AC99" s="2">
        <v>0</v>
      </c>
      <c r="AD99" s="2">
        <v>0</v>
      </c>
      <c r="AE99" s="2">
        <v>0.56521739130434778</v>
      </c>
      <c r="AF99" s="2">
        <v>0</v>
      </c>
      <c r="AG99" s="2">
        <v>0</v>
      </c>
      <c r="AH99" t="s">
        <v>24</v>
      </c>
      <c r="AI99">
        <v>4</v>
      </c>
    </row>
    <row r="100" spans="1:35" x14ac:dyDescent="0.25">
      <c r="A100" t="s">
        <v>545</v>
      </c>
      <c r="B100" t="s">
        <v>207</v>
      </c>
      <c r="C100" t="s">
        <v>395</v>
      </c>
      <c r="D100" t="s">
        <v>468</v>
      </c>
      <c r="E100" s="2">
        <v>130.44565217391303</v>
      </c>
      <c r="F100" s="2">
        <v>5.2608695652173916</v>
      </c>
      <c r="G100" s="2">
        <v>3.2608695652173912E-2</v>
      </c>
      <c r="H100" s="2">
        <v>0.91032608695652173</v>
      </c>
      <c r="I100" s="2">
        <v>10.565217391304348</v>
      </c>
      <c r="J100" s="2">
        <v>0</v>
      </c>
      <c r="K100" s="2">
        <v>0</v>
      </c>
      <c r="L100" s="2">
        <v>13.391304347826088</v>
      </c>
      <c r="M100" s="2">
        <v>14.394021739130435</v>
      </c>
      <c r="N100" s="2">
        <v>5.1304347826086953</v>
      </c>
      <c r="O100" s="2">
        <v>0.14967502708107661</v>
      </c>
      <c r="P100" s="2">
        <v>5.375</v>
      </c>
      <c r="Q100" s="2">
        <v>4.4239130434782608</v>
      </c>
      <c r="R100" s="2">
        <v>7.5118740104991269E-2</v>
      </c>
      <c r="S100" s="2">
        <v>1.3315217391304348</v>
      </c>
      <c r="T100" s="2">
        <v>19.589673913043477</v>
      </c>
      <c r="U100" s="2">
        <v>0</v>
      </c>
      <c r="V100" s="2">
        <v>0.16038246812765602</v>
      </c>
      <c r="W100" s="2">
        <v>4.8396739130434785</v>
      </c>
      <c r="X100" s="2">
        <v>12.429347826086957</v>
      </c>
      <c r="Y100" s="2">
        <v>0</v>
      </c>
      <c r="Z100" s="2">
        <v>0.13238480126656116</v>
      </c>
      <c r="AA100" s="2">
        <v>0</v>
      </c>
      <c r="AB100" s="2">
        <v>0</v>
      </c>
      <c r="AC100" s="2">
        <v>0</v>
      </c>
      <c r="AD100" s="2">
        <v>0</v>
      </c>
      <c r="AE100" s="2">
        <v>0</v>
      </c>
      <c r="AF100" s="2">
        <v>0</v>
      </c>
      <c r="AG100" s="2">
        <v>1.0869565217391304E-2</v>
      </c>
      <c r="AH100" t="s">
        <v>19</v>
      </c>
      <c r="AI100">
        <v>4</v>
      </c>
    </row>
    <row r="101" spans="1:35" x14ac:dyDescent="0.25">
      <c r="A101" t="s">
        <v>545</v>
      </c>
      <c r="B101" t="s">
        <v>324</v>
      </c>
      <c r="C101" t="s">
        <v>427</v>
      </c>
      <c r="D101" t="s">
        <v>497</v>
      </c>
      <c r="E101" s="2">
        <v>131.32608695652175</v>
      </c>
      <c r="F101" s="2">
        <v>5.1304347826086953</v>
      </c>
      <c r="G101" s="2">
        <v>0.10326086956521739</v>
      </c>
      <c r="H101" s="2">
        <v>1.0326086956521738</v>
      </c>
      <c r="I101" s="2">
        <v>14.627717391304348</v>
      </c>
      <c r="J101" s="2">
        <v>0</v>
      </c>
      <c r="K101" s="2">
        <v>0</v>
      </c>
      <c r="L101" s="2">
        <v>9.429347826086957</v>
      </c>
      <c r="M101" s="2">
        <v>16.157608695652176</v>
      </c>
      <c r="N101" s="2">
        <v>6.0434782608695654</v>
      </c>
      <c r="O101" s="2">
        <v>0.16905313689786461</v>
      </c>
      <c r="P101" s="2">
        <v>5.3913043478260869</v>
      </c>
      <c r="Q101" s="2">
        <v>20.125</v>
      </c>
      <c r="R101" s="2">
        <v>0.19429730177122992</v>
      </c>
      <c r="S101" s="2">
        <v>20.894021739130434</v>
      </c>
      <c r="T101" s="2">
        <v>17.627717391304348</v>
      </c>
      <c r="U101" s="2">
        <v>0</v>
      </c>
      <c r="V101" s="2">
        <v>0.29332891905313685</v>
      </c>
      <c r="W101" s="2">
        <v>23.913043478260871</v>
      </c>
      <c r="X101" s="2">
        <v>21.543478260869566</v>
      </c>
      <c r="Y101" s="2">
        <v>10.117391304347825</v>
      </c>
      <c r="Z101" s="2">
        <v>0.42317497103128621</v>
      </c>
      <c r="AA101" s="2">
        <v>0</v>
      </c>
      <c r="AB101" s="2">
        <v>0</v>
      </c>
      <c r="AC101" s="2">
        <v>0</v>
      </c>
      <c r="AD101" s="2">
        <v>0</v>
      </c>
      <c r="AE101" s="2">
        <v>2.2608695652173911</v>
      </c>
      <c r="AF101" s="2">
        <v>0</v>
      </c>
      <c r="AG101" s="2">
        <v>0</v>
      </c>
      <c r="AH101" t="s">
        <v>137</v>
      </c>
      <c r="AI101">
        <v>4</v>
      </c>
    </row>
    <row r="102" spans="1:35" x14ac:dyDescent="0.25">
      <c r="A102" t="s">
        <v>545</v>
      </c>
      <c r="B102" t="s">
        <v>330</v>
      </c>
      <c r="C102" t="s">
        <v>377</v>
      </c>
      <c r="D102" t="s">
        <v>478</v>
      </c>
      <c r="E102" s="2">
        <v>140.68478260869566</v>
      </c>
      <c r="F102" s="2">
        <v>10.739130434782609</v>
      </c>
      <c r="G102" s="2">
        <v>1.0869565217391304E-2</v>
      </c>
      <c r="H102" s="2">
        <v>1.3342391304347827</v>
      </c>
      <c r="I102" s="2">
        <v>2.1711956521739131</v>
      </c>
      <c r="J102" s="2">
        <v>0</v>
      </c>
      <c r="K102" s="2">
        <v>0.25</v>
      </c>
      <c r="L102" s="2">
        <v>10.521739130434783</v>
      </c>
      <c r="M102" s="2">
        <v>27.554347826086957</v>
      </c>
      <c r="N102" s="2">
        <v>0</v>
      </c>
      <c r="O102" s="2">
        <v>0.19585876535579078</v>
      </c>
      <c r="P102" s="2">
        <v>1.4836956521739131</v>
      </c>
      <c r="Q102" s="2">
        <v>25.858695652173914</v>
      </c>
      <c r="R102" s="2">
        <v>0.19435215946843853</v>
      </c>
      <c r="S102" s="2">
        <v>13.557065217391305</v>
      </c>
      <c r="T102" s="2">
        <v>13.918478260869565</v>
      </c>
      <c r="U102" s="2">
        <v>2.1032608695652173</v>
      </c>
      <c r="V102" s="2">
        <v>0.21024878312601405</v>
      </c>
      <c r="W102" s="2">
        <v>11.595108695652174</v>
      </c>
      <c r="X102" s="2">
        <v>14.138586956521738</v>
      </c>
      <c r="Y102" s="2">
        <v>0</v>
      </c>
      <c r="Z102" s="2">
        <v>0.18291740709263696</v>
      </c>
      <c r="AA102" s="2">
        <v>0</v>
      </c>
      <c r="AB102" s="2">
        <v>0</v>
      </c>
      <c r="AC102" s="2">
        <v>0</v>
      </c>
      <c r="AD102" s="2">
        <v>0</v>
      </c>
      <c r="AE102" s="2">
        <v>0</v>
      </c>
      <c r="AF102" s="2">
        <v>0</v>
      </c>
      <c r="AG102" s="2">
        <v>0</v>
      </c>
      <c r="AH102" t="s">
        <v>143</v>
      </c>
      <c r="AI102">
        <v>4</v>
      </c>
    </row>
    <row r="103" spans="1:35" x14ac:dyDescent="0.25">
      <c r="A103" t="s">
        <v>545</v>
      </c>
      <c r="B103" t="s">
        <v>316</v>
      </c>
      <c r="C103" t="s">
        <v>445</v>
      </c>
      <c r="D103" t="s">
        <v>481</v>
      </c>
      <c r="E103" s="2">
        <v>154.36956521739131</v>
      </c>
      <c r="F103" s="2">
        <v>6.6956521739130439</v>
      </c>
      <c r="G103" s="2">
        <v>1.6304347826086956E-2</v>
      </c>
      <c r="H103" s="2">
        <v>1.0679347826086956</v>
      </c>
      <c r="I103" s="2">
        <v>12.241847826086957</v>
      </c>
      <c r="J103" s="2">
        <v>0</v>
      </c>
      <c r="K103" s="2">
        <v>0</v>
      </c>
      <c r="L103" s="2">
        <v>5.0298913043478262</v>
      </c>
      <c r="M103" s="2">
        <v>12.521739130434783</v>
      </c>
      <c r="N103" s="2">
        <v>13.288043478260869</v>
      </c>
      <c r="O103" s="2">
        <v>0.16719476130122518</v>
      </c>
      <c r="P103" s="2">
        <v>4.25</v>
      </c>
      <c r="Q103" s="2">
        <v>8.0217391304347831</v>
      </c>
      <c r="R103" s="2">
        <v>7.9495845655541478E-2</v>
      </c>
      <c r="S103" s="2">
        <v>14.032608695652174</v>
      </c>
      <c r="T103" s="2">
        <v>14.793478260869565</v>
      </c>
      <c r="U103" s="2">
        <v>4.9891304347826084</v>
      </c>
      <c r="V103" s="2">
        <v>0.21905365441487112</v>
      </c>
      <c r="W103" s="2">
        <v>12.733695652173912</v>
      </c>
      <c r="X103" s="2">
        <v>9.9266304347826093</v>
      </c>
      <c r="Y103" s="2">
        <v>0</v>
      </c>
      <c r="Z103" s="2">
        <v>0.14679270525278129</v>
      </c>
      <c r="AA103" s="2">
        <v>0</v>
      </c>
      <c r="AB103" s="2">
        <v>0</v>
      </c>
      <c r="AC103" s="2">
        <v>0</v>
      </c>
      <c r="AD103" s="2">
        <v>0</v>
      </c>
      <c r="AE103" s="2">
        <v>2.0869565217391304</v>
      </c>
      <c r="AF103" s="2">
        <v>0</v>
      </c>
      <c r="AG103" s="2">
        <v>8.1521739130434784E-2</v>
      </c>
      <c r="AH103" t="s">
        <v>129</v>
      </c>
      <c r="AI103">
        <v>4</v>
      </c>
    </row>
    <row r="104" spans="1:35" x14ac:dyDescent="0.25">
      <c r="A104" t="s">
        <v>545</v>
      </c>
      <c r="B104" t="s">
        <v>329</v>
      </c>
      <c r="C104" t="s">
        <v>391</v>
      </c>
      <c r="D104" t="s">
        <v>470</v>
      </c>
      <c r="E104" s="2">
        <v>96.934782608695656</v>
      </c>
      <c r="F104" s="2">
        <v>5.3913043478260869</v>
      </c>
      <c r="G104" s="2">
        <v>3.2608695652173912E-2</v>
      </c>
      <c r="H104" s="2">
        <v>0.83695652173913049</v>
      </c>
      <c r="I104" s="2">
        <v>11.043478260869565</v>
      </c>
      <c r="J104" s="2">
        <v>0</v>
      </c>
      <c r="K104" s="2">
        <v>0</v>
      </c>
      <c r="L104" s="2">
        <v>8.320652173913043</v>
      </c>
      <c r="M104" s="2">
        <v>19.097826086956523</v>
      </c>
      <c r="N104" s="2">
        <v>4.5652173913043477</v>
      </c>
      <c r="O104" s="2">
        <v>0.24411302982731556</v>
      </c>
      <c r="P104" s="2">
        <v>5.1521739130434785</v>
      </c>
      <c r="Q104" s="2">
        <v>14.396739130434783</v>
      </c>
      <c r="R104" s="2">
        <v>0.20167077820139045</v>
      </c>
      <c r="S104" s="2">
        <v>13.380434782608695</v>
      </c>
      <c r="T104" s="2">
        <v>7.3179347826086953</v>
      </c>
      <c r="U104" s="2">
        <v>0.82065217391304346</v>
      </c>
      <c r="V104" s="2">
        <v>0.22199484189280105</v>
      </c>
      <c r="W104" s="2">
        <v>14.116847826086957</v>
      </c>
      <c r="X104" s="2">
        <v>10.929347826086957</v>
      </c>
      <c r="Y104" s="2">
        <v>7.6358695652173916</v>
      </c>
      <c r="Z104" s="2">
        <v>0.33715519174702846</v>
      </c>
      <c r="AA104" s="2">
        <v>0</v>
      </c>
      <c r="AB104" s="2">
        <v>0</v>
      </c>
      <c r="AC104" s="2">
        <v>0</v>
      </c>
      <c r="AD104" s="2">
        <v>0</v>
      </c>
      <c r="AE104" s="2">
        <v>0</v>
      </c>
      <c r="AF104" s="2">
        <v>0</v>
      </c>
      <c r="AG104" s="2">
        <v>0</v>
      </c>
      <c r="AH104" t="s">
        <v>142</v>
      </c>
      <c r="AI104">
        <v>4</v>
      </c>
    </row>
    <row r="105" spans="1:35" x14ac:dyDescent="0.25">
      <c r="A105" t="s">
        <v>545</v>
      </c>
      <c r="B105" t="s">
        <v>242</v>
      </c>
      <c r="C105" t="s">
        <v>428</v>
      </c>
      <c r="D105" t="s">
        <v>459</v>
      </c>
      <c r="E105" s="2">
        <v>127.76086956521739</v>
      </c>
      <c r="F105" s="2">
        <v>8.5217391304347831</v>
      </c>
      <c r="G105" s="2">
        <v>0</v>
      </c>
      <c r="H105" s="2">
        <v>1.2445652173913044</v>
      </c>
      <c r="I105" s="2">
        <v>1.8668478260869565</v>
      </c>
      <c r="J105" s="2">
        <v>0</v>
      </c>
      <c r="K105" s="2">
        <v>0</v>
      </c>
      <c r="L105" s="2">
        <v>4.1494565217391308</v>
      </c>
      <c r="M105" s="2">
        <v>9.2391304347826093</v>
      </c>
      <c r="N105" s="2">
        <v>3.8097826086956523</v>
      </c>
      <c r="O105" s="2">
        <v>0.10213544325336056</v>
      </c>
      <c r="P105" s="2">
        <v>9.4076086956521738</v>
      </c>
      <c r="Q105" s="2">
        <v>2.535326086956522</v>
      </c>
      <c r="R105" s="2">
        <v>9.3478815722307304E-2</v>
      </c>
      <c r="S105" s="2">
        <v>7.2255434782608692</v>
      </c>
      <c r="T105" s="2">
        <v>10.475543478260869</v>
      </c>
      <c r="U105" s="2">
        <v>5.7391304347826084</v>
      </c>
      <c r="V105" s="2">
        <v>0.18346945720605751</v>
      </c>
      <c r="W105" s="2">
        <v>11.002717391304348</v>
      </c>
      <c r="X105" s="2">
        <v>9.4864130434782616</v>
      </c>
      <c r="Y105" s="2">
        <v>0</v>
      </c>
      <c r="Z105" s="2">
        <v>0.16037093755317339</v>
      </c>
      <c r="AA105" s="2">
        <v>0</v>
      </c>
      <c r="AB105" s="2">
        <v>0</v>
      </c>
      <c r="AC105" s="2">
        <v>0</v>
      </c>
      <c r="AD105" s="2">
        <v>0</v>
      </c>
      <c r="AE105" s="2">
        <v>0</v>
      </c>
      <c r="AF105" s="2">
        <v>0</v>
      </c>
      <c r="AG105" s="2">
        <v>3.2608695652173912E-2</v>
      </c>
      <c r="AH105" t="s">
        <v>55</v>
      </c>
      <c r="AI105">
        <v>4</v>
      </c>
    </row>
    <row r="106" spans="1:35" x14ac:dyDescent="0.25">
      <c r="A106" t="s">
        <v>545</v>
      </c>
      <c r="B106" t="s">
        <v>272</v>
      </c>
      <c r="C106" t="s">
        <v>390</v>
      </c>
      <c r="D106" t="s">
        <v>474</v>
      </c>
      <c r="E106" s="2">
        <v>78.445652173913047</v>
      </c>
      <c r="F106" s="2">
        <v>5.3043478260869561</v>
      </c>
      <c r="G106" s="2">
        <v>0.52173913043478259</v>
      </c>
      <c r="H106" s="2">
        <v>0</v>
      </c>
      <c r="I106" s="2">
        <v>0.86956521739130432</v>
      </c>
      <c r="J106" s="2">
        <v>0</v>
      </c>
      <c r="K106" s="2">
        <v>0</v>
      </c>
      <c r="L106" s="2">
        <v>4.0377173913043487</v>
      </c>
      <c r="M106" s="2">
        <v>5.0571739130434779</v>
      </c>
      <c r="N106" s="2">
        <v>0</v>
      </c>
      <c r="O106" s="2">
        <v>6.446723015103227E-2</v>
      </c>
      <c r="P106" s="2">
        <v>5.0461956521739131</v>
      </c>
      <c r="Q106" s="2">
        <v>4.3651086956521743</v>
      </c>
      <c r="R106" s="2">
        <v>0.11997228765414993</v>
      </c>
      <c r="S106" s="2">
        <v>4.4154347826086955</v>
      </c>
      <c r="T106" s="2">
        <v>8.4625000000000004</v>
      </c>
      <c r="U106" s="2">
        <v>0</v>
      </c>
      <c r="V106" s="2">
        <v>0.16416377996397394</v>
      </c>
      <c r="W106" s="2">
        <v>2.7990217391304348</v>
      </c>
      <c r="X106" s="2">
        <v>5.1619565217391283</v>
      </c>
      <c r="Y106" s="2">
        <v>0</v>
      </c>
      <c r="Z106" s="2">
        <v>0.10148399612027155</v>
      </c>
      <c r="AA106" s="2">
        <v>0</v>
      </c>
      <c r="AB106" s="2">
        <v>0</v>
      </c>
      <c r="AC106" s="2">
        <v>0</v>
      </c>
      <c r="AD106" s="2">
        <v>0</v>
      </c>
      <c r="AE106" s="2">
        <v>0</v>
      </c>
      <c r="AF106" s="2">
        <v>0</v>
      </c>
      <c r="AG106" s="2">
        <v>0</v>
      </c>
      <c r="AH106" t="s">
        <v>85</v>
      </c>
      <c r="AI106">
        <v>4</v>
      </c>
    </row>
    <row r="107" spans="1:35" x14ac:dyDescent="0.25">
      <c r="A107" t="s">
        <v>545</v>
      </c>
      <c r="B107" t="s">
        <v>213</v>
      </c>
      <c r="C107" t="s">
        <v>417</v>
      </c>
      <c r="D107" t="s">
        <v>488</v>
      </c>
      <c r="E107" s="2">
        <v>58.782608695652172</v>
      </c>
      <c r="F107" s="2">
        <v>5.1304347826086953</v>
      </c>
      <c r="G107" s="2">
        <v>1.0869565217391304E-2</v>
      </c>
      <c r="H107" s="2">
        <v>0.69565217391304346</v>
      </c>
      <c r="I107" s="2">
        <v>3.660326086956522</v>
      </c>
      <c r="J107" s="2">
        <v>0</v>
      </c>
      <c r="K107" s="2">
        <v>0</v>
      </c>
      <c r="L107" s="2">
        <v>5.5173913043478251</v>
      </c>
      <c r="M107" s="2">
        <v>0</v>
      </c>
      <c r="N107" s="2">
        <v>4.5217391304347823</v>
      </c>
      <c r="O107" s="2">
        <v>7.6923076923076913E-2</v>
      </c>
      <c r="P107" s="2">
        <v>5.1440217391304346</v>
      </c>
      <c r="Q107" s="2">
        <v>5.5054347826086953</v>
      </c>
      <c r="R107" s="2">
        <v>0.18116678994082838</v>
      </c>
      <c r="S107" s="2">
        <v>1.5086956521739132</v>
      </c>
      <c r="T107" s="2">
        <v>6.8804347826086998</v>
      </c>
      <c r="U107" s="2">
        <v>0</v>
      </c>
      <c r="V107" s="2">
        <v>0.1427144970414202</v>
      </c>
      <c r="W107" s="2">
        <v>1.6055434782608697</v>
      </c>
      <c r="X107" s="2">
        <v>7.2749999999999995</v>
      </c>
      <c r="Y107" s="2">
        <v>2.6741304347826094</v>
      </c>
      <c r="Z107" s="2">
        <v>0.19656619822485208</v>
      </c>
      <c r="AA107" s="2">
        <v>0</v>
      </c>
      <c r="AB107" s="2">
        <v>0</v>
      </c>
      <c r="AC107" s="2">
        <v>0</v>
      </c>
      <c r="AD107" s="2">
        <v>0</v>
      </c>
      <c r="AE107" s="2">
        <v>0</v>
      </c>
      <c r="AF107" s="2">
        <v>0</v>
      </c>
      <c r="AG107" s="2">
        <v>0</v>
      </c>
      <c r="AH107" t="s">
        <v>25</v>
      </c>
      <c r="AI107">
        <v>4</v>
      </c>
    </row>
    <row r="108" spans="1:35" x14ac:dyDescent="0.25">
      <c r="A108" t="s">
        <v>545</v>
      </c>
      <c r="B108" t="s">
        <v>341</v>
      </c>
      <c r="C108" t="s">
        <v>427</v>
      </c>
      <c r="D108" t="s">
        <v>497</v>
      </c>
      <c r="E108" s="2">
        <v>70.891304347826093</v>
      </c>
      <c r="F108" s="2">
        <v>0</v>
      </c>
      <c r="G108" s="2">
        <v>0</v>
      </c>
      <c r="H108" s="2">
        <v>0</v>
      </c>
      <c r="I108" s="2">
        <v>0.40032608695652172</v>
      </c>
      <c r="J108" s="2">
        <v>0</v>
      </c>
      <c r="K108" s="2">
        <v>0</v>
      </c>
      <c r="L108" s="2">
        <v>7.2889130434782592</v>
      </c>
      <c r="M108" s="2">
        <v>0</v>
      </c>
      <c r="N108" s="2">
        <v>11.130434782608695</v>
      </c>
      <c r="O108" s="2">
        <v>0.15700705305121126</v>
      </c>
      <c r="P108" s="2">
        <v>5.4544565217391296</v>
      </c>
      <c r="Q108" s="2">
        <v>0</v>
      </c>
      <c r="R108" s="2">
        <v>7.6941122355105779E-2</v>
      </c>
      <c r="S108" s="2">
        <v>10.240434782608697</v>
      </c>
      <c r="T108" s="2">
        <v>5.4038043478260871</v>
      </c>
      <c r="U108" s="2">
        <v>0</v>
      </c>
      <c r="V108" s="2">
        <v>0.22067923949708679</v>
      </c>
      <c r="W108" s="2">
        <v>5.9661956521739112</v>
      </c>
      <c r="X108" s="2">
        <v>12.663260869565219</v>
      </c>
      <c r="Y108" s="2">
        <v>3.7714130434782605</v>
      </c>
      <c r="Z108" s="2">
        <v>0.31598896044158231</v>
      </c>
      <c r="AA108" s="2">
        <v>0</v>
      </c>
      <c r="AB108" s="2">
        <v>0</v>
      </c>
      <c r="AC108" s="2">
        <v>0</v>
      </c>
      <c r="AD108" s="2">
        <v>0</v>
      </c>
      <c r="AE108" s="2">
        <v>1.5209782608695652</v>
      </c>
      <c r="AF108" s="2">
        <v>0</v>
      </c>
      <c r="AG108" s="2">
        <v>0</v>
      </c>
      <c r="AH108" t="s">
        <v>154</v>
      </c>
      <c r="AI108">
        <v>4</v>
      </c>
    </row>
    <row r="109" spans="1:35" x14ac:dyDescent="0.25">
      <c r="A109" t="s">
        <v>545</v>
      </c>
      <c r="B109" t="s">
        <v>304</v>
      </c>
      <c r="C109" t="s">
        <v>377</v>
      </c>
      <c r="D109" t="s">
        <v>478</v>
      </c>
      <c r="E109" s="2">
        <v>85.989130434782609</v>
      </c>
      <c r="F109" s="2">
        <v>3.2173913043478262</v>
      </c>
      <c r="G109" s="2">
        <v>0.17391304347826086</v>
      </c>
      <c r="H109" s="2">
        <v>0.4027173913043478</v>
      </c>
      <c r="I109" s="2">
        <v>0</v>
      </c>
      <c r="J109" s="2">
        <v>0</v>
      </c>
      <c r="K109" s="2">
        <v>0</v>
      </c>
      <c r="L109" s="2">
        <v>4.844347826086957</v>
      </c>
      <c r="M109" s="2">
        <v>3.9619565217391304</v>
      </c>
      <c r="N109" s="2">
        <v>6.5978260869565215</v>
      </c>
      <c r="O109" s="2">
        <v>0.12280369106307673</v>
      </c>
      <c r="P109" s="2">
        <v>0</v>
      </c>
      <c r="Q109" s="2">
        <v>15.680978260869566</v>
      </c>
      <c r="R109" s="2">
        <v>0.1823600050562508</v>
      </c>
      <c r="S109" s="2">
        <v>4.0527173913043484</v>
      </c>
      <c r="T109" s="2">
        <v>8.1390217391304329</v>
      </c>
      <c r="U109" s="2">
        <v>0</v>
      </c>
      <c r="V109" s="2">
        <v>0.14178232840348878</v>
      </c>
      <c r="W109" s="2">
        <v>4.0989130434782615</v>
      </c>
      <c r="X109" s="2">
        <v>5.9185869565217386</v>
      </c>
      <c r="Y109" s="2">
        <v>0.70173913043478264</v>
      </c>
      <c r="Z109" s="2">
        <v>0.1246580710403236</v>
      </c>
      <c r="AA109" s="2">
        <v>0</v>
      </c>
      <c r="AB109" s="2">
        <v>0</v>
      </c>
      <c r="AC109" s="2">
        <v>0</v>
      </c>
      <c r="AD109" s="2">
        <v>0</v>
      </c>
      <c r="AE109" s="2">
        <v>0</v>
      </c>
      <c r="AF109" s="2">
        <v>0</v>
      </c>
      <c r="AG109" s="2">
        <v>0</v>
      </c>
      <c r="AH109" t="s">
        <v>117</v>
      </c>
      <c r="AI109">
        <v>4</v>
      </c>
    </row>
    <row r="110" spans="1:35" x14ac:dyDescent="0.25">
      <c r="A110" t="s">
        <v>545</v>
      </c>
      <c r="B110" t="s">
        <v>232</v>
      </c>
      <c r="C110" t="s">
        <v>416</v>
      </c>
      <c r="D110" t="s">
        <v>464</v>
      </c>
      <c r="E110" s="2">
        <v>88.782608695652172</v>
      </c>
      <c r="F110" s="2">
        <v>5.3043478260869561</v>
      </c>
      <c r="G110" s="2">
        <v>0</v>
      </c>
      <c r="H110" s="2">
        <v>0</v>
      </c>
      <c r="I110" s="2">
        <v>4.8695652173913047</v>
      </c>
      <c r="J110" s="2">
        <v>0</v>
      </c>
      <c r="K110" s="2">
        <v>0</v>
      </c>
      <c r="L110" s="2">
        <v>4.1943478260869567</v>
      </c>
      <c r="M110" s="2">
        <v>5.5652173913043477</v>
      </c>
      <c r="N110" s="2">
        <v>0</v>
      </c>
      <c r="O110" s="2">
        <v>6.2683643486777671E-2</v>
      </c>
      <c r="P110" s="2">
        <v>0</v>
      </c>
      <c r="Q110" s="2">
        <v>14.948369565217391</v>
      </c>
      <c r="R110" s="2">
        <v>0.16837047012732614</v>
      </c>
      <c r="S110" s="2">
        <v>3.54391304347826</v>
      </c>
      <c r="T110" s="2">
        <v>6.6206521739130437</v>
      </c>
      <c r="U110" s="2">
        <v>0</v>
      </c>
      <c r="V110" s="2">
        <v>0.11448824681684622</v>
      </c>
      <c r="W110" s="2">
        <v>5.6494565217391308</v>
      </c>
      <c r="X110" s="2">
        <v>10.235217391304349</v>
      </c>
      <c r="Y110" s="2">
        <v>0</v>
      </c>
      <c r="Z110" s="2">
        <v>0.17891650342801177</v>
      </c>
      <c r="AA110" s="2">
        <v>0</v>
      </c>
      <c r="AB110" s="2">
        <v>0</v>
      </c>
      <c r="AC110" s="2">
        <v>0</v>
      </c>
      <c r="AD110" s="2">
        <v>0</v>
      </c>
      <c r="AE110" s="2">
        <v>0</v>
      </c>
      <c r="AF110" s="2">
        <v>0</v>
      </c>
      <c r="AG110" s="2">
        <v>0</v>
      </c>
      <c r="AH110" t="s">
        <v>45</v>
      </c>
      <c r="AI110">
        <v>4</v>
      </c>
    </row>
    <row r="111" spans="1:35" x14ac:dyDescent="0.25">
      <c r="A111" t="s">
        <v>545</v>
      </c>
      <c r="B111" t="s">
        <v>236</v>
      </c>
      <c r="C111" t="s">
        <v>377</v>
      </c>
      <c r="D111" t="s">
        <v>478</v>
      </c>
      <c r="E111" s="2">
        <v>97.315217391304344</v>
      </c>
      <c r="F111" s="2">
        <v>3.7391304347826089</v>
      </c>
      <c r="G111" s="2">
        <v>0.17391304347826086</v>
      </c>
      <c r="H111" s="2">
        <v>0.29369565217391302</v>
      </c>
      <c r="I111" s="2">
        <v>0</v>
      </c>
      <c r="J111" s="2">
        <v>0</v>
      </c>
      <c r="K111" s="2">
        <v>0</v>
      </c>
      <c r="L111" s="2">
        <v>1.8353260869565211</v>
      </c>
      <c r="M111" s="2">
        <v>3.9157608695652173</v>
      </c>
      <c r="N111" s="2">
        <v>3.347826086956522</v>
      </c>
      <c r="O111" s="2">
        <v>7.4639785546744108E-2</v>
      </c>
      <c r="P111" s="2">
        <v>0</v>
      </c>
      <c r="Q111" s="2">
        <v>6.9320652173913047</v>
      </c>
      <c r="R111" s="2">
        <v>7.1233106221378309E-2</v>
      </c>
      <c r="S111" s="2">
        <v>0.71804347826086956</v>
      </c>
      <c r="T111" s="2">
        <v>1.5098913043478261</v>
      </c>
      <c r="U111" s="2">
        <v>0</v>
      </c>
      <c r="V111" s="2">
        <v>2.2894002010499272E-2</v>
      </c>
      <c r="W111" s="2">
        <v>1.9573913043478266</v>
      </c>
      <c r="X111" s="2">
        <v>0.17543478260869566</v>
      </c>
      <c r="Y111" s="2">
        <v>0.1726086956521739</v>
      </c>
      <c r="Z111" s="2">
        <v>2.3690383111806105E-2</v>
      </c>
      <c r="AA111" s="2">
        <v>0</v>
      </c>
      <c r="AB111" s="2">
        <v>0</v>
      </c>
      <c r="AC111" s="2">
        <v>0</v>
      </c>
      <c r="AD111" s="2">
        <v>0</v>
      </c>
      <c r="AE111" s="2">
        <v>0</v>
      </c>
      <c r="AF111" s="2">
        <v>0</v>
      </c>
      <c r="AG111" s="2">
        <v>0</v>
      </c>
      <c r="AH111" t="s">
        <v>49</v>
      </c>
      <c r="AI111">
        <v>4</v>
      </c>
    </row>
    <row r="112" spans="1:35" x14ac:dyDescent="0.25">
      <c r="A112" t="s">
        <v>545</v>
      </c>
      <c r="B112" t="s">
        <v>353</v>
      </c>
      <c r="C112" t="s">
        <v>382</v>
      </c>
      <c r="D112" t="s">
        <v>468</v>
      </c>
      <c r="E112" s="2">
        <v>5.7826086956521738</v>
      </c>
      <c r="F112" s="2">
        <v>5.7391304347826084</v>
      </c>
      <c r="G112" s="2">
        <v>0.47554347826086957</v>
      </c>
      <c r="H112" s="2">
        <v>0</v>
      </c>
      <c r="I112" s="2">
        <v>8.6956521739130432E-2</v>
      </c>
      <c r="J112" s="2">
        <v>0</v>
      </c>
      <c r="K112" s="2">
        <v>0.65217391304347827</v>
      </c>
      <c r="L112" s="2">
        <v>1.1382608695652177</v>
      </c>
      <c r="M112" s="2">
        <v>5.7391304347826084</v>
      </c>
      <c r="N112" s="2">
        <v>0</v>
      </c>
      <c r="O112" s="2">
        <v>0.99248120300751874</v>
      </c>
      <c r="P112" s="2">
        <v>0</v>
      </c>
      <c r="Q112" s="2">
        <v>11.25</v>
      </c>
      <c r="R112" s="2">
        <v>1.9454887218045114</v>
      </c>
      <c r="S112" s="2">
        <v>0.48054347826086957</v>
      </c>
      <c r="T112" s="2">
        <v>2.6680434782608695</v>
      </c>
      <c r="U112" s="2">
        <v>0</v>
      </c>
      <c r="V112" s="2">
        <v>0.54449248120300753</v>
      </c>
      <c r="W112" s="2">
        <v>1.0064130434782608</v>
      </c>
      <c r="X112" s="2">
        <v>6.7023913043478274</v>
      </c>
      <c r="Y112" s="2">
        <v>0</v>
      </c>
      <c r="Z112" s="2">
        <v>1.3331015037593987</v>
      </c>
      <c r="AA112" s="2">
        <v>0</v>
      </c>
      <c r="AB112" s="2">
        <v>0</v>
      </c>
      <c r="AC112" s="2">
        <v>0</v>
      </c>
      <c r="AD112" s="2">
        <v>0</v>
      </c>
      <c r="AE112" s="2">
        <v>0</v>
      </c>
      <c r="AF112" s="2">
        <v>0</v>
      </c>
      <c r="AG112" s="2">
        <v>0</v>
      </c>
      <c r="AH112" t="s">
        <v>166</v>
      </c>
      <c r="AI112">
        <v>4</v>
      </c>
    </row>
    <row r="113" spans="1:35" x14ac:dyDescent="0.25">
      <c r="A113" t="s">
        <v>545</v>
      </c>
      <c r="B113" t="s">
        <v>362</v>
      </c>
      <c r="C113" t="s">
        <v>374</v>
      </c>
      <c r="D113" t="s">
        <v>480</v>
      </c>
      <c r="E113" s="2">
        <v>35.945652173913047</v>
      </c>
      <c r="F113" s="2">
        <v>5.7391304347826084</v>
      </c>
      <c r="G113" s="2">
        <v>0.10597826086956522</v>
      </c>
      <c r="H113" s="2">
        <v>0</v>
      </c>
      <c r="I113" s="2">
        <v>2.9510869565217392</v>
      </c>
      <c r="J113" s="2">
        <v>0</v>
      </c>
      <c r="K113" s="2">
        <v>0</v>
      </c>
      <c r="L113" s="2">
        <v>1.6118478260869564</v>
      </c>
      <c r="M113" s="2">
        <v>2.1739130434782608</v>
      </c>
      <c r="N113" s="2">
        <v>0</v>
      </c>
      <c r="O113" s="2">
        <v>6.0477774417901413E-2</v>
      </c>
      <c r="P113" s="2">
        <v>5.3913043478260869</v>
      </c>
      <c r="Q113" s="2">
        <v>5.0978260869565215</v>
      </c>
      <c r="R113" s="2">
        <v>0.29180526156637437</v>
      </c>
      <c r="S113" s="2">
        <v>4.7175000000000002</v>
      </c>
      <c r="T113" s="2">
        <v>14.326521739130436</v>
      </c>
      <c r="U113" s="2">
        <v>0</v>
      </c>
      <c r="V113" s="2">
        <v>0.5298004233444209</v>
      </c>
      <c r="W113" s="2">
        <v>4.6334782608695653</v>
      </c>
      <c r="X113" s="2">
        <v>13.121521739130435</v>
      </c>
      <c r="Y113" s="2">
        <v>0.36663043478260865</v>
      </c>
      <c r="Z113" s="2">
        <v>0.50413970365890526</v>
      </c>
      <c r="AA113" s="2">
        <v>0</v>
      </c>
      <c r="AB113" s="2">
        <v>0</v>
      </c>
      <c r="AC113" s="2">
        <v>0</v>
      </c>
      <c r="AD113" s="2">
        <v>0</v>
      </c>
      <c r="AE113" s="2">
        <v>0</v>
      </c>
      <c r="AF113" s="2">
        <v>0</v>
      </c>
      <c r="AG113" s="2">
        <v>2.717391304347826E-2</v>
      </c>
      <c r="AH113" t="s">
        <v>175</v>
      </c>
      <c r="AI113">
        <v>4</v>
      </c>
    </row>
    <row r="114" spans="1:35" x14ac:dyDescent="0.25">
      <c r="A114" t="s">
        <v>545</v>
      </c>
      <c r="B114" t="s">
        <v>349</v>
      </c>
      <c r="C114" t="s">
        <v>390</v>
      </c>
      <c r="D114" t="s">
        <v>474</v>
      </c>
      <c r="E114" s="2">
        <v>34.793478260869563</v>
      </c>
      <c r="F114" s="2">
        <v>5.7391304347826084</v>
      </c>
      <c r="G114" s="2">
        <v>3.0434782608695654</v>
      </c>
      <c r="H114" s="2">
        <v>0</v>
      </c>
      <c r="I114" s="2">
        <v>0</v>
      </c>
      <c r="J114" s="2">
        <v>9.9999999999999992E-2</v>
      </c>
      <c r="K114" s="2">
        <v>0.10869565217391304</v>
      </c>
      <c r="L114" s="2">
        <v>8.2275000000000027</v>
      </c>
      <c r="M114" s="2">
        <v>11.269021739130435</v>
      </c>
      <c r="N114" s="2">
        <v>0</v>
      </c>
      <c r="O114" s="2">
        <v>0.32388316151202756</v>
      </c>
      <c r="P114" s="2">
        <v>0</v>
      </c>
      <c r="Q114" s="2">
        <v>19.877717391304348</v>
      </c>
      <c r="R114" s="2">
        <v>0.57130584192439871</v>
      </c>
      <c r="S114" s="2">
        <v>9.7011956521739133</v>
      </c>
      <c r="T114" s="2">
        <v>13.912391304347821</v>
      </c>
      <c r="U114" s="2">
        <v>0</v>
      </c>
      <c r="V114" s="2">
        <v>0.67867853795688848</v>
      </c>
      <c r="W114" s="2">
        <v>13.514891304347826</v>
      </c>
      <c r="X114" s="2">
        <v>18.298804347826085</v>
      </c>
      <c r="Y114" s="2">
        <v>16.469456521739129</v>
      </c>
      <c r="Z114" s="2">
        <v>1.3877069665729458</v>
      </c>
      <c r="AA114" s="2">
        <v>0</v>
      </c>
      <c r="AB114" s="2">
        <v>0</v>
      </c>
      <c r="AC114" s="2">
        <v>0</v>
      </c>
      <c r="AD114" s="2">
        <v>0</v>
      </c>
      <c r="AE114" s="2">
        <v>0</v>
      </c>
      <c r="AF114" s="2">
        <v>0</v>
      </c>
      <c r="AG114" s="2">
        <v>1.173913043478261</v>
      </c>
      <c r="AH114" t="s">
        <v>162</v>
      </c>
      <c r="AI114">
        <v>4</v>
      </c>
    </row>
    <row r="115" spans="1:35" x14ac:dyDescent="0.25">
      <c r="A115" t="s">
        <v>545</v>
      </c>
      <c r="B115" t="s">
        <v>361</v>
      </c>
      <c r="C115" t="s">
        <v>412</v>
      </c>
      <c r="D115" t="s">
        <v>461</v>
      </c>
      <c r="E115" s="2">
        <v>19.445652173913043</v>
      </c>
      <c r="F115" s="2">
        <v>6.8152173913043477</v>
      </c>
      <c r="G115" s="2">
        <v>0</v>
      </c>
      <c r="H115" s="2">
        <v>0</v>
      </c>
      <c r="I115" s="2">
        <v>0</v>
      </c>
      <c r="J115" s="2">
        <v>0</v>
      </c>
      <c r="K115" s="2">
        <v>0</v>
      </c>
      <c r="L115" s="2">
        <v>3.0364130434782606</v>
      </c>
      <c r="M115" s="2">
        <v>5.7391304347826084</v>
      </c>
      <c r="N115" s="2">
        <v>0</v>
      </c>
      <c r="O115" s="2">
        <v>0.29513694801565121</v>
      </c>
      <c r="P115" s="2">
        <v>5.3804347826086953</v>
      </c>
      <c r="Q115" s="2">
        <v>9.2782608695652158</v>
      </c>
      <c r="R115" s="2">
        <v>0.75382895472330902</v>
      </c>
      <c r="S115" s="2">
        <v>8.4673913043478279</v>
      </c>
      <c r="T115" s="2">
        <v>6.3776086956521754</v>
      </c>
      <c r="U115" s="2">
        <v>0</v>
      </c>
      <c r="V115" s="2">
        <v>0.76340972610396884</v>
      </c>
      <c r="W115" s="2">
        <v>4.9222826086956513</v>
      </c>
      <c r="X115" s="2">
        <v>7.5227173913043472</v>
      </c>
      <c r="Y115" s="2">
        <v>4.1883695652173918</v>
      </c>
      <c r="Z115" s="2">
        <v>0.85537730575740634</v>
      </c>
      <c r="AA115" s="2">
        <v>0</v>
      </c>
      <c r="AB115" s="2">
        <v>0</v>
      </c>
      <c r="AC115" s="2">
        <v>0</v>
      </c>
      <c r="AD115" s="2">
        <v>0</v>
      </c>
      <c r="AE115" s="2">
        <v>0</v>
      </c>
      <c r="AF115" s="2">
        <v>0</v>
      </c>
      <c r="AG115" s="2">
        <v>0</v>
      </c>
      <c r="AH115" t="s">
        <v>174</v>
      </c>
      <c r="AI115">
        <v>4</v>
      </c>
    </row>
    <row r="116" spans="1:35" x14ac:dyDescent="0.25">
      <c r="A116" t="s">
        <v>545</v>
      </c>
      <c r="B116" t="s">
        <v>356</v>
      </c>
      <c r="C116" t="s">
        <v>400</v>
      </c>
      <c r="D116" t="s">
        <v>497</v>
      </c>
      <c r="E116" s="2">
        <v>17.913043478260871</v>
      </c>
      <c r="F116" s="2">
        <v>5.3423913043478262</v>
      </c>
      <c r="G116" s="2">
        <v>0</v>
      </c>
      <c r="H116" s="2">
        <v>0.24456521739130435</v>
      </c>
      <c r="I116" s="2">
        <v>0</v>
      </c>
      <c r="J116" s="2">
        <v>0</v>
      </c>
      <c r="K116" s="2">
        <v>0</v>
      </c>
      <c r="L116" s="2">
        <v>5.070760869565218</v>
      </c>
      <c r="M116" s="2">
        <v>5.7391304347826084</v>
      </c>
      <c r="N116" s="2">
        <v>0</v>
      </c>
      <c r="O116" s="2">
        <v>0.32038834951456308</v>
      </c>
      <c r="P116" s="2">
        <v>0</v>
      </c>
      <c r="Q116" s="2">
        <v>14.951086956521738</v>
      </c>
      <c r="R116" s="2">
        <v>0.83464805825242705</v>
      </c>
      <c r="S116" s="2">
        <v>2.2723913043478263</v>
      </c>
      <c r="T116" s="2">
        <v>8.7799999999999994</v>
      </c>
      <c r="U116" s="2">
        <v>0</v>
      </c>
      <c r="V116" s="2">
        <v>0.61700242718446596</v>
      </c>
      <c r="W116" s="2">
        <v>1.1143478260869566</v>
      </c>
      <c r="X116" s="2">
        <v>6.2826086956521738</v>
      </c>
      <c r="Y116" s="2">
        <v>6.1160869565217402</v>
      </c>
      <c r="Z116" s="2">
        <v>0.75436893203883493</v>
      </c>
      <c r="AA116" s="2">
        <v>0</v>
      </c>
      <c r="AB116" s="2">
        <v>0</v>
      </c>
      <c r="AC116" s="2">
        <v>0.16304347826086957</v>
      </c>
      <c r="AD116" s="2">
        <v>0</v>
      </c>
      <c r="AE116" s="2">
        <v>0</v>
      </c>
      <c r="AF116" s="2">
        <v>0</v>
      </c>
      <c r="AG116" s="2">
        <v>0</v>
      </c>
      <c r="AH116" t="s">
        <v>169</v>
      </c>
      <c r="AI116">
        <v>4</v>
      </c>
    </row>
    <row r="117" spans="1:35" x14ac:dyDescent="0.25">
      <c r="A117" t="s">
        <v>545</v>
      </c>
      <c r="B117" t="s">
        <v>296</v>
      </c>
      <c r="C117" t="s">
        <v>387</v>
      </c>
      <c r="D117" t="s">
        <v>484</v>
      </c>
      <c r="E117" s="2">
        <v>141.82608695652175</v>
      </c>
      <c r="F117" s="2">
        <v>5.3913043478260869</v>
      </c>
      <c r="G117" s="2">
        <v>0</v>
      </c>
      <c r="H117" s="2">
        <v>0</v>
      </c>
      <c r="I117" s="2">
        <v>0</v>
      </c>
      <c r="J117" s="2">
        <v>0</v>
      </c>
      <c r="K117" s="2">
        <v>0</v>
      </c>
      <c r="L117" s="2">
        <v>3.448152173913043</v>
      </c>
      <c r="M117" s="2">
        <v>0</v>
      </c>
      <c r="N117" s="2">
        <v>11.650326086956523</v>
      </c>
      <c r="O117" s="2">
        <v>8.2145156345800135E-2</v>
      </c>
      <c r="P117" s="2">
        <v>7.0130434782608697</v>
      </c>
      <c r="Q117" s="2">
        <v>5.0410869565217391</v>
      </c>
      <c r="R117" s="2">
        <v>8.4992335990190057E-2</v>
      </c>
      <c r="S117" s="2">
        <v>4.8731521739130415</v>
      </c>
      <c r="T117" s="2">
        <v>4.4365217391304359</v>
      </c>
      <c r="U117" s="2">
        <v>0</v>
      </c>
      <c r="V117" s="2">
        <v>6.5641477621091349E-2</v>
      </c>
      <c r="W117" s="2">
        <v>5.713913043478259</v>
      </c>
      <c r="X117" s="2">
        <v>5.3478260869565215</v>
      </c>
      <c r="Y117" s="2">
        <v>0</v>
      </c>
      <c r="Z117" s="2">
        <v>7.7995095033721623E-2</v>
      </c>
      <c r="AA117" s="2">
        <v>0</v>
      </c>
      <c r="AB117" s="2">
        <v>0</v>
      </c>
      <c r="AC117" s="2">
        <v>0</v>
      </c>
      <c r="AD117" s="2">
        <v>0</v>
      </c>
      <c r="AE117" s="2">
        <v>0</v>
      </c>
      <c r="AF117" s="2">
        <v>0</v>
      </c>
      <c r="AG117" s="2">
        <v>0</v>
      </c>
      <c r="AH117" t="s">
        <v>109</v>
      </c>
      <c r="AI117">
        <v>4</v>
      </c>
    </row>
    <row r="118" spans="1:35" x14ac:dyDescent="0.25">
      <c r="A118" t="s">
        <v>545</v>
      </c>
      <c r="B118" t="s">
        <v>219</v>
      </c>
      <c r="C118" t="s">
        <v>399</v>
      </c>
      <c r="D118" t="s">
        <v>467</v>
      </c>
      <c r="E118" s="2">
        <v>88.086956521739125</v>
      </c>
      <c r="F118" s="2">
        <v>10.347826086956522</v>
      </c>
      <c r="G118" s="2">
        <v>0</v>
      </c>
      <c r="H118" s="2">
        <v>0</v>
      </c>
      <c r="I118" s="2">
        <v>0</v>
      </c>
      <c r="J118" s="2">
        <v>0</v>
      </c>
      <c r="K118" s="2">
        <v>0</v>
      </c>
      <c r="L118" s="2">
        <v>0</v>
      </c>
      <c r="M118" s="2">
        <v>0</v>
      </c>
      <c r="N118" s="2">
        <v>6.4443478260869576</v>
      </c>
      <c r="O118" s="2">
        <v>7.315893385982232E-2</v>
      </c>
      <c r="P118" s="2">
        <v>1.6511956521739131</v>
      </c>
      <c r="Q118" s="2">
        <v>5.6616304347826123</v>
      </c>
      <c r="R118" s="2">
        <v>8.3018262586377137E-2</v>
      </c>
      <c r="S118" s="2">
        <v>0</v>
      </c>
      <c r="T118" s="2">
        <v>0</v>
      </c>
      <c r="U118" s="2">
        <v>0</v>
      </c>
      <c r="V118" s="2">
        <v>0</v>
      </c>
      <c r="W118" s="2">
        <v>0</v>
      </c>
      <c r="X118" s="2">
        <v>0</v>
      </c>
      <c r="Y118" s="2">
        <v>0</v>
      </c>
      <c r="Z118" s="2">
        <v>0</v>
      </c>
      <c r="AA118" s="2">
        <v>0</v>
      </c>
      <c r="AB118" s="2">
        <v>0</v>
      </c>
      <c r="AC118" s="2">
        <v>0</v>
      </c>
      <c r="AD118" s="2">
        <v>0</v>
      </c>
      <c r="AE118" s="2">
        <v>0</v>
      </c>
      <c r="AF118" s="2">
        <v>0</v>
      </c>
      <c r="AG118" s="2">
        <v>0</v>
      </c>
      <c r="AH118" t="s">
        <v>31</v>
      </c>
      <c r="AI118">
        <v>4</v>
      </c>
    </row>
    <row r="119" spans="1:35" x14ac:dyDescent="0.25">
      <c r="A119" t="s">
        <v>545</v>
      </c>
      <c r="B119" t="s">
        <v>265</v>
      </c>
      <c r="C119" t="s">
        <v>411</v>
      </c>
      <c r="D119" t="s">
        <v>481</v>
      </c>
      <c r="E119" s="2">
        <v>141</v>
      </c>
      <c r="F119" s="2">
        <v>5.6304347826086953</v>
      </c>
      <c r="G119" s="2">
        <v>0</v>
      </c>
      <c r="H119" s="2">
        <v>0</v>
      </c>
      <c r="I119" s="2">
        <v>5.7391304347826084</v>
      </c>
      <c r="J119" s="2">
        <v>0</v>
      </c>
      <c r="K119" s="2">
        <v>0</v>
      </c>
      <c r="L119" s="2">
        <v>3.9127173913043483</v>
      </c>
      <c r="M119" s="2">
        <v>5.9272826086956529</v>
      </c>
      <c r="N119" s="2">
        <v>0</v>
      </c>
      <c r="O119" s="2">
        <v>4.2037465309898249E-2</v>
      </c>
      <c r="P119" s="2">
        <v>5.7041304347826083</v>
      </c>
      <c r="Q119" s="2">
        <v>0</v>
      </c>
      <c r="R119" s="2">
        <v>4.0454825778600059E-2</v>
      </c>
      <c r="S119" s="2">
        <v>4.3130434782608686</v>
      </c>
      <c r="T119" s="2">
        <v>5.1883695652173909</v>
      </c>
      <c r="U119" s="2">
        <v>0</v>
      </c>
      <c r="V119" s="2">
        <v>6.7385908109774878E-2</v>
      </c>
      <c r="W119" s="2">
        <v>4.7520652173913041</v>
      </c>
      <c r="X119" s="2">
        <v>3.1216304347826087</v>
      </c>
      <c r="Y119" s="2">
        <v>4.9448913043478253</v>
      </c>
      <c r="Z119" s="2">
        <v>9.0911964230650621E-2</v>
      </c>
      <c r="AA119" s="2">
        <v>0</v>
      </c>
      <c r="AB119" s="2">
        <v>0</v>
      </c>
      <c r="AC119" s="2">
        <v>0</v>
      </c>
      <c r="AD119" s="2">
        <v>0</v>
      </c>
      <c r="AE119" s="2">
        <v>0</v>
      </c>
      <c r="AF119" s="2">
        <v>0</v>
      </c>
      <c r="AG119" s="2">
        <v>0</v>
      </c>
      <c r="AH119" t="s">
        <v>78</v>
      </c>
      <c r="AI119">
        <v>4</v>
      </c>
    </row>
    <row r="120" spans="1:35" x14ac:dyDescent="0.25">
      <c r="A120" t="s">
        <v>545</v>
      </c>
      <c r="B120" t="s">
        <v>238</v>
      </c>
      <c r="C120" t="s">
        <v>426</v>
      </c>
      <c r="D120" t="s">
        <v>496</v>
      </c>
      <c r="E120" s="2">
        <v>71.054347826086953</v>
      </c>
      <c r="F120" s="2">
        <v>6.6739130434782608</v>
      </c>
      <c r="G120" s="2">
        <v>0</v>
      </c>
      <c r="H120" s="2">
        <v>0</v>
      </c>
      <c r="I120" s="2">
        <v>5.2173913043478262</v>
      </c>
      <c r="J120" s="2">
        <v>0</v>
      </c>
      <c r="K120" s="2">
        <v>0</v>
      </c>
      <c r="L120" s="2">
        <v>2.4834782608695645</v>
      </c>
      <c r="M120" s="2">
        <v>3.8315217391304346</v>
      </c>
      <c r="N120" s="2">
        <v>0</v>
      </c>
      <c r="O120" s="2">
        <v>5.3923818265259292E-2</v>
      </c>
      <c r="P120" s="2">
        <v>5.0516304347826084</v>
      </c>
      <c r="Q120" s="2">
        <v>0</v>
      </c>
      <c r="R120" s="2">
        <v>7.1095303656111372E-2</v>
      </c>
      <c r="S120" s="2">
        <v>0.62423913043478263</v>
      </c>
      <c r="T120" s="2">
        <v>3.9846739130434781</v>
      </c>
      <c r="U120" s="2">
        <v>0</v>
      </c>
      <c r="V120" s="2">
        <v>6.4864616796695723E-2</v>
      </c>
      <c r="W120" s="2">
        <v>1.1357608695652173</v>
      </c>
      <c r="X120" s="2">
        <v>3.3669565217391297</v>
      </c>
      <c r="Y120" s="2">
        <v>0</v>
      </c>
      <c r="Z120" s="2">
        <v>6.3370047422364989E-2</v>
      </c>
      <c r="AA120" s="2">
        <v>0</v>
      </c>
      <c r="AB120" s="2">
        <v>0</v>
      </c>
      <c r="AC120" s="2">
        <v>0</v>
      </c>
      <c r="AD120" s="2">
        <v>0</v>
      </c>
      <c r="AE120" s="2">
        <v>0</v>
      </c>
      <c r="AF120" s="2">
        <v>0</v>
      </c>
      <c r="AG120" s="2">
        <v>0</v>
      </c>
      <c r="AH120" t="s">
        <v>51</v>
      </c>
      <c r="AI120">
        <v>4</v>
      </c>
    </row>
    <row r="121" spans="1:35" x14ac:dyDescent="0.25">
      <c r="A121" t="s">
        <v>545</v>
      </c>
      <c r="B121" t="s">
        <v>234</v>
      </c>
      <c r="C121" t="s">
        <v>424</v>
      </c>
      <c r="D121" t="s">
        <v>494</v>
      </c>
      <c r="E121" s="2">
        <v>33.413043478260867</v>
      </c>
      <c r="F121" s="2">
        <v>5.2173913043478262</v>
      </c>
      <c r="G121" s="2">
        <v>0</v>
      </c>
      <c r="H121" s="2">
        <v>0</v>
      </c>
      <c r="I121" s="2">
        <v>4</v>
      </c>
      <c r="J121" s="2">
        <v>0</v>
      </c>
      <c r="K121" s="2">
        <v>0</v>
      </c>
      <c r="L121" s="2">
        <v>0.62923913043478275</v>
      </c>
      <c r="M121" s="2">
        <v>5.3641304347826084</v>
      </c>
      <c r="N121" s="2">
        <v>0</v>
      </c>
      <c r="O121" s="2">
        <v>0.16054001301236176</v>
      </c>
      <c r="P121" s="2">
        <v>5.2472826086956523</v>
      </c>
      <c r="Q121" s="2">
        <v>0</v>
      </c>
      <c r="R121" s="2">
        <v>0.15704294079375408</v>
      </c>
      <c r="S121" s="2">
        <v>0.37565217391304351</v>
      </c>
      <c r="T121" s="2">
        <v>2.2148913043478262</v>
      </c>
      <c r="U121" s="2">
        <v>0</v>
      </c>
      <c r="V121" s="2">
        <v>7.7530904359141201E-2</v>
      </c>
      <c r="W121" s="2">
        <v>0.48467391304347823</v>
      </c>
      <c r="X121" s="2">
        <v>2.8640217391304343</v>
      </c>
      <c r="Y121" s="2">
        <v>0</v>
      </c>
      <c r="Z121" s="2">
        <v>0.10022121014964215</v>
      </c>
      <c r="AA121" s="2">
        <v>0</v>
      </c>
      <c r="AB121" s="2">
        <v>0</v>
      </c>
      <c r="AC121" s="2">
        <v>0</v>
      </c>
      <c r="AD121" s="2">
        <v>0</v>
      </c>
      <c r="AE121" s="2">
        <v>0</v>
      </c>
      <c r="AF121" s="2">
        <v>0</v>
      </c>
      <c r="AG121" s="2">
        <v>0</v>
      </c>
      <c r="AH121" t="s">
        <v>47</v>
      </c>
      <c r="AI121">
        <v>4</v>
      </c>
    </row>
    <row r="122" spans="1:35" x14ac:dyDescent="0.25">
      <c r="A122" t="s">
        <v>545</v>
      </c>
      <c r="B122" t="s">
        <v>359</v>
      </c>
      <c r="C122" t="s">
        <v>391</v>
      </c>
      <c r="D122" t="s">
        <v>470</v>
      </c>
      <c r="E122" s="2">
        <v>99.717391304347828</v>
      </c>
      <c r="F122" s="2">
        <v>5.5652173913043477</v>
      </c>
      <c r="G122" s="2">
        <v>0</v>
      </c>
      <c r="H122" s="2">
        <v>0</v>
      </c>
      <c r="I122" s="2">
        <v>15.421630434782609</v>
      </c>
      <c r="J122" s="2">
        <v>0</v>
      </c>
      <c r="K122" s="2">
        <v>0</v>
      </c>
      <c r="L122" s="2">
        <v>5.4438043478260871</v>
      </c>
      <c r="M122" s="2">
        <v>10.953804347826088</v>
      </c>
      <c r="N122" s="2">
        <v>0</v>
      </c>
      <c r="O122" s="2">
        <v>0.10984848484848485</v>
      </c>
      <c r="P122" s="2">
        <v>5.6630434782608692</v>
      </c>
      <c r="Q122" s="2">
        <v>0</v>
      </c>
      <c r="R122" s="2">
        <v>5.6790930891650312E-2</v>
      </c>
      <c r="S122" s="2">
        <v>4.7223913043478261</v>
      </c>
      <c r="T122" s="2">
        <v>7.1683695652173922</v>
      </c>
      <c r="U122" s="2">
        <v>0</v>
      </c>
      <c r="V122" s="2">
        <v>0.11924460431654677</v>
      </c>
      <c r="W122" s="2">
        <v>5.1244565217391305</v>
      </c>
      <c r="X122" s="2">
        <v>16.689565217391305</v>
      </c>
      <c r="Y122" s="2">
        <v>0</v>
      </c>
      <c r="Z122" s="2">
        <v>0.21875844778722478</v>
      </c>
      <c r="AA122" s="2">
        <v>0</v>
      </c>
      <c r="AB122" s="2">
        <v>0</v>
      </c>
      <c r="AC122" s="2">
        <v>0</v>
      </c>
      <c r="AD122" s="2">
        <v>0</v>
      </c>
      <c r="AE122" s="2">
        <v>0</v>
      </c>
      <c r="AF122" s="2">
        <v>0</v>
      </c>
      <c r="AG122" s="2">
        <v>0</v>
      </c>
      <c r="AH122" t="s">
        <v>172</v>
      </c>
      <c r="AI122">
        <v>4</v>
      </c>
    </row>
    <row r="123" spans="1:35" x14ac:dyDescent="0.25">
      <c r="A123" t="s">
        <v>545</v>
      </c>
      <c r="B123" t="s">
        <v>193</v>
      </c>
      <c r="C123" t="s">
        <v>391</v>
      </c>
      <c r="D123" t="s">
        <v>470</v>
      </c>
      <c r="E123" s="2">
        <v>92.673913043478265</v>
      </c>
      <c r="F123" s="2">
        <v>5.4782608695652177</v>
      </c>
      <c r="G123" s="2">
        <v>0</v>
      </c>
      <c r="H123" s="2">
        <v>0</v>
      </c>
      <c r="I123" s="2">
        <v>11.217391304347826</v>
      </c>
      <c r="J123" s="2">
        <v>0</v>
      </c>
      <c r="K123" s="2">
        <v>0</v>
      </c>
      <c r="L123" s="2">
        <v>7.8676086956521729</v>
      </c>
      <c r="M123" s="2">
        <v>0</v>
      </c>
      <c r="N123" s="2">
        <v>7.6793478260869561</v>
      </c>
      <c r="O123" s="2">
        <v>8.2864180154820541E-2</v>
      </c>
      <c r="P123" s="2">
        <v>4.3043478260869561</v>
      </c>
      <c r="Q123" s="2">
        <v>5.5815217391304346</v>
      </c>
      <c r="R123" s="2">
        <v>0.10667370396434435</v>
      </c>
      <c r="S123" s="2">
        <v>2.2442391304347828</v>
      </c>
      <c r="T123" s="2">
        <v>4.346195652173912</v>
      </c>
      <c r="U123" s="2">
        <v>0</v>
      </c>
      <c r="V123" s="2">
        <v>7.1114238798967846E-2</v>
      </c>
      <c r="W123" s="2">
        <v>4.8323913043478264</v>
      </c>
      <c r="X123" s="2">
        <v>3.8102173913043487</v>
      </c>
      <c r="Y123" s="2">
        <v>0</v>
      </c>
      <c r="Z123" s="2">
        <v>9.3258268824771298E-2</v>
      </c>
      <c r="AA123" s="2">
        <v>0</v>
      </c>
      <c r="AB123" s="2">
        <v>0</v>
      </c>
      <c r="AC123" s="2">
        <v>0</v>
      </c>
      <c r="AD123" s="2">
        <v>0</v>
      </c>
      <c r="AE123" s="2">
        <v>0</v>
      </c>
      <c r="AF123" s="2">
        <v>0</v>
      </c>
      <c r="AG123" s="2">
        <v>0</v>
      </c>
      <c r="AH123" t="s">
        <v>5</v>
      </c>
      <c r="AI123">
        <v>4</v>
      </c>
    </row>
    <row r="124" spans="1:35" x14ac:dyDescent="0.25">
      <c r="A124" t="s">
        <v>545</v>
      </c>
      <c r="B124" t="s">
        <v>284</v>
      </c>
      <c r="C124" t="s">
        <v>381</v>
      </c>
      <c r="D124" t="s">
        <v>489</v>
      </c>
      <c r="E124" s="2">
        <v>74.119565217391298</v>
      </c>
      <c r="F124" s="2">
        <v>2.6956521739130435</v>
      </c>
      <c r="G124" s="2">
        <v>0</v>
      </c>
      <c r="H124" s="2">
        <v>0</v>
      </c>
      <c r="I124" s="2">
        <v>5.8206521739130439</v>
      </c>
      <c r="J124" s="2">
        <v>0</v>
      </c>
      <c r="K124" s="2">
        <v>0</v>
      </c>
      <c r="L124" s="2">
        <v>5.2826086956521738</v>
      </c>
      <c r="M124" s="2">
        <v>5.4402173913043477</v>
      </c>
      <c r="N124" s="2">
        <v>0</v>
      </c>
      <c r="O124" s="2">
        <v>7.3397858923595835E-2</v>
      </c>
      <c r="P124" s="2">
        <v>4.7717391304347823</v>
      </c>
      <c r="Q124" s="2">
        <v>0</v>
      </c>
      <c r="R124" s="2">
        <v>6.4378941193723421E-2</v>
      </c>
      <c r="S124" s="2">
        <v>4.568804347826088</v>
      </c>
      <c r="T124" s="2">
        <v>2.969239130434782</v>
      </c>
      <c r="U124" s="2">
        <v>0</v>
      </c>
      <c r="V124" s="2">
        <v>0.10170112919782962</v>
      </c>
      <c r="W124" s="2">
        <v>5.5851086956521732</v>
      </c>
      <c r="X124" s="2">
        <v>3.1590217391304347</v>
      </c>
      <c r="Y124" s="2">
        <v>0</v>
      </c>
      <c r="Z124" s="2">
        <v>0.11797330986948233</v>
      </c>
      <c r="AA124" s="2">
        <v>0</v>
      </c>
      <c r="AB124" s="2">
        <v>0</v>
      </c>
      <c r="AC124" s="2">
        <v>0</v>
      </c>
      <c r="AD124" s="2">
        <v>0</v>
      </c>
      <c r="AE124" s="2">
        <v>0</v>
      </c>
      <c r="AF124" s="2">
        <v>0</v>
      </c>
      <c r="AG124" s="2">
        <v>0</v>
      </c>
      <c r="AH124" t="s">
        <v>97</v>
      </c>
      <c r="AI124">
        <v>4</v>
      </c>
    </row>
    <row r="125" spans="1:35" x14ac:dyDescent="0.25">
      <c r="A125" t="s">
        <v>545</v>
      </c>
      <c r="B125" t="s">
        <v>246</v>
      </c>
      <c r="C125" t="s">
        <v>405</v>
      </c>
      <c r="D125" t="s">
        <v>493</v>
      </c>
      <c r="E125" s="2">
        <v>58.456521739130437</v>
      </c>
      <c r="F125" s="2">
        <v>5.7391304347826084</v>
      </c>
      <c r="G125" s="2">
        <v>0</v>
      </c>
      <c r="H125" s="2">
        <v>0</v>
      </c>
      <c r="I125" s="2">
        <v>5.4782608695652177</v>
      </c>
      <c r="J125" s="2">
        <v>0</v>
      </c>
      <c r="K125" s="2">
        <v>0</v>
      </c>
      <c r="L125" s="2">
        <v>1.6376086956521738</v>
      </c>
      <c r="M125" s="2">
        <v>0</v>
      </c>
      <c r="N125" s="2">
        <v>0</v>
      </c>
      <c r="O125" s="2">
        <v>0</v>
      </c>
      <c r="P125" s="2">
        <v>4.8777173913043477</v>
      </c>
      <c r="Q125" s="2">
        <v>0</v>
      </c>
      <c r="R125" s="2">
        <v>8.3441799925622909E-2</v>
      </c>
      <c r="S125" s="2">
        <v>2.9273913043478244</v>
      </c>
      <c r="T125" s="2">
        <v>8.0543478260869564E-2</v>
      </c>
      <c r="U125" s="2">
        <v>0</v>
      </c>
      <c r="V125" s="2">
        <v>5.1455931573075459E-2</v>
      </c>
      <c r="W125" s="2">
        <v>1.6984782608695652</v>
      </c>
      <c r="X125" s="2">
        <v>5.2714130434782609</v>
      </c>
      <c r="Y125" s="2">
        <v>0</v>
      </c>
      <c r="Z125" s="2">
        <v>0.1192320565265898</v>
      </c>
      <c r="AA125" s="2">
        <v>0</v>
      </c>
      <c r="AB125" s="2">
        <v>0</v>
      </c>
      <c r="AC125" s="2">
        <v>0</v>
      </c>
      <c r="AD125" s="2">
        <v>0</v>
      </c>
      <c r="AE125" s="2">
        <v>0</v>
      </c>
      <c r="AF125" s="2">
        <v>0</v>
      </c>
      <c r="AG125" s="2">
        <v>0</v>
      </c>
      <c r="AH125" t="s">
        <v>59</v>
      </c>
      <c r="AI125">
        <v>4</v>
      </c>
    </row>
    <row r="126" spans="1:35" x14ac:dyDescent="0.25">
      <c r="A126" t="s">
        <v>545</v>
      </c>
      <c r="B126" t="s">
        <v>312</v>
      </c>
      <c r="C126" t="s">
        <v>449</v>
      </c>
      <c r="D126" t="s">
        <v>504</v>
      </c>
      <c r="E126" s="2">
        <v>61.760869565217391</v>
      </c>
      <c r="F126" s="2">
        <v>5.5652173913043477</v>
      </c>
      <c r="G126" s="2">
        <v>0</v>
      </c>
      <c r="H126" s="2">
        <v>0</v>
      </c>
      <c r="I126" s="2">
        <v>5.7391304347826084</v>
      </c>
      <c r="J126" s="2">
        <v>0</v>
      </c>
      <c r="K126" s="2">
        <v>0</v>
      </c>
      <c r="L126" s="2">
        <v>4.4619565217391308</v>
      </c>
      <c r="M126" s="2">
        <v>6.3722826086956523</v>
      </c>
      <c r="N126" s="2">
        <v>0</v>
      </c>
      <c r="O126" s="2">
        <v>0.10317669834565295</v>
      </c>
      <c r="P126" s="2">
        <v>5.5570652173913047</v>
      </c>
      <c r="Q126" s="2">
        <v>0</v>
      </c>
      <c r="R126" s="2">
        <v>8.9977120732136581E-2</v>
      </c>
      <c r="S126" s="2">
        <v>1.4835869565217392</v>
      </c>
      <c r="T126" s="2">
        <v>3.4395652173913036</v>
      </c>
      <c r="U126" s="2">
        <v>0</v>
      </c>
      <c r="V126" s="2">
        <v>7.9713129179866241E-2</v>
      </c>
      <c r="W126" s="2">
        <v>0.53206521739130419</v>
      </c>
      <c r="X126" s="2">
        <v>5.4442391304347826</v>
      </c>
      <c r="Y126" s="2">
        <v>0</v>
      </c>
      <c r="Z126" s="2">
        <v>9.6765223512847595E-2</v>
      </c>
      <c r="AA126" s="2">
        <v>0</v>
      </c>
      <c r="AB126" s="2">
        <v>0</v>
      </c>
      <c r="AC126" s="2">
        <v>0</v>
      </c>
      <c r="AD126" s="2">
        <v>0</v>
      </c>
      <c r="AE126" s="2">
        <v>0</v>
      </c>
      <c r="AF126" s="2">
        <v>0</v>
      </c>
      <c r="AG126" s="2">
        <v>0</v>
      </c>
      <c r="AH126" t="s">
        <v>125</v>
      </c>
      <c r="AI126">
        <v>4</v>
      </c>
    </row>
    <row r="127" spans="1:35" x14ac:dyDescent="0.25">
      <c r="A127" t="s">
        <v>545</v>
      </c>
      <c r="B127" t="s">
        <v>262</v>
      </c>
      <c r="C127" t="s">
        <v>434</v>
      </c>
      <c r="D127" t="s">
        <v>501</v>
      </c>
      <c r="E127" s="2">
        <v>112.17391304347827</v>
      </c>
      <c r="F127" s="2">
        <v>5.8260869565217392</v>
      </c>
      <c r="G127" s="2">
        <v>0</v>
      </c>
      <c r="H127" s="2">
        <v>0</v>
      </c>
      <c r="I127" s="2">
        <v>1.4793478260869564</v>
      </c>
      <c r="J127" s="2">
        <v>0</v>
      </c>
      <c r="K127" s="2">
        <v>0</v>
      </c>
      <c r="L127" s="2">
        <v>4.1697826086956518</v>
      </c>
      <c r="M127" s="2">
        <v>5.3913043478260869</v>
      </c>
      <c r="N127" s="2">
        <v>0</v>
      </c>
      <c r="O127" s="2">
        <v>4.8062015503875968E-2</v>
      </c>
      <c r="P127" s="2">
        <v>0.16304347826086957</v>
      </c>
      <c r="Q127" s="2">
        <v>1.611413043478261</v>
      </c>
      <c r="R127" s="2">
        <v>1.5818798449612405E-2</v>
      </c>
      <c r="S127" s="2">
        <v>3.2375000000000003</v>
      </c>
      <c r="T127" s="2">
        <v>5.0255434782608699</v>
      </c>
      <c r="U127" s="2">
        <v>0</v>
      </c>
      <c r="V127" s="2">
        <v>7.3662790697674424E-2</v>
      </c>
      <c r="W127" s="2">
        <v>3.4542391304347824</v>
      </c>
      <c r="X127" s="2">
        <v>4.495869565217391</v>
      </c>
      <c r="Y127" s="2">
        <v>0</v>
      </c>
      <c r="Z127" s="2">
        <v>7.0873062015503863E-2</v>
      </c>
      <c r="AA127" s="2">
        <v>0</v>
      </c>
      <c r="AB127" s="2">
        <v>0</v>
      </c>
      <c r="AC127" s="2">
        <v>0</v>
      </c>
      <c r="AD127" s="2">
        <v>0</v>
      </c>
      <c r="AE127" s="2">
        <v>0</v>
      </c>
      <c r="AF127" s="2">
        <v>0</v>
      </c>
      <c r="AG127" s="2">
        <v>0</v>
      </c>
      <c r="AH127" t="s">
        <v>75</v>
      </c>
      <c r="AI127">
        <v>4</v>
      </c>
    </row>
    <row r="128" spans="1:35" x14ac:dyDescent="0.25">
      <c r="A128" t="s">
        <v>545</v>
      </c>
      <c r="B128" t="s">
        <v>297</v>
      </c>
      <c r="C128" t="s">
        <v>445</v>
      </c>
      <c r="D128" t="s">
        <v>481</v>
      </c>
      <c r="E128" s="2">
        <v>97.836956521739125</v>
      </c>
      <c r="F128" s="2">
        <v>4.9565217391304346</v>
      </c>
      <c r="G128" s="2">
        <v>0</v>
      </c>
      <c r="H128" s="2">
        <v>0</v>
      </c>
      <c r="I128" s="2">
        <v>5.7391304347826084</v>
      </c>
      <c r="J128" s="2">
        <v>0</v>
      </c>
      <c r="K128" s="2">
        <v>0</v>
      </c>
      <c r="L128" s="2">
        <v>4.7836956521739129</v>
      </c>
      <c r="M128" s="2">
        <v>5.9130434782608692</v>
      </c>
      <c r="N128" s="2">
        <v>0</v>
      </c>
      <c r="O128" s="2">
        <v>6.0437729141206535E-2</v>
      </c>
      <c r="P128" s="2">
        <v>5.6032608695652177</v>
      </c>
      <c r="Q128" s="2">
        <v>0</v>
      </c>
      <c r="R128" s="2">
        <v>5.7271414287301418E-2</v>
      </c>
      <c r="S128" s="2">
        <v>3.0953260869565216</v>
      </c>
      <c r="T128" s="2">
        <v>4.8913043478260869</v>
      </c>
      <c r="U128" s="2">
        <v>0</v>
      </c>
      <c r="V128" s="2">
        <v>8.1632040884346183E-2</v>
      </c>
      <c r="W128" s="2">
        <v>4.3458695652173915</v>
      </c>
      <c r="X128" s="2">
        <v>1.5839130434782609</v>
      </c>
      <c r="Y128" s="2">
        <v>0</v>
      </c>
      <c r="Z128" s="2">
        <v>6.0608821242084221E-2</v>
      </c>
      <c r="AA128" s="2">
        <v>0</v>
      </c>
      <c r="AB128" s="2">
        <v>0</v>
      </c>
      <c r="AC128" s="2">
        <v>0</v>
      </c>
      <c r="AD128" s="2">
        <v>0</v>
      </c>
      <c r="AE128" s="2">
        <v>46.942934782608695</v>
      </c>
      <c r="AF128" s="2">
        <v>0</v>
      </c>
      <c r="AG128" s="2">
        <v>0</v>
      </c>
      <c r="AH128" t="s">
        <v>110</v>
      </c>
      <c r="AI128">
        <v>4</v>
      </c>
    </row>
    <row r="129" spans="1:35" x14ac:dyDescent="0.25">
      <c r="A129" t="s">
        <v>545</v>
      </c>
      <c r="B129" t="s">
        <v>226</v>
      </c>
      <c r="C129" t="s">
        <v>415</v>
      </c>
      <c r="D129" t="s">
        <v>486</v>
      </c>
      <c r="E129" s="2">
        <v>66.304347826086953</v>
      </c>
      <c r="F129" s="2">
        <v>5.5652173913043477</v>
      </c>
      <c r="G129" s="2">
        <v>0</v>
      </c>
      <c r="H129" s="2">
        <v>0</v>
      </c>
      <c r="I129" s="2">
        <v>4.5413043478260873</v>
      </c>
      <c r="J129" s="2">
        <v>0</v>
      </c>
      <c r="K129" s="2">
        <v>0</v>
      </c>
      <c r="L129" s="2">
        <v>1.773260869565217</v>
      </c>
      <c r="M129" s="2">
        <v>5.5815217391304346</v>
      </c>
      <c r="N129" s="2">
        <v>0</v>
      </c>
      <c r="O129" s="2">
        <v>8.4180327868852461E-2</v>
      </c>
      <c r="P129" s="2">
        <v>4.763260869565217</v>
      </c>
      <c r="Q129" s="2">
        <v>3.4945652173913042</v>
      </c>
      <c r="R129" s="2">
        <v>0.12454426229508198</v>
      </c>
      <c r="S129" s="2">
        <v>1.4381521739130434</v>
      </c>
      <c r="T129" s="2">
        <v>2.223913043478261</v>
      </c>
      <c r="U129" s="2">
        <v>0</v>
      </c>
      <c r="V129" s="2">
        <v>5.5231147540983606E-2</v>
      </c>
      <c r="W129" s="2">
        <v>0.50956521739130434</v>
      </c>
      <c r="X129" s="2">
        <v>2.3315217391304364</v>
      </c>
      <c r="Y129" s="2">
        <v>0</v>
      </c>
      <c r="Z129" s="2">
        <v>4.2849180327868878E-2</v>
      </c>
      <c r="AA129" s="2">
        <v>0</v>
      </c>
      <c r="AB129" s="2">
        <v>0</v>
      </c>
      <c r="AC129" s="2">
        <v>0</v>
      </c>
      <c r="AD129" s="2">
        <v>0</v>
      </c>
      <c r="AE129" s="2">
        <v>0</v>
      </c>
      <c r="AF129" s="2">
        <v>0</v>
      </c>
      <c r="AG129" s="2">
        <v>0</v>
      </c>
      <c r="AH129" t="s">
        <v>38</v>
      </c>
      <c r="AI129">
        <v>4</v>
      </c>
    </row>
    <row r="130" spans="1:35" x14ac:dyDescent="0.25">
      <c r="A130" t="s">
        <v>545</v>
      </c>
      <c r="B130" t="s">
        <v>290</v>
      </c>
      <c r="C130" t="s">
        <v>437</v>
      </c>
      <c r="D130" t="s">
        <v>466</v>
      </c>
      <c r="E130" s="2">
        <v>108.55434782608695</v>
      </c>
      <c r="F130" s="2">
        <v>5.3043478260869561</v>
      </c>
      <c r="G130" s="2">
        <v>0</v>
      </c>
      <c r="H130" s="2">
        <v>0</v>
      </c>
      <c r="I130" s="2">
        <v>5.0434782608695654</v>
      </c>
      <c r="J130" s="2">
        <v>0</v>
      </c>
      <c r="K130" s="2">
        <v>0</v>
      </c>
      <c r="L130" s="2">
        <v>5.0221739130434795</v>
      </c>
      <c r="M130" s="2">
        <v>0</v>
      </c>
      <c r="N130" s="2">
        <v>11.373152173913043</v>
      </c>
      <c r="O130" s="2">
        <v>0.10476919995994793</v>
      </c>
      <c r="P130" s="2">
        <v>0.53260869565217395</v>
      </c>
      <c r="Q130" s="2">
        <v>0</v>
      </c>
      <c r="R130" s="2">
        <v>4.9063782917793137E-3</v>
      </c>
      <c r="S130" s="2">
        <v>2.7431521739130433</v>
      </c>
      <c r="T130" s="2">
        <v>4.9065217391304348</v>
      </c>
      <c r="U130" s="2">
        <v>0</v>
      </c>
      <c r="V130" s="2">
        <v>7.0468609191949541E-2</v>
      </c>
      <c r="W130" s="2">
        <v>6.6366304347826084</v>
      </c>
      <c r="X130" s="2">
        <v>7.9326086956521724</v>
      </c>
      <c r="Y130" s="2">
        <v>0</v>
      </c>
      <c r="Z130" s="2">
        <v>0.1342114749173926</v>
      </c>
      <c r="AA130" s="2">
        <v>0</v>
      </c>
      <c r="AB130" s="2">
        <v>0</v>
      </c>
      <c r="AC130" s="2">
        <v>0</v>
      </c>
      <c r="AD130" s="2">
        <v>0</v>
      </c>
      <c r="AE130" s="2">
        <v>0</v>
      </c>
      <c r="AF130" s="2">
        <v>0</v>
      </c>
      <c r="AG130" s="2">
        <v>0</v>
      </c>
      <c r="AH130" t="s">
        <v>103</v>
      </c>
      <c r="AI130">
        <v>4</v>
      </c>
    </row>
    <row r="131" spans="1:35" x14ac:dyDescent="0.25">
      <c r="A131" t="s">
        <v>545</v>
      </c>
      <c r="B131" t="s">
        <v>255</v>
      </c>
      <c r="C131" t="s">
        <v>422</v>
      </c>
      <c r="D131" t="s">
        <v>473</v>
      </c>
      <c r="E131" s="2">
        <v>89.804347826086953</v>
      </c>
      <c r="F131" s="2">
        <v>5.6195652173913047</v>
      </c>
      <c r="G131" s="2">
        <v>0</v>
      </c>
      <c r="H131" s="2">
        <v>0</v>
      </c>
      <c r="I131" s="2">
        <v>9.5163043478260878</v>
      </c>
      <c r="J131" s="2">
        <v>0</v>
      </c>
      <c r="K131" s="2">
        <v>0</v>
      </c>
      <c r="L131" s="2">
        <v>3.0010869565217386</v>
      </c>
      <c r="M131" s="2">
        <v>5.6521739130434785</v>
      </c>
      <c r="N131" s="2">
        <v>5.2391304347826084</v>
      </c>
      <c r="O131" s="2">
        <v>0.12127814088598401</v>
      </c>
      <c r="P131" s="2">
        <v>4.2010869565217392</v>
      </c>
      <c r="Q131" s="2">
        <v>1.8451086956521738</v>
      </c>
      <c r="R131" s="2">
        <v>6.7326313241345928E-2</v>
      </c>
      <c r="S131" s="2">
        <v>4.6122826086956517</v>
      </c>
      <c r="T131" s="2">
        <v>3.8911956521739137</v>
      </c>
      <c r="U131" s="2">
        <v>0</v>
      </c>
      <c r="V131" s="2">
        <v>9.4688937303316387E-2</v>
      </c>
      <c r="W131" s="2">
        <v>5.3320652173913041</v>
      </c>
      <c r="X131" s="2">
        <v>8.1170652173913087</v>
      </c>
      <c r="Y131" s="2">
        <v>0</v>
      </c>
      <c r="Z131" s="2">
        <v>0.14976034858387804</v>
      </c>
      <c r="AA131" s="2">
        <v>0</v>
      </c>
      <c r="AB131" s="2">
        <v>0</v>
      </c>
      <c r="AC131" s="2">
        <v>0</v>
      </c>
      <c r="AD131" s="2">
        <v>0</v>
      </c>
      <c r="AE131" s="2">
        <v>0</v>
      </c>
      <c r="AF131" s="2">
        <v>0</v>
      </c>
      <c r="AG131" s="2">
        <v>0</v>
      </c>
      <c r="AH131" t="s">
        <v>68</v>
      </c>
      <c r="AI131">
        <v>4</v>
      </c>
    </row>
    <row r="132" spans="1:35" x14ac:dyDescent="0.25">
      <c r="A132" t="s">
        <v>545</v>
      </c>
      <c r="B132" t="s">
        <v>206</v>
      </c>
      <c r="C132" t="s">
        <v>414</v>
      </c>
      <c r="D132" t="s">
        <v>485</v>
      </c>
      <c r="E132" s="2">
        <v>94.445652173913047</v>
      </c>
      <c r="F132" s="2">
        <v>5.4782608695652177</v>
      </c>
      <c r="G132" s="2">
        <v>0</v>
      </c>
      <c r="H132" s="2">
        <v>0</v>
      </c>
      <c r="I132" s="2">
        <v>5.5652173913043477</v>
      </c>
      <c r="J132" s="2">
        <v>0</v>
      </c>
      <c r="K132" s="2">
        <v>0</v>
      </c>
      <c r="L132" s="2">
        <v>4.8582608695652176</v>
      </c>
      <c r="M132" s="2">
        <v>5.5271739130434785</v>
      </c>
      <c r="N132" s="2">
        <v>0</v>
      </c>
      <c r="O132" s="2">
        <v>5.8522269536195187E-2</v>
      </c>
      <c r="P132" s="2">
        <v>4.4461956521739125</v>
      </c>
      <c r="Q132" s="2">
        <v>0</v>
      </c>
      <c r="R132" s="2">
        <v>4.7076763724249043E-2</v>
      </c>
      <c r="S132" s="2">
        <v>8.0854347826086936</v>
      </c>
      <c r="T132" s="2">
        <v>5.0464130434782613</v>
      </c>
      <c r="U132" s="2">
        <v>0</v>
      </c>
      <c r="V132" s="2">
        <v>0.13904131660720448</v>
      </c>
      <c r="W132" s="2">
        <v>1.3295652173913042</v>
      </c>
      <c r="X132" s="2">
        <v>13.356630434782607</v>
      </c>
      <c r="Y132" s="2">
        <v>0</v>
      </c>
      <c r="Z132" s="2">
        <v>0.15549890666359761</v>
      </c>
      <c r="AA132" s="2">
        <v>0</v>
      </c>
      <c r="AB132" s="2">
        <v>0</v>
      </c>
      <c r="AC132" s="2">
        <v>0</v>
      </c>
      <c r="AD132" s="2">
        <v>0</v>
      </c>
      <c r="AE132" s="2">
        <v>0</v>
      </c>
      <c r="AF132" s="2">
        <v>0</v>
      </c>
      <c r="AG132" s="2">
        <v>0</v>
      </c>
      <c r="AH132" t="s">
        <v>18</v>
      </c>
      <c r="AI132">
        <v>4</v>
      </c>
    </row>
    <row r="133" spans="1:35" x14ac:dyDescent="0.25">
      <c r="A133" t="s">
        <v>545</v>
      </c>
      <c r="B133" t="s">
        <v>370</v>
      </c>
      <c r="C133" t="s">
        <v>383</v>
      </c>
      <c r="D133" t="s">
        <v>501</v>
      </c>
      <c r="E133" s="2">
        <v>38.706521739130437</v>
      </c>
      <c r="F133" s="2">
        <v>0</v>
      </c>
      <c r="G133" s="2">
        <v>1.1304347826086956</v>
      </c>
      <c r="H133" s="2">
        <v>0.2608695652173913</v>
      </c>
      <c r="I133" s="2">
        <v>0</v>
      </c>
      <c r="J133" s="2">
        <v>1.0434782608695652</v>
      </c>
      <c r="K133" s="2">
        <v>5.4565217391304346</v>
      </c>
      <c r="L133" s="2">
        <v>5.6780434782608724</v>
      </c>
      <c r="M133" s="2">
        <v>5.7391304347826084</v>
      </c>
      <c r="N133" s="2">
        <v>5.7391304347826084</v>
      </c>
      <c r="O133" s="2">
        <v>0.29654591406908171</v>
      </c>
      <c r="P133" s="2">
        <v>9.625</v>
      </c>
      <c r="Q133" s="2">
        <v>2.1739130434782608E-2</v>
      </c>
      <c r="R133" s="2">
        <v>0.24922774501544509</v>
      </c>
      <c r="S133" s="2">
        <v>3.4241304347826085</v>
      </c>
      <c r="T133" s="2">
        <v>4.2544565217391295</v>
      </c>
      <c r="U133" s="2">
        <v>0</v>
      </c>
      <c r="V133" s="2">
        <v>0.19837966863240658</v>
      </c>
      <c r="W133" s="2">
        <v>7.8335869565217386</v>
      </c>
      <c r="X133" s="2">
        <v>7.1927173913043454</v>
      </c>
      <c r="Y133" s="2">
        <v>0</v>
      </c>
      <c r="Z133" s="2">
        <v>0.38821117663577637</v>
      </c>
      <c r="AA133" s="2">
        <v>0</v>
      </c>
      <c r="AB133" s="2">
        <v>0</v>
      </c>
      <c r="AC133" s="2">
        <v>0</v>
      </c>
      <c r="AD133" s="2">
        <v>0</v>
      </c>
      <c r="AE133" s="2">
        <v>0</v>
      </c>
      <c r="AF133" s="2">
        <v>0</v>
      </c>
      <c r="AG133" s="2">
        <v>0</v>
      </c>
      <c r="AH133" t="s">
        <v>183</v>
      </c>
      <c r="AI133">
        <v>4</v>
      </c>
    </row>
    <row r="134" spans="1:35" x14ac:dyDescent="0.25">
      <c r="A134" t="s">
        <v>545</v>
      </c>
      <c r="B134" t="s">
        <v>347</v>
      </c>
      <c r="C134" t="s">
        <v>391</v>
      </c>
      <c r="D134" t="s">
        <v>470</v>
      </c>
      <c r="E134" s="2">
        <v>69.173913043478265</v>
      </c>
      <c r="F134" s="2">
        <v>5.7391304347826084</v>
      </c>
      <c r="G134" s="2">
        <v>1.4347826086956521</v>
      </c>
      <c r="H134" s="2">
        <v>5.434782608695652E-2</v>
      </c>
      <c r="I134" s="2">
        <v>1.1195652173913044</v>
      </c>
      <c r="J134" s="2">
        <v>0</v>
      </c>
      <c r="K134" s="2">
        <v>0.97826086956521741</v>
      </c>
      <c r="L134" s="2">
        <v>1.0076086956521739</v>
      </c>
      <c r="M134" s="2">
        <v>5.7391304347826084</v>
      </c>
      <c r="N134" s="2">
        <v>0</v>
      </c>
      <c r="O134" s="2">
        <v>8.2966687617850393E-2</v>
      </c>
      <c r="P134" s="2">
        <v>5.7391304347826084</v>
      </c>
      <c r="Q134" s="2">
        <v>0</v>
      </c>
      <c r="R134" s="2">
        <v>8.2966687617850393E-2</v>
      </c>
      <c r="S134" s="2">
        <v>6.2004347826086965</v>
      </c>
      <c r="T134" s="2">
        <v>8.0895652173913053</v>
      </c>
      <c r="U134" s="2">
        <v>0</v>
      </c>
      <c r="V134" s="2">
        <v>0.20658076681332499</v>
      </c>
      <c r="W134" s="2">
        <v>3.4286956521739143</v>
      </c>
      <c r="X134" s="2">
        <v>10.256739130434779</v>
      </c>
      <c r="Y134" s="2">
        <v>0</v>
      </c>
      <c r="Z134" s="2">
        <v>0.19784098051539908</v>
      </c>
      <c r="AA134" s="2">
        <v>0.10869565217391304</v>
      </c>
      <c r="AB134" s="2">
        <v>0</v>
      </c>
      <c r="AC134" s="2">
        <v>0</v>
      </c>
      <c r="AD134" s="2">
        <v>0</v>
      </c>
      <c r="AE134" s="2">
        <v>0</v>
      </c>
      <c r="AF134" s="2">
        <v>0</v>
      </c>
      <c r="AG134" s="2">
        <v>1.5217391304347827</v>
      </c>
      <c r="AH134" t="s">
        <v>160</v>
      </c>
      <c r="AI134">
        <v>4</v>
      </c>
    </row>
    <row r="135" spans="1:35" x14ac:dyDescent="0.25">
      <c r="A135" t="s">
        <v>545</v>
      </c>
      <c r="B135" t="s">
        <v>301</v>
      </c>
      <c r="C135" t="s">
        <v>392</v>
      </c>
      <c r="D135" t="s">
        <v>472</v>
      </c>
      <c r="E135" s="2">
        <v>196.19565217391303</v>
      </c>
      <c r="F135" s="2">
        <v>5.3043478260869561</v>
      </c>
      <c r="G135" s="2">
        <v>0</v>
      </c>
      <c r="H135" s="2">
        <v>8.1085869565217408</v>
      </c>
      <c r="I135" s="2">
        <v>2.4504347826086956</v>
      </c>
      <c r="J135" s="2">
        <v>0</v>
      </c>
      <c r="K135" s="2">
        <v>5.3913043478260869</v>
      </c>
      <c r="L135" s="2">
        <v>5.3478260869565215</v>
      </c>
      <c r="M135" s="2">
        <v>14.695652173913043</v>
      </c>
      <c r="N135" s="2">
        <v>0</v>
      </c>
      <c r="O135" s="2">
        <v>7.4903047091412739E-2</v>
      </c>
      <c r="P135" s="2">
        <v>5.3869565217391306</v>
      </c>
      <c r="Q135" s="2">
        <v>25.731086956521736</v>
      </c>
      <c r="R135" s="2">
        <v>0.15860720221606647</v>
      </c>
      <c r="S135" s="2">
        <v>5.5422826086956523</v>
      </c>
      <c r="T135" s="2">
        <v>0</v>
      </c>
      <c r="U135" s="2">
        <v>0</v>
      </c>
      <c r="V135" s="2">
        <v>2.824875346260388E-2</v>
      </c>
      <c r="W135" s="2">
        <v>5.6540217391304353</v>
      </c>
      <c r="X135" s="2">
        <v>9.2303260869565182</v>
      </c>
      <c r="Y135" s="2">
        <v>0</v>
      </c>
      <c r="Z135" s="2">
        <v>7.586481994459833E-2</v>
      </c>
      <c r="AA135" s="2">
        <v>1.4184782608695652</v>
      </c>
      <c r="AB135" s="2">
        <v>0</v>
      </c>
      <c r="AC135" s="2">
        <v>0</v>
      </c>
      <c r="AD135" s="2">
        <v>0</v>
      </c>
      <c r="AE135" s="2">
        <v>0</v>
      </c>
      <c r="AF135" s="2">
        <v>0</v>
      </c>
      <c r="AG135" s="2">
        <v>0.14673913043478262</v>
      </c>
      <c r="AH135" t="s">
        <v>114</v>
      </c>
      <c r="AI135">
        <v>4</v>
      </c>
    </row>
    <row r="136" spans="1:35" x14ac:dyDescent="0.25">
      <c r="A136" t="s">
        <v>545</v>
      </c>
      <c r="B136" t="s">
        <v>259</v>
      </c>
      <c r="C136" t="s">
        <v>404</v>
      </c>
      <c r="D136" t="s">
        <v>476</v>
      </c>
      <c r="E136" s="2">
        <v>58.967391304347828</v>
      </c>
      <c r="F136" s="2">
        <v>0</v>
      </c>
      <c r="G136" s="2">
        <v>0.11413043478260869</v>
      </c>
      <c r="H136" s="2">
        <v>0.22467391304347828</v>
      </c>
      <c r="I136" s="2">
        <v>0.52173913043478259</v>
      </c>
      <c r="J136" s="2">
        <v>0.86956521739130432</v>
      </c>
      <c r="K136" s="2">
        <v>0</v>
      </c>
      <c r="L136" s="2">
        <v>0</v>
      </c>
      <c r="M136" s="2">
        <v>0</v>
      </c>
      <c r="N136" s="2">
        <v>2.527173913043478</v>
      </c>
      <c r="O136" s="2">
        <v>4.2857142857142851E-2</v>
      </c>
      <c r="P136" s="2">
        <v>0</v>
      </c>
      <c r="Q136" s="2">
        <v>5.1385869565217392</v>
      </c>
      <c r="R136" s="2">
        <v>8.7142857142857147E-2</v>
      </c>
      <c r="S136" s="2">
        <v>4.7138043478260867</v>
      </c>
      <c r="T136" s="2">
        <v>0.3125</v>
      </c>
      <c r="U136" s="2">
        <v>0</v>
      </c>
      <c r="V136" s="2">
        <v>8.5238709677419353E-2</v>
      </c>
      <c r="W136" s="2">
        <v>0</v>
      </c>
      <c r="X136" s="2">
        <v>5.8143478260869559</v>
      </c>
      <c r="Y136" s="2">
        <v>0</v>
      </c>
      <c r="Z136" s="2">
        <v>9.860276497695851E-2</v>
      </c>
      <c r="AA136" s="2">
        <v>0</v>
      </c>
      <c r="AB136" s="2">
        <v>0</v>
      </c>
      <c r="AC136" s="2">
        <v>0</v>
      </c>
      <c r="AD136" s="2">
        <v>0</v>
      </c>
      <c r="AE136" s="2">
        <v>0</v>
      </c>
      <c r="AF136" s="2">
        <v>0</v>
      </c>
      <c r="AG136" s="2">
        <v>0</v>
      </c>
      <c r="AH136" t="s">
        <v>72</v>
      </c>
      <c r="AI136">
        <v>4</v>
      </c>
    </row>
    <row r="137" spans="1:35" x14ac:dyDescent="0.25">
      <c r="A137" t="s">
        <v>545</v>
      </c>
      <c r="B137" t="s">
        <v>274</v>
      </c>
      <c r="C137" t="s">
        <v>437</v>
      </c>
      <c r="D137" t="s">
        <v>466</v>
      </c>
      <c r="E137" s="2">
        <v>83.543478260869563</v>
      </c>
      <c r="F137" s="2">
        <v>7.7927173913043459</v>
      </c>
      <c r="G137" s="2">
        <v>1.2608695652173914</v>
      </c>
      <c r="H137" s="2">
        <v>0.44565217391304346</v>
      </c>
      <c r="I137" s="2">
        <v>0</v>
      </c>
      <c r="J137" s="2">
        <v>0</v>
      </c>
      <c r="K137" s="2">
        <v>0</v>
      </c>
      <c r="L137" s="2">
        <v>2.0526086956521743</v>
      </c>
      <c r="M137" s="2">
        <v>0</v>
      </c>
      <c r="N137" s="2">
        <v>0</v>
      </c>
      <c r="O137" s="2">
        <v>0</v>
      </c>
      <c r="P137" s="2">
        <v>0</v>
      </c>
      <c r="Q137" s="2">
        <v>7.8606521739130439</v>
      </c>
      <c r="R137" s="2">
        <v>9.4090554254488687E-2</v>
      </c>
      <c r="S137" s="2">
        <v>4.8005434782608685</v>
      </c>
      <c r="T137" s="2">
        <v>5.6521739130434785</v>
      </c>
      <c r="U137" s="2">
        <v>0</v>
      </c>
      <c r="V137" s="2">
        <v>0.12511709601873536</v>
      </c>
      <c r="W137" s="2">
        <v>0.48228260869565215</v>
      </c>
      <c r="X137" s="2">
        <v>4.1283695652173904</v>
      </c>
      <c r="Y137" s="2">
        <v>0</v>
      </c>
      <c r="Z137" s="2">
        <v>5.5188654696851407E-2</v>
      </c>
      <c r="AA137" s="2">
        <v>0</v>
      </c>
      <c r="AB137" s="2">
        <v>0</v>
      </c>
      <c r="AC137" s="2">
        <v>0.92456521739130437</v>
      </c>
      <c r="AD137" s="2">
        <v>0</v>
      </c>
      <c r="AE137" s="2">
        <v>0</v>
      </c>
      <c r="AF137" s="2">
        <v>0</v>
      </c>
      <c r="AG137" s="2">
        <v>0</v>
      </c>
      <c r="AH137" t="s">
        <v>87</v>
      </c>
      <c r="AI137">
        <v>4</v>
      </c>
    </row>
    <row r="138" spans="1:35" x14ac:dyDescent="0.25">
      <c r="A138" t="s">
        <v>545</v>
      </c>
      <c r="B138" t="s">
        <v>306</v>
      </c>
      <c r="C138" t="s">
        <v>389</v>
      </c>
      <c r="D138" t="s">
        <v>478</v>
      </c>
      <c r="E138" s="2">
        <v>36.163043478260867</v>
      </c>
      <c r="F138" s="2">
        <v>3.5652173913043477</v>
      </c>
      <c r="G138" s="2">
        <v>0.17391304347826086</v>
      </c>
      <c r="H138" s="2">
        <v>0.17771739130434785</v>
      </c>
      <c r="I138" s="2">
        <v>0.39130434782608697</v>
      </c>
      <c r="J138" s="2">
        <v>0</v>
      </c>
      <c r="K138" s="2">
        <v>0</v>
      </c>
      <c r="L138" s="2">
        <v>0.82358695652173919</v>
      </c>
      <c r="M138" s="2">
        <v>3.5190217391304346</v>
      </c>
      <c r="N138" s="2">
        <v>0</v>
      </c>
      <c r="O138" s="2">
        <v>9.7309888788698534E-2</v>
      </c>
      <c r="P138" s="2">
        <v>0</v>
      </c>
      <c r="Q138" s="2">
        <v>2.9130434782608696</v>
      </c>
      <c r="R138" s="2">
        <v>8.0553050796513384E-2</v>
      </c>
      <c r="S138" s="2">
        <v>0.36228260869565215</v>
      </c>
      <c r="T138" s="2">
        <v>2.7405434782608693</v>
      </c>
      <c r="U138" s="2">
        <v>0</v>
      </c>
      <c r="V138" s="2">
        <v>8.5801021941689204E-2</v>
      </c>
      <c r="W138" s="2">
        <v>0.46184782608695657</v>
      </c>
      <c r="X138" s="2">
        <v>1.3420652173913046</v>
      </c>
      <c r="Y138" s="2">
        <v>0</v>
      </c>
      <c r="Z138" s="2">
        <v>4.9882777276825975E-2</v>
      </c>
      <c r="AA138" s="2">
        <v>0</v>
      </c>
      <c r="AB138" s="2">
        <v>0</v>
      </c>
      <c r="AC138" s="2">
        <v>0</v>
      </c>
      <c r="AD138" s="2">
        <v>0</v>
      </c>
      <c r="AE138" s="2">
        <v>0</v>
      </c>
      <c r="AF138" s="2">
        <v>0</v>
      </c>
      <c r="AG138" s="2">
        <v>0</v>
      </c>
      <c r="AH138" t="s">
        <v>119</v>
      </c>
      <c r="AI138">
        <v>4</v>
      </c>
    </row>
    <row r="139" spans="1:35" x14ac:dyDescent="0.25">
      <c r="A139" t="s">
        <v>545</v>
      </c>
      <c r="B139" t="s">
        <v>224</v>
      </c>
      <c r="C139" t="s">
        <v>383</v>
      </c>
      <c r="D139" t="s">
        <v>492</v>
      </c>
      <c r="E139" s="2">
        <v>142</v>
      </c>
      <c r="F139" s="2">
        <v>5.3043478260869561</v>
      </c>
      <c r="G139" s="2">
        <v>2.8695652173913042</v>
      </c>
      <c r="H139" s="2">
        <v>0</v>
      </c>
      <c r="I139" s="2">
        <v>4.4918478260869561</v>
      </c>
      <c r="J139" s="2">
        <v>0</v>
      </c>
      <c r="K139" s="2">
        <v>0</v>
      </c>
      <c r="L139" s="2">
        <v>5.6556521739130439</v>
      </c>
      <c r="M139" s="2">
        <v>5.5652173913043477</v>
      </c>
      <c r="N139" s="2">
        <v>4.1833695652173919</v>
      </c>
      <c r="O139" s="2">
        <v>6.8652020820575629E-2</v>
      </c>
      <c r="P139" s="2">
        <v>3.5672826086956517</v>
      </c>
      <c r="Q139" s="2">
        <v>11.007826086956522</v>
      </c>
      <c r="R139" s="2">
        <v>0.10264161053276177</v>
      </c>
      <c r="S139" s="2">
        <v>5.2635869565217375</v>
      </c>
      <c r="T139" s="2">
        <v>11.37923913043478</v>
      </c>
      <c r="U139" s="2">
        <v>0</v>
      </c>
      <c r="V139" s="2">
        <v>0.11720300061236985</v>
      </c>
      <c r="W139" s="2">
        <v>5.2540217391304349</v>
      </c>
      <c r="X139" s="2">
        <v>11.677282608695654</v>
      </c>
      <c r="Y139" s="2">
        <v>0</v>
      </c>
      <c r="Z139" s="2">
        <v>0.1192345376607471</v>
      </c>
      <c r="AA139" s="2">
        <v>0</v>
      </c>
      <c r="AB139" s="2">
        <v>0</v>
      </c>
      <c r="AC139" s="2">
        <v>0</v>
      </c>
      <c r="AD139" s="2">
        <v>0</v>
      </c>
      <c r="AE139" s="2">
        <v>21.768478260869557</v>
      </c>
      <c r="AF139" s="2">
        <v>0</v>
      </c>
      <c r="AG139" s="2">
        <v>0</v>
      </c>
      <c r="AH139" t="s">
        <v>36</v>
      </c>
      <c r="AI139">
        <v>4</v>
      </c>
    </row>
    <row r="140" spans="1:35" x14ac:dyDescent="0.25">
      <c r="A140" t="s">
        <v>545</v>
      </c>
      <c r="B140" t="s">
        <v>275</v>
      </c>
      <c r="C140" t="s">
        <v>422</v>
      </c>
      <c r="D140" t="s">
        <v>473</v>
      </c>
      <c r="E140" s="2">
        <v>74.739130434782609</v>
      </c>
      <c r="F140" s="2">
        <v>5.7391304347826084</v>
      </c>
      <c r="G140" s="2">
        <v>0.60869565217391308</v>
      </c>
      <c r="H140" s="2">
        <v>0.67391304347826086</v>
      </c>
      <c r="I140" s="2">
        <v>5.2173913043478262</v>
      </c>
      <c r="J140" s="2">
        <v>0</v>
      </c>
      <c r="K140" s="2">
        <v>0</v>
      </c>
      <c r="L140" s="2">
        <v>11.880760869565217</v>
      </c>
      <c r="M140" s="2">
        <v>0</v>
      </c>
      <c r="N140" s="2">
        <v>6.3615217391304331</v>
      </c>
      <c r="O140" s="2">
        <v>8.5116346713205324E-2</v>
      </c>
      <c r="P140" s="2">
        <v>0</v>
      </c>
      <c r="Q140" s="2">
        <v>5.4382608695652168</v>
      </c>
      <c r="R140" s="2">
        <v>7.2763234438627103E-2</v>
      </c>
      <c r="S140" s="2">
        <v>5.6451086956521745</v>
      </c>
      <c r="T140" s="2">
        <v>14.575760869565221</v>
      </c>
      <c r="U140" s="2">
        <v>0</v>
      </c>
      <c r="V140" s="2">
        <v>0.27055264688772546</v>
      </c>
      <c r="W140" s="2">
        <v>5.2655434782608692</v>
      </c>
      <c r="X140" s="2">
        <v>14.461630434782599</v>
      </c>
      <c r="Y140" s="2">
        <v>5.0061956521739139</v>
      </c>
      <c r="Z140" s="2">
        <v>0.33092931937172765</v>
      </c>
      <c r="AA140" s="2">
        <v>0</v>
      </c>
      <c r="AB140" s="2">
        <v>4.4251086956521748</v>
      </c>
      <c r="AC140" s="2">
        <v>0</v>
      </c>
      <c r="AD140" s="2">
        <v>0</v>
      </c>
      <c r="AE140" s="2">
        <v>0</v>
      </c>
      <c r="AF140" s="2">
        <v>0</v>
      </c>
      <c r="AG140" s="2">
        <v>0</v>
      </c>
      <c r="AH140" t="s">
        <v>88</v>
      </c>
      <c r="AI140">
        <v>4</v>
      </c>
    </row>
    <row r="141" spans="1:35" x14ac:dyDescent="0.25">
      <c r="A141" t="s">
        <v>545</v>
      </c>
      <c r="B141" t="s">
        <v>276</v>
      </c>
      <c r="C141" t="s">
        <v>377</v>
      </c>
      <c r="D141" t="s">
        <v>478</v>
      </c>
      <c r="E141" s="2">
        <v>52.869565217391305</v>
      </c>
      <c r="F141" s="2">
        <v>6.6647826086956519</v>
      </c>
      <c r="G141" s="2">
        <v>0.65217391304347827</v>
      </c>
      <c r="H141" s="2">
        <v>0</v>
      </c>
      <c r="I141" s="2">
        <v>0.56521739130434778</v>
      </c>
      <c r="J141" s="2">
        <v>0</v>
      </c>
      <c r="K141" s="2">
        <v>0</v>
      </c>
      <c r="L141" s="2">
        <v>3.103478260869565</v>
      </c>
      <c r="M141" s="2">
        <v>0</v>
      </c>
      <c r="N141" s="2">
        <v>10.527717391304346</v>
      </c>
      <c r="O141" s="2">
        <v>0.19912623355263154</v>
      </c>
      <c r="P141" s="2">
        <v>0</v>
      </c>
      <c r="Q141" s="2">
        <v>22.919021739130436</v>
      </c>
      <c r="R141" s="2">
        <v>0.43350123355263159</v>
      </c>
      <c r="S141" s="2">
        <v>3.8035869565217397</v>
      </c>
      <c r="T141" s="2">
        <v>4.3246739130434779</v>
      </c>
      <c r="U141" s="2">
        <v>0</v>
      </c>
      <c r="V141" s="2">
        <v>0.15374177631578947</v>
      </c>
      <c r="W141" s="2">
        <v>3.300652173913043</v>
      </c>
      <c r="X141" s="2">
        <v>8.5926086956521743</v>
      </c>
      <c r="Y141" s="2">
        <v>0</v>
      </c>
      <c r="Z141" s="2">
        <v>0.22495476973684211</v>
      </c>
      <c r="AA141" s="2">
        <v>0</v>
      </c>
      <c r="AB141" s="2">
        <v>0</v>
      </c>
      <c r="AC141" s="2">
        <v>0</v>
      </c>
      <c r="AD141" s="2">
        <v>0</v>
      </c>
      <c r="AE141" s="2">
        <v>0</v>
      </c>
      <c r="AF141" s="2">
        <v>0</v>
      </c>
      <c r="AG141" s="2">
        <v>6.5217391304347824E-2</v>
      </c>
      <c r="AH141" t="s">
        <v>89</v>
      </c>
      <c r="AI141">
        <v>4</v>
      </c>
    </row>
    <row r="142" spans="1:35" x14ac:dyDescent="0.25">
      <c r="A142" t="s">
        <v>545</v>
      </c>
      <c r="B142" t="s">
        <v>340</v>
      </c>
      <c r="C142" t="s">
        <v>398</v>
      </c>
      <c r="D142" t="s">
        <v>482</v>
      </c>
      <c r="E142" s="2">
        <v>35.956521739130437</v>
      </c>
      <c r="F142" s="2">
        <v>5.5652173913043477</v>
      </c>
      <c r="G142" s="2">
        <v>0</v>
      </c>
      <c r="H142" s="2">
        <v>0.11956521739130435</v>
      </c>
      <c r="I142" s="2">
        <v>0</v>
      </c>
      <c r="J142" s="2">
        <v>0</v>
      </c>
      <c r="K142" s="2">
        <v>2.652173913043478</v>
      </c>
      <c r="L142" s="2">
        <v>4.0198913043478255</v>
      </c>
      <c r="M142" s="2">
        <v>0</v>
      </c>
      <c r="N142" s="2">
        <v>0.83695652173913049</v>
      </c>
      <c r="O142" s="2">
        <v>2.3276904474002418E-2</v>
      </c>
      <c r="P142" s="2">
        <v>5.0434782608695654</v>
      </c>
      <c r="Q142" s="2">
        <v>5.9891304347826084</v>
      </c>
      <c r="R142" s="2">
        <v>0.30683192261185005</v>
      </c>
      <c r="S142" s="2">
        <v>3.8844565217391298</v>
      </c>
      <c r="T142" s="2">
        <v>8.5056521739130417</v>
      </c>
      <c r="U142" s="2">
        <v>0</v>
      </c>
      <c r="V142" s="2">
        <v>0.34458585247883911</v>
      </c>
      <c r="W142" s="2">
        <v>3.9380434782608709</v>
      </c>
      <c r="X142" s="2">
        <v>10.853586956521738</v>
      </c>
      <c r="Y142" s="2">
        <v>0</v>
      </c>
      <c r="Z142" s="2">
        <v>0.41137545344619103</v>
      </c>
      <c r="AA142" s="2">
        <v>0</v>
      </c>
      <c r="AB142" s="2">
        <v>0</v>
      </c>
      <c r="AC142" s="2">
        <v>0</v>
      </c>
      <c r="AD142" s="2">
        <v>0</v>
      </c>
      <c r="AE142" s="2">
        <v>0</v>
      </c>
      <c r="AF142" s="2">
        <v>0</v>
      </c>
      <c r="AG142" s="2">
        <v>4.0543478260869561</v>
      </c>
      <c r="AH142" t="s">
        <v>153</v>
      </c>
      <c r="AI142">
        <v>4</v>
      </c>
    </row>
    <row r="143" spans="1:35" x14ac:dyDescent="0.25">
      <c r="A143" t="s">
        <v>545</v>
      </c>
      <c r="B143" t="s">
        <v>223</v>
      </c>
      <c r="C143" t="s">
        <v>406</v>
      </c>
      <c r="D143" t="s">
        <v>491</v>
      </c>
      <c r="E143" s="2">
        <v>157.91304347826087</v>
      </c>
      <c r="F143" s="2">
        <v>2.6086956521739131</v>
      </c>
      <c r="G143" s="2">
        <v>0</v>
      </c>
      <c r="H143" s="2">
        <v>0</v>
      </c>
      <c r="I143" s="2">
        <v>0</v>
      </c>
      <c r="J143" s="2">
        <v>0</v>
      </c>
      <c r="K143" s="2">
        <v>0</v>
      </c>
      <c r="L143" s="2">
        <v>0</v>
      </c>
      <c r="M143" s="2">
        <v>7.5681521739130462</v>
      </c>
      <c r="N143" s="2">
        <v>0</v>
      </c>
      <c r="O143" s="2">
        <v>4.792607378854627E-2</v>
      </c>
      <c r="P143" s="2">
        <v>0</v>
      </c>
      <c r="Q143" s="2">
        <v>140.53228260869568</v>
      </c>
      <c r="R143" s="2">
        <v>0.88993460903083721</v>
      </c>
      <c r="S143" s="2">
        <v>0</v>
      </c>
      <c r="T143" s="2">
        <v>0</v>
      </c>
      <c r="U143" s="2">
        <v>0</v>
      </c>
      <c r="V143" s="2">
        <v>0</v>
      </c>
      <c r="W143" s="2">
        <v>0</v>
      </c>
      <c r="X143" s="2">
        <v>0</v>
      </c>
      <c r="Y143" s="2">
        <v>5.3964130434782618</v>
      </c>
      <c r="Z143" s="2">
        <v>3.41733204845815E-2</v>
      </c>
      <c r="AA143" s="2">
        <v>0</v>
      </c>
      <c r="AB143" s="2">
        <v>0</v>
      </c>
      <c r="AC143" s="2">
        <v>0</v>
      </c>
      <c r="AD143" s="2">
        <v>0</v>
      </c>
      <c r="AE143" s="2">
        <v>0</v>
      </c>
      <c r="AF143" s="2">
        <v>0</v>
      </c>
      <c r="AG143" s="2">
        <v>0</v>
      </c>
      <c r="AH143" t="s">
        <v>35</v>
      </c>
      <c r="AI143">
        <v>4</v>
      </c>
    </row>
    <row r="144" spans="1:35" x14ac:dyDescent="0.25">
      <c r="A144" t="s">
        <v>545</v>
      </c>
      <c r="B144" t="s">
        <v>266</v>
      </c>
      <c r="C144" t="s">
        <v>394</v>
      </c>
      <c r="D144" t="s">
        <v>492</v>
      </c>
      <c r="E144" s="2">
        <v>128.40217391304347</v>
      </c>
      <c r="F144" s="2">
        <v>5.7391304347826084</v>
      </c>
      <c r="G144" s="2">
        <v>1.1304347826086956</v>
      </c>
      <c r="H144" s="2">
        <v>1.2173913043478262</v>
      </c>
      <c r="I144" s="2">
        <v>5.1304347826086953</v>
      </c>
      <c r="J144" s="2">
        <v>0</v>
      </c>
      <c r="K144" s="2">
        <v>0</v>
      </c>
      <c r="L144" s="2">
        <v>8.6128260869565221</v>
      </c>
      <c r="M144" s="2">
        <v>7.0434782608695654</v>
      </c>
      <c r="N144" s="2">
        <v>4.1758695652173916</v>
      </c>
      <c r="O144" s="2">
        <v>8.7376618979090839E-2</v>
      </c>
      <c r="P144" s="2">
        <v>0</v>
      </c>
      <c r="Q144" s="2">
        <v>12.426956521739131</v>
      </c>
      <c r="R144" s="2">
        <v>9.6781511893676467E-2</v>
      </c>
      <c r="S144" s="2">
        <v>3.2094565217391304</v>
      </c>
      <c r="T144" s="2">
        <v>6.5465217391304344</v>
      </c>
      <c r="U144" s="2">
        <v>0</v>
      </c>
      <c r="V144" s="2">
        <v>7.5979852704647424E-2</v>
      </c>
      <c r="W144" s="2">
        <v>8.2045652173913055</v>
      </c>
      <c r="X144" s="2">
        <v>2.2058695652173914</v>
      </c>
      <c r="Y144" s="2">
        <v>0</v>
      </c>
      <c r="Z144" s="2">
        <v>8.1076779818843661E-2</v>
      </c>
      <c r="AA144" s="2">
        <v>0</v>
      </c>
      <c r="AB144" s="2">
        <v>0</v>
      </c>
      <c r="AC144" s="2">
        <v>0</v>
      </c>
      <c r="AD144" s="2">
        <v>0</v>
      </c>
      <c r="AE144" s="2">
        <v>0</v>
      </c>
      <c r="AF144" s="2">
        <v>0</v>
      </c>
      <c r="AG144" s="2">
        <v>0</v>
      </c>
      <c r="AH144" t="s">
        <v>79</v>
      </c>
      <c r="AI144">
        <v>4</v>
      </c>
    </row>
    <row r="145" spans="1:35" x14ac:dyDescent="0.25">
      <c r="A145" t="s">
        <v>545</v>
      </c>
      <c r="B145" t="s">
        <v>335</v>
      </c>
      <c r="C145" t="s">
        <v>403</v>
      </c>
      <c r="D145" t="s">
        <v>470</v>
      </c>
      <c r="E145" s="2">
        <v>32.630434782608695</v>
      </c>
      <c r="F145" s="2">
        <v>5.5652173913043477</v>
      </c>
      <c r="G145" s="2">
        <v>0.72826086956521741</v>
      </c>
      <c r="H145" s="2">
        <v>0.17119565217391305</v>
      </c>
      <c r="I145" s="2">
        <v>0.25271739130434784</v>
      </c>
      <c r="J145" s="2">
        <v>0</v>
      </c>
      <c r="K145" s="2">
        <v>0</v>
      </c>
      <c r="L145" s="2">
        <v>0.23641304347826086</v>
      </c>
      <c r="M145" s="2">
        <v>5.6521739130434785</v>
      </c>
      <c r="N145" s="2">
        <v>0</v>
      </c>
      <c r="O145" s="2">
        <v>0.17321785476349102</v>
      </c>
      <c r="P145" s="2">
        <v>4.6422826086956528</v>
      </c>
      <c r="Q145" s="2">
        <v>0</v>
      </c>
      <c r="R145" s="2">
        <v>0.14226848767488343</v>
      </c>
      <c r="S145" s="2">
        <v>0</v>
      </c>
      <c r="T145" s="2">
        <v>1.0298913043478262</v>
      </c>
      <c r="U145" s="2">
        <v>0</v>
      </c>
      <c r="V145" s="2">
        <v>3.1562291805463029E-2</v>
      </c>
      <c r="W145" s="2">
        <v>0</v>
      </c>
      <c r="X145" s="2">
        <v>1.7880434782608696</v>
      </c>
      <c r="Y145" s="2">
        <v>0</v>
      </c>
      <c r="Z145" s="2">
        <v>5.4796802131912063E-2</v>
      </c>
      <c r="AA145" s="2">
        <v>0</v>
      </c>
      <c r="AB145" s="2">
        <v>0</v>
      </c>
      <c r="AC145" s="2">
        <v>5.5652173913043477</v>
      </c>
      <c r="AD145" s="2">
        <v>0</v>
      </c>
      <c r="AE145" s="2">
        <v>0</v>
      </c>
      <c r="AF145" s="2">
        <v>0</v>
      </c>
      <c r="AG145" s="2">
        <v>0</v>
      </c>
      <c r="AH145" t="s">
        <v>148</v>
      </c>
      <c r="AI145">
        <v>4</v>
      </c>
    </row>
    <row r="146" spans="1:35" x14ac:dyDescent="0.25">
      <c r="A146" t="s">
        <v>545</v>
      </c>
      <c r="B146" t="s">
        <v>261</v>
      </c>
      <c r="C146" t="s">
        <v>399</v>
      </c>
      <c r="D146" t="s">
        <v>467</v>
      </c>
      <c r="E146" s="2">
        <v>99.967391304347828</v>
      </c>
      <c r="F146" s="2">
        <v>5.3913043478260869</v>
      </c>
      <c r="G146" s="2">
        <v>0.31304347826086953</v>
      </c>
      <c r="H146" s="2">
        <v>0.6005434782608694</v>
      </c>
      <c r="I146" s="2">
        <v>1.1331521739130435</v>
      </c>
      <c r="J146" s="2">
        <v>0</v>
      </c>
      <c r="K146" s="2">
        <v>0</v>
      </c>
      <c r="L146" s="2">
        <v>9.1684782608695681</v>
      </c>
      <c r="M146" s="2">
        <v>5.3043478260869561</v>
      </c>
      <c r="N146" s="2">
        <v>5.0869565217391308</v>
      </c>
      <c r="O146" s="2">
        <v>0.10394693921931063</v>
      </c>
      <c r="P146" s="2">
        <v>0</v>
      </c>
      <c r="Q146" s="2">
        <v>0</v>
      </c>
      <c r="R146" s="2">
        <v>0</v>
      </c>
      <c r="S146" s="2">
        <v>15.657826086956527</v>
      </c>
      <c r="T146" s="2">
        <v>11.309021739130433</v>
      </c>
      <c r="U146" s="2">
        <v>0</v>
      </c>
      <c r="V146" s="2">
        <v>0.26975644231814727</v>
      </c>
      <c r="W146" s="2">
        <v>7.8064130434782628</v>
      </c>
      <c r="X146" s="2">
        <v>8.9346739130434791</v>
      </c>
      <c r="Y146" s="2">
        <v>2.5647826086956527</v>
      </c>
      <c r="Z146" s="2">
        <v>0.19312167010981843</v>
      </c>
      <c r="AA146" s="2">
        <v>0</v>
      </c>
      <c r="AB146" s="2">
        <v>0</v>
      </c>
      <c r="AC146" s="2">
        <v>0</v>
      </c>
      <c r="AD146" s="2">
        <v>0</v>
      </c>
      <c r="AE146" s="2">
        <v>0</v>
      </c>
      <c r="AF146" s="2">
        <v>0</v>
      </c>
      <c r="AG146" s="2">
        <v>0</v>
      </c>
      <c r="AH146" t="s">
        <v>74</v>
      </c>
      <c r="AI146">
        <v>4</v>
      </c>
    </row>
    <row r="147" spans="1:35" x14ac:dyDescent="0.25">
      <c r="A147" t="s">
        <v>545</v>
      </c>
      <c r="B147" t="s">
        <v>372</v>
      </c>
      <c r="C147" t="s">
        <v>376</v>
      </c>
      <c r="D147" t="s">
        <v>462</v>
      </c>
      <c r="E147" s="2">
        <v>31.782608695652176</v>
      </c>
      <c r="F147" s="2">
        <v>5.7391304347826084</v>
      </c>
      <c r="G147" s="2">
        <v>0.76032608695652182</v>
      </c>
      <c r="H147" s="2">
        <v>0.22826086956521738</v>
      </c>
      <c r="I147" s="2">
        <v>0.92663043478260865</v>
      </c>
      <c r="J147" s="2">
        <v>0</v>
      </c>
      <c r="K147" s="2">
        <v>0</v>
      </c>
      <c r="L147" s="2">
        <v>1.5457608695652172</v>
      </c>
      <c r="M147" s="2">
        <v>6.4167391304347827</v>
      </c>
      <c r="N147" s="2">
        <v>0</v>
      </c>
      <c r="O147" s="2">
        <v>0.20189466484268126</v>
      </c>
      <c r="P147" s="2">
        <v>6.0201086956521745</v>
      </c>
      <c r="Q147" s="2">
        <v>0</v>
      </c>
      <c r="R147" s="2">
        <v>0.18941518467852259</v>
      </c>
      <c r="S147" s="2">
        <v>2.8529347826086955</v>
      </c>
      <c r="T147" s="2">
        <v>5.2049999999999992</v>
      </c>
      <c r="U147" s="2">
        <v>0</v>
      </c>
      <c r="V147" s="2">
        <v>0.25353283173734603</v>
      </c>
      <c r="W147" s="2">
        <v>4.1636956521739128</v>
      </c>
      <c r="X147" s="2">
        <v>6.665978260869565</v>
      </c>
      <c r="Y147" s="2">
        <v>0</v>
      </c>
      <c r="Z147" s="2">
        <v>0.34074213406292747</v>
      </c>
      <c r="AA147" s="2">
        <v>0</v>
      </c>
      <c r="AB147" s="2">
        <v>0</v>
      </c>
      <c r="AC147" s="2">
        <v>0</v>
      </c>
      <c r="AD147" s="2">
        <v>0</v>
      </c>
      <c r="AE147" s="2">
        <v>0</v>
      </c>
      <c r="AF147" s="2">
        <v>0</v>
      </c>
      <c r="AG147" s="2">
        <v>0</v>
      </c>
      <c r="AH147" t="s">
        <v>185</v>
      </c>
      <c r="AI147">
        <v>4</v>
      </c>
    </row>
    <row r="148" spans="1:35" x14ac:dyDescent="0.25">
      <c r="A148" t="s">
        <v>545</v>
      </c>
      <c r="B148" t="s">
        <v>373</v>
      </c>
      <c r="C148" t="s">
        <v>394</v>
      </c>
      <c r="D148" t="s">
        <v>492</v>
      </c>
      <c r="E148" s="2">
        <v>36.608695652173914</v>
      </c>
      <c r="F148" s="2">
        <v>5.516304347826086</v>
      </c>
      <c r="G148" s="2">
        <v>0</v>
      </c>
      <c r="H148" s="2">
        <v>0.45108695652173914</v>
      </c>
      <c r="I148" s="2">
        <v>0</v>
      </c>
      <c r="J148" s="2">
        <v>0</v>
      </c>
      <c r="K148" s="2">
        <v>0</v>
      </c>
      <c r="L148" s="2">
        <v>10.165108695652174</v>
      </c>
      <c r="M148" s="2">
        <v>0</v>
      </c>
      <c r="N148" s="2">
        <v>4.9695652173913043</v>
      </c>
      <c r="O148" s="2">
        <v>0.13574821852731592</v>
      </c>
      <c r="P148" s="2">
        <v>5.0489130434782599</v>
      </c>
      <c r="Q148" s="2">
        <v>3.3076086956521746</v>
      </c>
      <c r="R148" s="2">
        <v>0.22826603325415673</v>
      </c>
      <c r="S148" s="2">
        <v>5.8971739130434777</v>
      </c>
      <c r="T148" s="2">
        <v>6.9986956521739163</v>
      </c>
      <c r="U148" s="2">
        <v>0</v>
      </c>
      <c r="V148" s="2">
        <v>0.35226247030878866</v>
      </c>
      <c r="W148" s="2">
        <v>7.7122826086956495</v>
      </c>
      <c r="X148" s="2">
        <v>6.2636956521739116</v>
      </c>
      <c r="Y148" s="2">
        <v>0</v>
      </c>
      <c r="Z148" s="2">
        <v>0.38176662707838466</v>
      </c>
      <c r="AA148" s="2">
        <v>0</v>
      </c>
      <c r="AB148" s="2">
        <v>0</v>
      </c>
      <c r="AC148" s="2">
        <v>0</v>
      </c>
      <c r="AD148" s="2">
        <v>0</v>
      </c>
      <c r="AE148" s="2">
        <v>0</v>
      </c>
      <c r="AF148" s="2">
        <v>0</v>
      </c>
      <c r="AG148" s="2">
        <v>0</v>
      </c>
      <c r="AH148" t="s">
        <v>186</v>
      </c>
      <c r="AI148">
        <v>4</v>
      </c>
    </row>
    <row r="149" spans="1:35" x14ac:dyDescent="0.25">
      <c r="A149" t="s">
        <v>545</v>
      </c>
      <c r="B149" t="s">
        <v>245</v>
      </c>
      <c r="C149" t="s">
        <v>431</v>
      </c>
      <c r="D149" t="s">
        <v>478</v>
      </c>
      <c r="E149" s="2">
        <v>112.89130434782609</v>
      </c>
      <c r="F149" s="2">
        <v>3.4782608695652173</v>
      </c>
      <c r="G149" s="2">
        <v>0.16304347826086957</v>
      </c>
      <c r="H149" s="2">
        <v>0.34336956521739126</v>
      </c>
      <c r="I149" s="2">
        <v>0</v>
      </c>
      <c r="J149" s="2">
        <v>0</v>
      </c>
      <c r="K149" s="2">
        <v>0</v>
      </c>
      <c r="L149" s="2">
        <v>3.3103260869565223</v>
      </c>
      <c r="M149" s="2">
        <v>2.2282608695652173</v>
      </c>
      <c r="N149" s="2">
        <v>3.2119565217391304</v>
      </c>
      <c r="O149" s="2">
        <v>4.8189870980165604E-2</v>
      </c>
      <c r="P149" s="2">
        <v>0</v>
      </c>
      <c r="Q149" s="2">
        <v>6.9646739130434785</v>
      </c>
      <c r="R149" s="2">
        <v>6.1693626035047175E-2</v>
      </c>
      <c r="S149" s="2">
        <v>2.862717391304348</v>
      </c>
      <c r="T149" s="2">
        <v>5.4445652173913039</v>
      </c>
      <c r="U149" s="2">
        <v>0</v>
      </c>
      <c r="V149" s="2">
        <v>7.3586558829193127E-2</v>
      </c>
      <c r="W149" s="2">
        <v>3.3778260869565222</v>
      </c>
      <c r="X149" s="2">
        <v>4.2505434782608713</v>
      </c>
      <c r="Y149" s="2">
        <v>0</v>
      </c>
      <c r="Z149" s="2">
        <v>6.7572694011168902E-2</v>
      </c>
      <c r="AA149" s="2">
        <v>0</v>
      </c>
      <c r="AB149" s="2">
        <v>0</v>
      </c>
      <c r="AC149" s="2">
        <v>0</v>
      </c>
      <c r="AD149" s="2">
        <v>0</v>
      </c>
      <c r="AE149" s="2">
        <v>0</v>
      </c>
      <c r="AF149" s="2">
        <v>0</v>
      </c>
      <c r="AG149" s="2">
        <v>0</v>
      </c>
      <c r="AH149" t="s">
        <v>58</v>
      </c>
      <c r="AI149">
        <v>4</v>
      </c>
    </row>
    <row r="150" spans="1:35" x14ac:dyDescent="0.25">
      <c r="A150" t="s">
        <v>545</v>
      </c>
      <c r="B150" t="s">
        <v>366</v>
      </c>
      <c r="C150" t="s">
        <v>413</v>
      </c>
      <c r="D150" t="s">
        <v>482</v>
      </c>
      <c r="E150" s="2">
        <v>21.239130434782609</v>
      </c>
      <c r="F150" s="2">
        <v>5.7391304347826084</v>
      </c>
      <c r="G150" s="2">
        <v>0</v>
      </c>
      <c r="H150" s="2">
        <v>0</v>
      </c>
      <c r="I150" s="2">
        <v>0</v>
      </c>
      <c r="J150" s="2">
        <v>0</v>
      </c>
      <c r="K150" s="2">
        <v>0</v>
      </c>
      <c r="L150" s="2">
        <v>0</v>
      </c>
      <c r="M150" s="2">
        <v>2.0160869565217383</v>
      </c>
      <c r="N150" s="2">
        <v>5.1460869565217369</v>
      </c>
      <c r="O150" s="2">
        <v>0.3372159672466733</v>
      </c>
      <c r="P150" s="2">
        <v>0</v>
      </c>
      <c r="Q150" s="2">
        <v>0</v>
      </c>
      <c r="R150" s="2">
        <v>0</v>
      </c>
      <c r="S150" s="2">
        <v>0</v>
      </c>
      <c r="T150" s="2">
        <v>0</v>
      </c>
      <c r="U150" s="2">
        <v>0</v>
      </c>
      <c r="V150" s="2">
        <v>0</v>
      </c>
      <c r="W150" s="2">
        <v>0</v>
      </c>
      <c r="X150" s="2">
        <v>0</v>
      </c>
      <c r="Y150" s="2">
        <v>0</v>
      </c>
      <c r="Z150" s="2">
        <v>0</v>
      </c>
      <c r="AA150" s="2">
        <v>0</v>
      </c>
      <c r="AB150" s="2">
        <v>0</v>
      </c>
      <c r="AC150" s="2">
        <v>0</v>
      </c>
      <c r="AD150" s="2">
        <v>0</v>
      </c>
      <c r="AE150" s="2">
        <v>0</v>
      </c>
      <c r="AF150" s="2">
        <v>0</v>
      </c>
      <c r="AG150" s="2">
        <v>0</v>
      </c>
      <c r="AH150" t="s">
        <v>179</v>
      </c>
      <c r="AI150">
        <v>4</v>
      </c>
    </row>
    <row r="151" spans="1:35" x14ac:dyDescent="0.25">
      <c r="A151" t="s">
        <v>545</v>
      </c>
      <c r="B151" t="s">
        <v>311</v>
      </c>
      <c r="C151" t="s">
        <v>378</v>
      </c>
      <c r="D151" t="s">
        <v>478</v>
      </c>
      <c r="E151" s="2">
        <v>71.108695652173907</v>
      </c>
      <c r="F151" s="2">
        <v>3.3913043478260869</v>
      </c>
      <c r="G151" s="2">
        <v>0.15217391304347827</v>
      </c>
      <c r="H151" s="2">
        <v>0.2633695652173913</v>
      </c>
      <c r="I151" s="2">
        <v>0</v>
      </c>
      <c r="J151" s="2">
        <v>0</v>
      </c>
      <c r="K151" s="2">
        <v>0</v>
      </c>
      <c r="L151" s="2">
        <v>1.9365217391304355</v>
      </c>
      <c r="M151" s="2">
        <v>3.7907608695652173</v>
      </c>
      <c r="N151" s="2">
        <v>2.6413043478260869</v>
      </c>
      <c r="O151" s="2">
        <v>9.0453989605625201E-2</v>
      </c>
      <c r="P151" s="2">
        <v>0</v>
      </c>
      <c r="Q151" s="2">
        <v>6.7173913043478262</v>
      </c>
      <c r="R151" s="2">
        <v>9.4466523998777141E-2</v>
      </c>
      <c r="S151" s="2">
        <v>3.3120652173913041</v>
      </c>
      <c r="T151" s="2">
        <v>4.1164130434782606</v>
      </c>
      <c r="U151" s="2">
        <v>0</v>
      </c>
      <c r="V151" s="2">
        <v>0.10446652399877712</v>
      </c>
      <c r="W151" s="2">
        <v>3.4268478260869562</v>
      </c>
      <c r="X151" s="2">
        <v>5.2489130434782618</v>
      </c>
      <c r="Y151" s="2">
        <v>0.18478260869565216</v>
      </c>
      <c r="Z151" s="2">
        <v>0.1246056251910731</v>
      </c>
      <c r="AA151" s="2">
        <v>0</v>
      </c>
      <c r="AB151" s="2">
        <v>0</v>
      </c>
      <c r="AC151" s="2">
        <v>0</v>
      </c>
      <c r="AD151" s="2">
        <v>0</v>
      </c>
      <c r="AE151" s="2">
        <v>0</v>
      </c>
      <c r="AF151" s="2">
        <v>0</v>
      </c>
      <c r="AG151" s="2">
        <v>0</v>
      </c>
      <c r="AH151" t="s">
        <v>124</v>
      </c>
      <c r="AI151">
        <v>4</v>
      </c>
    </row>
    <row r="152" spans="1:35" x14ac:dyDescent="0.25">
      <c r="A152" t="s">
        <v>545</v>
      </c>
      <c r="B152" t="s">
        <v>273</v>
      </c>
      <c r="C152" t="s">
        <v>374</v>
      </c>
      <c r="D152" t="s">
        <v>480</v>
      </c>
      <c r="E152" s="2">
        <v>63.467391304347828</v>
      </c>
      <c r="F152" s="2">
        <v>5.7391304347826084</v>
      </c>
      <c r="G152" s="2">
        <v>0.1492391304347826</v>
      </c>
      <c r="H152" s="2">
        <v>0.32836956521739125</v>
      </c>
      <c r="I152" s="2">
        <v>0.86956521739130432</v>
      </c>
      <c r="J152" s="2">
        <v>0</v>
      </c>
      <c r="K152" s="2">
        <v>0</v>
      </c>
      <c r="L152" s="2">
        <v>3.9172826086956518</v>
      </c>
      <c r="M152" s="2">
        <v>6.2079347826086959</v>
      </c>
      <c r="N152" s="2">
        <v>0</v>
      </c>
      <c r="O152" s="2">
        <v>9.7812981674944344E-2</v>
      </c>
      <c r="P152" s="2">
        <v>5.9107608695652178</v>
      </c>
      <c r="Q152" s="2">
        <v>10.359565217391303</v>
      </c>
      <c r="R152" s="2">
        <v>0.25635725295427297</v>
      </c>
      <c r="S152" s="2">
        <v>1.6731521739130433</v>
      </c>
      <c r="T152" s="2">
        <v>4.3811956521739139</v>
      </c>
      <c r="U152" s="2">
        <v>0</v>
      </c>
      <c r="V152" s="2">
        <v>9.5393046754581268E-2</v>
      </c>
      <c r="W152" s="2">
        <v>1.2521739130434779</v>
      </c>
      <c r="X152" s="2">
        <v>8.8034782608695643</v>
      </c>
      <c r="Y152" s="2">
        <v>0</v>
      </c>
      <c r="Z152" s="2">
        <v>0.15843808871382084</v>
      </c>
      <c r="AA152" s="2">
        <v>0</v>
      </c>
      <c r="AB152" s="2">
        <v>0</v>
      </c>
      <c r="AC152" s="2">
        <v>0</v>
      </c>
      <c r="AD152" s="2">
        <v>0</v>
      </c>
      <c r="AE152" s="2">
        <v>0</v>
      </c>
      <c r="AF152" s="2">
        <v>0</v>
      </c>
      <c r="AG152" s="2">
        <v>0</v>
      </c>
      <c r="AH152" t="s">
        <v>86</v>
      </c>
      <c r="AI152">
        <v>4</v>
      </c>
    </row>
    <row r="153" spans="1:35" x14ac:dyDescent="0.25">
      <c r="A153" t="s">
        <v>545</v>
      </c>
      <c r="B153" t="s">
        <v>344</v>
      </c>
      <c r="C153" t="s">
        <v>413</v>
      </c>
      <c r="D153" t="s">
        <v>482</v>
      </c>
      <c r="E153" s="2">
        <v>15.815217391304348</v>
      </c>
      <c r="F153" s="2">
        <v>5.0434782608695654</v>
      </c>
      <c r="G153" s="2">
        <v>0.41304347826086957</v>
      </c>
      <c r="H153" s="2">
        <v>1.5652173913043479</v>
      </c>
      <c r="I153" s="2">
        <v>3.6902173913043477</v>
      </c>
      <c r="J153" s="2">
        <v>0</v>
      </c>
      <c r="K153" s="2">
        <v>0</v>
      </c>
      <c r="L153" s="2">
        <v>7.2173913043478262</v>
      </c>
      <c r="M153" s="2">
        <v>4.5</v>
      </c>
      <c r="N153" s="2">
        <v>0</v>
      </c>
      <c r="O153" s="2">
        <v>0.28453608247422679</v>
      </c>
      <c r="P153" s="2">
        <v>1.0119565217391304</v>
      </c>
      <c r="Q153" s="2">
        <v>4.1820652173913047</v>
      </c>
      <c r="R153" s="2">
        <v>0.32841924398625433</v>
      </c>
      <c r="S153" s="2">
        <v>5.6032608695652177</v>
      </c>
      <c r="T153" s="2">
        <v>11.970108695652174</v>
      </c>
      <c r="U153" s="2">
        <v>0</v>
      </c>
      <c r="V153" s="2">
        <v>1.1111683848797251</v>
      </c>
      <c r="W153" s="2">
        <v>3.9777173913043478</v>
      </c>
      <c r="X153" s="2">
        <v>11.472826086956522</v>
      </c>
      <c r="Y153" s="2">
        <v>0</v>
      </c>
      <c r="Z153" s="2">
        <v>0.97694158075601367</v>
      </c>
      <c r="AA153" s="2">
        <v>0</v>
      </c>
      <c r="AB153" s="2">
        <v>0</v>
      </c>
      <c r="AC153" s="2">
        <v>0</v>
      </c>
      <c r="AD153" s="2">
        <v>0</v>
      </c>
      <c r="AE153" s="2">
        <v>2.717391304347826E-3</v>
      </c>
      <c r="AF153" s="2">
        <v>0</v>
      </c>
      <c r="AG153" s="2">
        <v>0</v>
      </c>
      <c r="AH153" t="s">
        <v>157</v>
      </c>
      <c r="AI153">
        <v>4</v>
      </c>
    </row>
    <row r="154" spans="1:35" x14ac:dyDescent="0.25">
      <c r="A154" t="s">
        <v>545</v>
      </c>
      <c r="B154" t="s">
        <v>369</v>
      </c>
      <c r="C154" t="s">
        <v>458</v>
      </c>
      <c r="D154" t="s">
        <v>476</v>
      </c>
      <c r="E154" s="2">
        <v>38.641304347826086</v>
      </c>
      <c r="F154" s="2">
        <v>5.5652173913043477</v>
      </c>
      <c r="G154" s="2">
        <v>0.35869565217391303</v>
      </c>
      <c r="H154" s="2">
        <v>0</v>
      </c>
      <c r="I154" s="2">
        <v>1.2173913043478262</v>
      </c>
      <c r="J154" s="2">
        <v>0</v>
      </c>
      <c r="K154" s="2">
        <v>0</v>
      </c>
      <c r="L154" s="2">
        <v>0.85326086956521741</v>
      </c>
      <c r="M154" s="2">
        <v>0</v>
      </c>
      <c r="N154" s="2">
        <v>5.6521739130434785</v>
      </c>
      <c r="O154" s="2">
        <v>0.14627285513361463</v>
      </c>
      <c r="P154" s="2">
        <v>1.2173913043478262</v>
      </c>
      <c r="Q154" s="2">
        <v>14.205108695652175</v>
      </c>
      <c r="R154" s="2">
        <v>0.39911954992967658</v>
      </c>
      <c r="S154" s="2">
        <v>2.1005434782608687</v>
      </c>
      <c r="T154" s="2">
        <v>4.0682608695652176</v>
      </c>
      <c r="U154" s="2">
        <v>1.1014130434782607</v>
      </c>
      <c r="V154" s="2">
        <v>0.18814627285513361</v>
      </c>
      <c r="W154" s="2">
        <v>5.9782608695652177</v>
      </c>
      <c r="X154" s="2">
        <v>7.6964130434782616</v>
      </c>
      <c r="Y154" s="2">
        <v>0</v>
      </c>
      <c r="Z154" s="2">
        <v>0.35388748241912804</v>
      </c>
      <c r="AA154" s="2">
        <v>0</v>
      </c>
      <c r="AB154" s="2">
        <v>0</v>
      </c>
      <c r="AC154" s="2">
        <v>0</v>
      </c>
      <c r="AD154" s="2">
        <v>0</v>
      </c>
      <c r="AE154" s="2">
        <v>0</v>
      </c>
      <c r="AF154" s="2">
        <v>0</v>
      </c>
      <c r="AG154" s="2">
        <v>0</v>
      </c>
      <c r="AH154" t="s">
        <v>182</v>
      </c>
      <c r="AI154">
        <v>4</v>
      </c>
    </row>
    <row r="155" spans="1:35" x14ac:dyDescent="0.25">
      <c r="A155" t="s">
        <v>545</v>
      </c>
      <c r="B155" t="s">
        <v>371</v>
      </c>
      <c r="C155" t="s">
        <v>393</v>
      </c>
      <c r="D155" t="s">
        <v>469</v>
      </c>
      <c r="E155" s="2">
        <v>34.380434782608695</v>
      </c>
      <c r="F155" s="2">
        <v>5.3043478260869561</v>
      </c>
      <c r="G155" s="2">
        <v>0.42934782608695654</v>
      </c>
      <c r="H155" s="2">
        <v>0</v>
      </c>
      <c r="I155" s="2">
        <v>0</v>
      </c>
      <c r="J155" s="2">
        <v>0</v>
      </c>
      <c r="K155" s="2">
        <v>0</v>
      </c>
      <c r="L155" s="2">
        <v>0.66119565217391307</v>
      </c>
      <c r="M155" s="2">
        <v>0</v>
      </c>
      <c r="N155" s="2">
        <v>5.1739130434782608</v>
      </c>
      <c r="O155" s="2">
        <v>0.15049004110022129</v>
      </c>
      <c r="P155" s="2">
        <v>0</v>
      </c>
      <c r="Q155" s="2">
        <v>8.0470652173913066</v>
      </c>
      <c r="R155" s="2">
        <v>0.2340594372431237</v>
      </c>
      <c r="S155" s="2">
        <v>1.0417391304347827</v>
      </c>
      <c r="T155" s="2">
        <v>4.1925000000000008</v>
      </c>
      <c r="U155" s="2">
        <v>0.97</v>
      </c>
      <c r="V155" s="2">
        <v>0.18045842554536834</v>
      </c>
      <c r="W155" s="2">
        <v>5.6657608695652177</v>
      </c>
      <c r="X155" s="2">
        <v>9.1923913043478258</v>
      </c>
      <c r="Y155" s="2">
        <v>0</v>
      </c>
      <c r="Z155" s="2">
        <v>0.43216882706291498</v>
      </c>
      <c r="AA155" s="2">
        <v>0</v>
      </c>
      <c r="AB155" s="2">
        <v>0</v>
      </c>
      <c r="AC155" s="2">
        <v>0</v>
      </c>
      <c r="AD155" s="2">
        <v>0</v>
      </c>
      <c r="AE155" s="2">
        <v>0</v>
      </c>
      <c r="AF155" s="2">
        <v>0</v>
      </c>
      <c r="AG155" s="2">
        <v>0</v>
      </c>
      <c r="AH155" t="s">
        <v>184</v>
      </c>
      <c r="AI155">
        <v>4</v>
      </c>
    </row>
    <row r="156" spans="1:35" x14ac:dyDescent="0.25">
      <c r="A156" t="s">
        <v>545</v>
      </c>
      <c r="B156" t="s">
        <v>280</v>
      </c>
      <c r="C156" t="s">
        <v>380</v>
      </c>
      <c r="D156" t="s">
        <v>490</v>
      </c>
      <c r="E156" s="2">
        <v>130.21739130434781</v>
      </c>
      <c r="F156" s="2">
        <v>5.5652173913043477</v>
      </c>
      <c r="G156" s="2">
        <v>0.39130434782608697</v>
      </c>
      <c r="H156" s="2">
        <v>0</v>
      </c>
      <c r="I156" s="2">
        <v>2.5652173913043477</v>
      </c>
      <c r="J156" s="2">
        <v>0</v>
      </c>
      <c r="K156" s="2">
        <v>0</v>
      </c>
      <c r="L156" s="2">
        <v>3.7820652173913056</v>
      </c>
      <c r="M156" s="2">
        <v>10.783478260869565</v>
      </c>
      <c r="N156" s="2">
        <v>0</v>
      </c>
      <c r="O156" s="2">
        <v>8.2811352253756271E-2</v>
      </c>
      <c r="P156" s="2">
        <v>5.7083695652173922</v>
      </c>
      <c r="Q156" s="2">
        <v>10.273260869565222</v>
      </c>
      <c r="R156" s="2">
        <v>0.12273038397328886</v>
      </c>
      <c r="S156" s="2">
        <v>6.4143478260869555</v>
      </c>
      <c r="T156" s="2">
        <v>10.351086956521737</v>
      </c>
      <c r="U156" s="2">
        <v>0</v>
      </c>
      <c r="V156" s="2">
        <v>0.12874958263772954</v>
      </c>
      <c r="W156" s="2">
        <v>4.6176086956521747</v>
      </c>
      <c r="X156" s="2">
        <v>5.7164130434782603</v>
      </c>
      <c r="Y156" s="2">
        <v>0</v>
      </c>
      <c r="Z156" s="2">
        <v>7.9359766277128554E-2</v>
      </c>
      <c r="AA156" s="2">
        <v>0</v>
      </c>
      <c r="AB156" s="2">
        <v>0</v>
      </c>
      <c r="AC156" s="2">
        <v>0</v>
      </c>
      <c r="AD156" s="2">
        <v>0</v>
      </c>
      <c r="AE156" s="2">
        <v>0</v>
      </c>
      <c r="AF156" s="2">
        <v>0</v>
      </c>
      <c r="AG156" s="2">
        <v>0</v>
      </c>
      <c r="AH156" t="s">
        <v>93</v>
      </c>
      <c r="AI156">
        <v>4</v>
      </c>
    </row>
    <row r="157" spans="1:35" x14ac:dyDescent="0.25">
      <c r="A157" t="s">
        <v>545</v>
      </c>
      <c r="B157" t="s">
        <v>264</v>
      </c>
      <c r="C157" t="s">
        <v>435</v>
      </c>
      <c r="D157" t="s">
        <v>474</v>
      </c>
      <c r="E157" s="2">
        <v>80.402173913043484</v>
      </c>
      <c r="F157" s="2">
        <v>4.6956521739130439</v>
      </c>
      <c r="G157" s="2">
        <v>0</v>
      </c>
      <c r="H157" s="2">
        <v>0</v>
      </c>
      <c r="I157" s="2">
        <v>0.78260869565217395</v>
      </c>
      <c r="J157" s="2">
        <v>0</v>
      </c>
      <c r="K157" s="2">
        <v>0</v>
      </c>
      <c r="L157" s="2">
        <v>3.6502173913043472</v>
      </c>
      <c r="M157" s="2">
        <v>4.741847826086957</v>
      </c>
      <c r="N157" s="2">
        <v>0</v>
      </c>
      <c r="O157" s="2">
        <v>5.8976612140056783E-2</v>
      </c>
      <c r="P157" s="2">
        <v>5.307282608695651</v>
      </c>
      <c r="Q157" s="2">
        <v>0</v>
      </c>
      <c r="R157" s="2">
        <v>6.6009192916047024E-2</v>
      </c>
      <c r="S157" s="2">
        <v>1.0744565217391309</v>
      </c>
      <c r="T157" s="2">
        <v>5.537826086956521</v>
      </c>
      <c r="U157" s="2">
        <v>0</v>
      </c>
      <c r="V157" s="2">
        <v>8.2240097336758133E-2</v>
      </c>
      <c r="W157" s="2">
        <v>1.1697826086956522</v>
      </c>
      <c r="X157" s="2">
        <v>4.7061956521739141</v>
      </c>
      <c r="Y157" s="2">
        <v>0</v>
      </c>
      <c r="Z157" s="2">
        <v>7.3082330674597809E-2</v>
      </c>
      <c r="AA157" s="2">
        <v>0</v>
      </c>
      <c r="AB157" s="2">
        <v>0</v>
      </c>
      <c r="AC157" s="2">
        <v>0</v>
      </c>
      <c r="AD157" s="2">
        <v>0</v>
      </c>
      <c r="AE157" s="2">
        <v>0</v>
      </c>
      <c r="AF157" s="2">
        <v>0</v>
      </c>
      <c r="AG157" s="2">
        <v>0</v>
      </c>
      <c r="AH157" t="s">
        <v>77</v>
      </c>
      <c r="AI157">
        <v>4</v>
      </c>
    </row>
    <row r="158" spans="1:35" x14ac:dyDescent="0.25">
      <c r="A158" t="s">
        <v>545</v>
      </c>
      <c r="B158" t="s">
        <v>360</v>
      </c>
      <c r="C158" t="s">
        <v>427</v>
      </c>
      <c r="D158" t="s">
        <v>497</v>
      </c>
      <c r="E158" s="2">
        <v>14.097826086956522</v>
      </c>
      <c r="F158" s="2">
        <v>5.9728260869565215</v>
      </c>
      <c r="G158" s="2">
        <v>1.6304347826086956</v>
      </c>
      <c r="H158" s="2">
        <v>9.5652173913043481E-2</v>
      </c>
      <c r="I158" s="2">
        <v>4.0053260869565221</v>
      </c>
      <c r="J158" s="2">
        <v>0</v>
      </c>
      <c r="K158" s="2">
        <v>0</v>
      </c>
      <c r="L158" s="2">
        <v>3.0888043478260876</v>
      </c>
      <c r="M158" s="2">
        <v>0</v>
      </c>
      <c r="N158" s="2">
        <v>4.8967391304347823</v>
      </c>
      <c r="O158" s="2">
        <v>0.34734001542020043</v>
      </c>
      <c r="P158" s="2">
        <v>5.2895652173913028</v>
      </c>
      <c r="Q158" s="2">
        <v>4.6630434782608692</v>
      </c>
      <c r="R158" s="2">
        <v>0.70596761757902837</v>
      </c>
      <c r="S158" s="2">
        <v>2.7989130434782616</v>
      </c>
      <c r="T158" s="2">
        <v>4.6226086956521764</v>
      </c>
      <c r="U158" s="2">
        <v>0</v>
      </c>
      <c r="V158" s="2">
        <v>0.52643022359290692</v>
      </c>
      <c r="W158" s="2">
        <v>3.8994565217391313</v>
      </c>
      <c r="X158" s="2">
        <v>8.1207608695652169</v>
      </c>
      <c r="Y158" s="2">
        <v>0</v>
      </c>
      <c r="Z158" s="2">
        <v>0.85262914417887437</v>
      </c>
      <c r="AA158" s="2">
        <v>0.35869565217391303</v>
      </c>
      <c r="AB158" s="2">
        <v>0</v>
      </c>
      <c r="AC158" s="2">
        <v>0</v>
      </c>
      <c r="AD158" s="2">
        <v>0</v>
      </c>
      <c r="AE158" s="2">
        <v>0</v>
      </c>
      <c r="AF158" s="2">
        <v>0</v>
      </c>
      <c r="AG158" s="2">
        <v>0</v>
      </c>
      <c r="AH158" t="s">
        <v>173</v>
      </c>
      <c r="AI158">
        <v>4</v>
      </c>
    </row>
    <row r="159" spans="1:35" x14ac:dyDescent="0.25">
      <c r="A159" t="s">
        <v>545</v>
      </c>
      <c r="B159" t="s">
        <v>350</v>
      </c>
      <c r="C159" t="s">
        <v>413</v>
      </c>
      <c r="D159" t="s">
        <v>482</v>
      </c>
      <c r="E159" s="2">
        <v>21.271739130434781</v>
      </c>
      <c r="F159" s="2">
        <v>5.7391304347826084</v>
      </c>
      <c r="G159" s="2">
        <v>0.60869565217391308</v>
      </c>
      <c r="H159" s="2">
        <v>0.20108695652173914</v>
      </c>
      <c r="I159" s="2">
        <v>0</v>
      </c>
      <c r="J159" s="2">
        <v>0</v>
      </c>
      <c r="K159" s="2">
        <v>2.7391304347826089</v>
      </c>
      <c r="L159" s="2">
        <v>3.2657608695652165</v>
      </c>
      <c r="M159" s="2">
        <v>0</v>
      </c>
      <c r="N159" s="2">
        <v>0</v>
      </c>
      <c r="O159" s="2">
        <v>0</v>
      </c>
      <c r="P159" s="2">
        <v>0</v>
      </c>
      <c r="Q159" s="2">
        <v>0</v>
      </c>
      <c r="R159" s="2">
        <v>0</v>
      </c>
      <c r="S159" s="2">
        <v>7.8297826086956501</v>
      </c>
      <c r="T159" s="2">
        <v>2.6743478260869566</v>
      </c>
      <c r="U159" s="2">
        <v>0</v>
      </c>
      <c r="V159" s="2">
        <v>0.49380684721512513</v>
      </c>
      <c r="W159" s="2">
        <v>4.6964130434782598</v>
      </c>
      <c r="X159" s="2">
        <v>9.5478260869565208</v>
      </c>
      <c r="Y159" s="2">
        <v>0</v>
      </c>
      <c r="Z159" s="2">
        <v>0.66963208993357182</v>
      </c>
      <c r="AA159" s="2">
        <v>0.29891304347826086</v>
      </c>
      <c r="AB159" s="2">
        <v>0</v>
      </c>
      <c r="AC159" s="2">
        <v>0</v>
      </c>
      <c r="AD159" s="2">
        <v>0</v>
      </c>
      <c r="AE159" s="2">
        <v>0</v>
      </c>
      <c r="AF159" s="2">
        <v>0</v>
      </c>
      <c r="AG159" s="2">
        <v>0</v>
      </c>
      <c r="AH159" t="s">
        <v>163</v>
      </c>
      <c r="AI159">
        <v>4</v>
      </c>
    </row>
    <row r="160" spans="1:35" x14ac:dyDescent="0.25">
      <c r="A160" t="s">
        <v>545</v>
      </c>
      <c r="B160" t="s">
        <v>241</v>
      </c>
      <c r="C160" t="s">
        <v>428</v>
      </c>
      <c r="D160" t="s">
        <v>459</v>
      </c>
      <c r="E160" s="2">
        <v>145.08695652173913</v>
      </c>
      <c r="F160" s="2">
        <v>4.9565217391304346</v>
      </c>
      <c r="G160" s="2">
        <v>0.19565217391304349</v>
      </c>
      <c r="H160" s="2">
        <v>0.72260869565217423</v>
      </c>
      <c r="I160" s="2">
        <v>1.7961956521739131</v>
      </c>
      <c r="J160" s="2">
        <v>0</v>
      </c>
      <c r="K160" s="2">
        <v>0</v>
      </c>
      <c r="L160" s="2">
        <v>14.695652173913041</v>
      </c>
      <c r="M160" s="2">
        <v>0</v>
      </c>
      <c r="N160" s="2">
        <v>8.9809782608695645</v>
      </c>
      <c r="O160" s="2">
        <v>6.1900659274797723E-2</v>
      </c>
      <c r="P160" s="2">
        <v>0</v>
      </c>
      <c r="Q160" s="2">
        <v>0</v>
      </c>
      <c r="R160" s="2">
        <v>0</v>
      </c>
      <c r="S160" s="2">
        <v>10.948478260869562</v>
      </c>
      <c r="T160" s="2">
        <v>19.77423913043479</v>
      </c>
      <c r="U160" s="2">
        <v>0</v>
      </c>
      <c r="V160" s="2">
        <v>0.21175382079712318</v>
      </c>
      <c r="W160" s="2">
        <v>6.3375000000000004</v>
      </c>
      <c r="X160" s="2">
        <v>17.19521739130435</v>
      </c>
      <c r="Y160" s="2">
        <v>3.7270652173913055</v>
      </c>
      <c r="Z160" s="2">
        <v>0.18788582559184902</v>
      </c>
      <c r="AA160" s="2">
        <v>0</v>
      </c>
      <c r="AB160" s="2">
        <v>0</v>
      </c>
      <c r="AC160" s="2">
        <v>0</v>
      </c>
      <c r="AD160" s="2">
        <v>0</v>
      </c>
      <c r="AE160" s="2">
        <v>0</v>
      </c>
      <c r="AF160" s="2">
        <v>0</v>
      </c>
      <c r="AG160" s="2">
        <v>0</v>
      </c>
      <c r="AH160" t="s">
        <v>54</v>
      </c>
      <c r="AI160">
        <v>4</v>
      </c>
    </row>
    <row r="161" spans="1:35" x14ac:dyDescent="0.25">
      <c r="A161" t="s">
        <v>545</v>
      </c>
      <c r="B161" t="s">
        <v>187</v>
      </c>
      <c r="C161" t="s">
        <v>423</v>
      </c>
      <c r="D161" t="s">
        <v>493</v>
      </c>
      <c r="E161" s="2">
        <v>100.60869565217391</v>
      </c>
      <c r="F161" s="2">
        <v>4.5217391304347823</v>
      </c>
      <c r="G161" s="2">
        <v>0.30434782608695654</v>
      </c>
      <c r="H161" s="2">
        <v>1.0434782608695652</v>
      </c>
      <c r="I161" s="2">
        <v>0.63043478260869568</v>
      </c>
      <c r="J161" s="2">
        <v>0</v>
      </c>
      <c r="K161" s="2">
        <v>0</v>
      </c>
      <c r="L161" s="2">
        <v>3.6918478260869558</v>
      </c>
      <c r="M161" s="2">
        <v>0</v>
      </c>
      <c r="N161" s="2">
        <v>6.75</v>
      </c>
      <c r="O161" s="2">
        <v>6.7091616248919628E-2</v>
      </c>
      <c r="P161" s="2">
        <v>4.9402173913043477</v>
      </c>
      <c r="Q161" s="2">
        <v>4.7146739130434785</v>
      </c>
      <c r="R161" s="2">
        <v>9.5964779602420058E-2</v>
      </c>
      <c r="S161" s="2">
        <v>1.9855434782608696</v>
      </c>
      <c r="T161" s="2">
        <v>7.3726086956521764</v>
      </c>
      <c r="U161" s="2">
        <v>0</v>
      </c>
      <c r="V161" s="2">
        <v>9.3015341400172896E-2</v>
      </c>
      <c r="W161" s="2">
        <v>3.2339130434782608</v>
      </c>
      <c r="X161" s="2">
        <v>15.045543478260873</v>
      </c>
      <c r="Y161" s="2">
        <v>0</v>
      </c>
      <c r="Z161" s="2">
        <v>0.1816886343993086</v>
      </c>
      <c r="AA161" s="2">
        <v>0</v>
      </c>
      <c r="AB161" s="2">
        <v>0</v>
      </c>
      <c r="AC161" s="2">
        <v>0</v>
      </c>
      <c r="AD161" s="2">
        <v>0</v>
      </c>
      <c r="AE161" s="2">
        <v>0</v>
      </c>
      <c r="AF161" s="2">
        <v>0</v>
      </c>
      <c r="AG161" s="2">
        <v>0</v>
      </c>
      <c r="AH161" t="s">
        <v>44</v>
      </c>
      <c r="AI161">
        <v>4</v>
      </c>
    </row>
    <row r="162" spans="1:35" x14ac:dyDescent="0.25">
      <c r="A162" t="s">
        <v>545</v>
      </c>
      <c r="B162" t="s">
        <v>354</v>
      </c>
      <c r="C162" t="s">
        <v>377</v>
      </c>
      <c r="D162" t="s">
        <v>478</v>
      </c>
      <c r="E162" s="2">
        <v>25.663043478260871</v>
      </c>
      <c r="F162" s="2">
        <v>4.6467391304347823</v>
      </c>
      <c r="G162" s="2">
        <v>4.3206521739130439</v>
      </c>
      <c r="H162" s="2">
        <v>0</v>
      </c>
      <c r="I162" s="2">
        <v>0</v>
      </c>
      <c r="J162" s="2">
        <v>0</v>
      </c>
      <c r="K162" s="2">
        <v>1.0597826086956521</v>
      </c>
      <c r="L162" s="2">
        <v>4.9410869565217395</v>
      </c>
      <c r="M162" s="2">
        <v>4.5652173913043477</v>
      </c>
      <c r="N162" s="2">
        <v>0</v>
      </c>
      <c r="O162" s="2">
        <v>0.17789072426937735</v>
      </c>
      <c r="P162" s="2">
        <v>0</v>
      </c>
      <c r="Q162" s="2">
        <v>0</v>
      </c>
      <c r="R162" s="2">
        <v>0</v>
      </c>
      <c r="S162" s="2">
        <v>0.67804347826086964</v>
      </c>
      <c r="T162" s="2">
        <v>2.4570652173913046</v>
      </c>
      <c r="U162" s="2">
        <v>0</v>
      </c>
      <c r="V162" s="2">
        <v>0.12216433714527744</v>
      </c>
      <c r="W162" s="2">
        <v>1.0601086956521741</v>
      </c>
      <c r="X162" s="2">
        <v>2.1159782608695652</v>
      </c>
      <c r="Y162" s="2">
        <v>0</v>
      </c>
      <c r="Z162" s="2">
        <v>0.12376111817026683</v>
      </c>
      <c r="AA162" s="2">
        <v>0</v>
      </c>
      <c r="AB162" s="2">
        <v>0</v>
      </c>
      <c r="AC162" s="2">
        <v>0</v>
      </c>
      <c r="AD162" s="2">
        <v>0</v>
      </c>
      <c r="AE162" s="2">
        <v>0</v>
      </c>
      <c r="AF162" s="2">
        <v>0</v>
      </c>
      <c r="AG162" s="2">
        <v>0</v>
      </c>
      <c r="AH162" t="s">
        <v>167</v>
      </c>
      <c r="AI162">
        <v>4</v>
      </c>
    </row>
    <row r="163" spans="1:35" x14ac:dyDescent="0.25">
      <c r="A163" t="s">
        <v>545</v>
      </c>
      <c r="B163" t="s">
        <v>337</v>
      </c>
      <c r="C163" t="s">
        <v>377</v>
      </c>
      <c r="D163" t="s">
        <v>478</v>
      </c>
      <c r="E163" s="2">
        <v>24.347826086956523</v>
      </c>
      <c r="F163" s="2">
        <v>0</v>
      </c>
      <c r="G163" s="2">
        <v>0</v>
      </c>
      <c r="H163" s="2">
        <v>0</v>
      </c>
      <c r="I163" s="2">
        <v>0</v>
      </c>
      <c r="J163" s="2">
        <v>0</v>
      </c>
      <c r="K163" s="2">
        <v>0</v>
      </c>
      <c r="L163" s="2">
        <v>0</v>
      </c>
      <c r="M163" s="2">
        <v>0</v>
      </c>
      <c r="N163" s="2">
        <v>0</v>
      </c>
      <c r="O163" s="2">
        <v>0</v>
      </c>
      <c r="P163" s="2">
        <v>0</v>
      </c>
      <c r="Q163" s="2">
        <v>0</v>
      </c>
      <c r="R163" s="2">
        <v>0</v>
      </c>
      <c r="S163" s="2">
        <v>0</v>
      </c>
      <c r="T163" s="2">
        <v>0</v>
      </c>
      <c r="U163" s="2">
        <v>0</v>
      </c>
      <c r="V163" s="2">
        <v>0</v>
      </c>
      <c r="W163" s="2">
        <v>0</v>
      </c>
      <c r="X163" s="2">
        <v>0</v>
      </c>
      <c r="Y163" s="2">
        <v>0</v>
      </c>
      <c r="Z163" s="2">
        <v>0</v>
      </c>
      <c r="AA163" s="2">
        <v>0</v>
      </c>
      <c r="AB163" s="2">
        <v>0</v>
      </c>
      <c r="AC163" s="2">
        <v>0</v>
      </c>
      <c r="AD163" s="2">
        <v>0</v>
      </c>
      <c r="AE163" s="2">
        <v>0</v>
      </c>
      <c r="AF163" s="2">
        <v>0</v>
      </c>
      <c r="AG163" s="2">
        <v>0</v>
      </c>
      <c r="AH163" t="s">
        <v>150</v>
      </c>
      <c r="AI163">
        <v>4</v>
      </c>
    </row>
    <row r="164" spans="1:35" x14ac:dyDescent="0.25">
      <c r="A164" t="s">
        <v>545</v>
      </c>
      <c r="B164" t="s">
        <v>235</v>
      </c>
      <c r="C164" t="s">
        <v>425</v>
      </c>
      <c r="D164" t="s">
        <v>470</v>
      </c>
      <c r="E164" s="2">
        <v>115.25</v>
      </c>
      <c r="F164" s="2">
        <v>5.7391304347826084</v>
      </c>
      <c r="G164" s="2">
        <v>6.5217391304347824E-2</v>
      </c>
      <c r="H164" s="2">
        <v>0.57608695652173914</v>
      </c>
      <c r="I164" s="2">
        <v>5.7391304347826084</v>
      </c>
      <c r="J164" s="2">
        <v>0</v>
      </c>
      <c r="K164" s="2">
        <v>10.043478260869565</v>
      </c>
      <c r="L164" s="2">
        <v>3.5997826086956524</v>
      </c>
      <c r="M164" s="2">
        <v>5.4782608695652177</v>
      </c>
      <c r="N164" s="2">
        <v>5.1304347826086953</v>
      </c>
      <c r="O164" s="2">
        <v>9.204941997547865E-2</v>
      </c>
      <c r="P164" s="2">
        <v>5.7391304347826084</v>
      </c>
      <c r="Q164" s="2">
        <v>19.6875</v>
      </c>
      <c r="R164" s="2">
        <v>0.22062152221069509</v>
      </c>
      <c r="S164" s="2">
        <v>1.8248913043478265</v>
      </c>
      <c r="T164" s="2">
        <v>6.7904347826086937</v>
      </c>
      <c r="U164" s="2">
        <v>0</v>
      </c>
      <c r="V164" s="2">
        <v>7.4753371687258305E-2</v>
      </c>
      <c r="W164" s="2">
        <v>6.6915217391304322</v>
      </c>
      <c r="X164" s="2">
        <v>7.3658695652173911</v>
      </c>
      <c r="Y164" s="2">
        <v>0</v>
      </c>
      <c r="Z164" s="2">
        <v>0.1219730265019334</v>
      </c>
      <c r="AA164" s="2">
        <v>0</v>
      </c>
      <c r="AB164" s="2">
        <v>0</v>
      </c>
      <c r="AC164" s="2">
        <v>0</v>
      </c>
      <c r="AD164" s="2">
        <v>0</v>
      </c>
      <c r="AE164" s="2">
        <v>0</v>
      </c>
      <c r="AF164" s="2">
        <v>0</v>
      </c>
      <c r="AG164" s="2">
        <v>5.3586956521739131</v>
      </c>
      <c r="AH164" t="s">
        <v>48</v>
      </c>
      <c r="AI164">
        <v>4</v>
      </c>
    </row>
    <row r="165" spans="1:35" x14ac:dyDescent="0.25">
      <c r="A165" t="s">
        <v>545</v>
      </c>
      <c r="B165" t="s">
        <v>363</v>
      </c>
      <c r="C165" t="s">
        <v>457</v>
      </c>
      <c r="D165" t="s">
        <v>473</v>
      </c>
      <c r="E165" s="2">
        <v>38.880434782608695</v>
      </c>
      <c r="F165" s="2">
        <v>0</v>
      </c>
      <c r="G165" s="2">
        <v>1.1304347826086956</v>
      </c>
      <c r="H165" s="2">
        <v>0.18478260869565216</v>
      </c>
      <c r="I165" s="2">
        <v>0</v>
      </c>
      <c r="J165" s="2">
        <v>0</v>
      </c>
      <c r="K165" s="2">
        <v>2.1304347826086958</v>
      </c>
      <c r="L165" s="2">
        <v>0.25521739130434778</v>
      </c>
      <c r="M165" s="2">
        <v>5.7391304347826084</v>
      </c>
      <c r="N165" s="2">
        <v>6.7826086956521738</v>
      </c>
      <c r="O165" s="2">
        <v>0.32205759015935137</v>
      </c>
      <c r="P165" s="2">
        <v>8.0135869565217384</v>
      </c>
      <c r="Q165" s="2">
        <v>0</v>
      </c>
      <c r="R165" s="2">
        <v>0.20610847078557448</v>
      </c>
      <c r="S165" s="2">
        <v>4.9707608695652166</v>
      </c>
      <c r="T165" s="2">
        <v>8.3029347826086966</v>
      </c>
      <c r="U165" s="2">
        <v>0</v>
      </c>
      <c r="V165" s="2">
        <v>0.3413978194017333</v>
      </c>
      <c r="W165" s="2">
        <v>5.2902173913043464</v>
      </c>
      <c r="X165" s="2">
        <v>8.6546739130434798</v>
      </c>
      <c r="Y165" s="2">
        <v>0</v>
      </c>
      <c r="Z165" s="2">
        <v>0.35866088901313953</v>
      </c>
      <c r="AA165" s="2">
        <v>0</v>
      </c>
      <c r="AB165" s="2">
        <v>0</v>
      </c>
      <c r="AC165" s="2">
        <v>0</v>
      </c>
      <c r="AD165" s="2">
        <v>0</v>
      </c>
      <c r="AE165" s="2">
        <v>0</v>
      </c>
      <c r="AF165" s="2">
        <v>0</v>
      </c>
      <c r="AG165" s="2">
        <v>0</v>
      </c>
      <c r="AH165" t="s">
        <v>176</v>
      </c>
      <c r="AI165">
        <v>4</v>
      </c>
    </row>
    <row r="166" spans="1:35" x14ac:dyDescent="0.25">
      <c r="A166" t="s">
        <v>545</v>
      </c>
      <c r="B166" t="s">
        <v>258</v>
      </c>
      <c r="C166" t="s">
        <v>415</v>
      </c>
      <c r="D166" t="s">
        <v>486</v>
      </c>
      <c r="E166" s="2">
        <v>92.728260869565219</v>
      </c>
      <c r="F166" s="2">
        <v>5.3913043478260869</v>
      </c>
      <c r="G166" s="2">
        <v>0.28260869565217389</v>
      </c>
      <c r="H166" s="2">
        <v>1.3586956521739131</v>
      </c>
      <c r="I166" s="2">
        <v>1.5788043478260869</v>
      </c>
      <c r="J166" s="2">
        <v>0</v>
      </c>
      <c r="K166" s="2">
        <v>0</v>
      </c>
      <c r="L166" s="2">
        <v>4.6630434782608692</v>
      </c>
      <c r="M166" s="2">
        <v>7.4918478260869561</v>
      </c>
      <c r="N166" s="2">
        <v>1.0625</v>
      </c>
      <c r="O166" s="2">
        <v>9.2251787598171375E-2</v>
      </c>
      <c r="P166" s="2">
        <v>5.5652173913043477</v>
      </c>
      <c r="Q166" s="2">
        <v>0</v>
      </c>
      <c r="R166" s="2">
        <v>6.0016410737310982E-2</v>
      </c>
      <c r="S166" s="2">
        <v>0</v>
      </c>
      <c r="T166" s="2">
        <v>10.230978260869565</v>
      </c>
      <c r="U166" s="2">
        <v>0</v>
      </c>
      <c r="V166" s="2">
        <v>0.11033290352830852</v>
      </c>
      <c r="W166" s="2">
        <v>12.394021739130435</v>
      </c>
      <c r="X166" s="2">
        <v>4.5597826086956523</v>
      </c>
      <c r="Y166" s="2">
        <v>0</v>
      </c>
      <c r="Z166" s="2">
        <v>0.18283319657718905</v>
      </c>
      <c r="AA166" s="2">
        <v>0</v>
      </c>
      <c r="AB166" s="2">
        <v>0</v>
      </c>
      <c r="AC166" s="2">
        <v>0</v>
      </c>
      <c r="AD166" s="2">
        <v>0</v>
      </c>
      <c r="AE166" s="2">
        <v>0</v>
      </c>
      <c r="AF166" s="2">
        <v>0</v>
      </c>
      <c r="AG166" s="2">
        <v>0</v>
      </c>
      <c r="AH166" t="s">
        <v>71</v>
      </c>
      <c r="AI166">
        <v>4</v>
      </c>
    </row>
    <row r="167" spans="1:35" x14ac:dyDescent="0.25">
      <c r="A167" t="s">
        <v>545</v>
      </c>
      <c r="B167" t="s">
        <v>307</v>
      </c>
      <c r="C167" t="s">
        <v>411</v>
      </c>
      <c r="D167" t="s">
        <v>481</v>
      </c>
      <c r="E167" s="2">
        <v>86.630434782608702</v>
      </c>
      <c r="F167" s="2">
        <v>5.4782608695652177</v>
      </c>
      <c r="G167" s="2">
        <v>0.70652173913043481</v>
      </c>
      <c r="H167" s="2">
        <v>0</v>
      </c>
      <c r="I167" s="2">
        <v>0</v>
      </c>
      <c r="J167" s="2">
        <v>0</v>
      </c>
      <c r="K167" s="2">
        <v>0</v>
      </c>
      <c r="L167" s="2">
        <v>0.41760869565217384</v>
      </c>
      <c r="M167" s="2">
        <v>10.956521739130435</v>
      </c>
      <c r="N167" s="2">
        <v>0</v>
      </c>
      <c r="O167" s="2">
        <v>0.12647427854454202</v>
      </c>
      <c r="P167" s="2">
        <v>0</v>
      </c>
      <c r="Q167" s="2">
        <v>7.9844565217391281</v>
      </c>
      <c r="R167" s="2">
        <v>9.216687578419068E-2</v>
      </c>
      <c r="S167" s="2">
        <v>1.5249999999999999</v>
      </c>
      <c r="T167" s="2">
        <v>4.7527173913043477</v>
      </c>
      <c r="U167" s="2">
        <v>0</v>
      </c>
      <c r="V167" s="2">
        <v>7.2465495608531993E-2</v>
      </c>
      <c r="W167" s="2">
        <v>0.70630434782608686</v>
      </c>
      <c r="X167" s="2">
        <v>2.1191304347826083</v>
      </c>
      <c r="Y167" s="2">
        <v>0</v>
      </c>
      <c r="Z167" s="2">
        <v>3.2614805520702624E-2</v>
      </c>
      <c r="AA167" s="2">
        <v>0</v>
      </c>
      <c r="AB167" s="2">
        <v>0</v>
      </c>
      <c r="AC167" s="2">
        <v>0</v>
      </c>
      <c r="AD167" s="2">
        <v>52.348152173913022</v>
      </c>
      <c r="AE167" s="2">
        <v>0</v>
      </c>
      <c r="AF167" s="2">
        <v>0</v>
      </c>
      <c r="AG167" s="2">
        <v>0</v>
      </c>
      <c r="AH167" t="s">
        <v>120</v>
      </c>
      <c r="AI167">
        <v>4</v>
      </c>
    </row>
    <row r="168" spans="1:35" x14ac:dyDescent="0.25">
      <c r="A168" t="s">
        <v>545</v>
      </c>
      <c r="B168" t="s">
        <v>321</v>
      </c>
      <c r="C168" t="s">
        <v>436</v>
      </c>
      <c r="D168" t="s">
        <v>476</v>
      </c>
      <c r="E168" s="2">
        <v>35.086956521739133</v>
      </c>
      <c r="F168" s="2">
        <v>11.130434782608695</v>
      </c>
      <c r="G168" s="2">
        <v>0.34239130434782611</v>
      </c>
      <c r="H168" s="2">
        <v>0.15489130434782608</v>
      </c>
      <c r="I168" s="2">
        <v>1.1413043478260869</v>
      </c>
      <c r="J168" s="2">
        <v>0</v>
      </c>
      <c r="K168" s="2">
        <v>0</v>
      </c>
      <c r="L168" s="2">
        <v>2.1139130434782607</v>
      </c>
      <c r="M168" s="2">
        <v>4.6086956521739131</v>
      </c>
      <c r="N168" s="2">
        <v>0.47826086956521741</v>
      </c>
      <c r="O168" s="2">
        <v>0.1449814126394052</v>
      </c>
      <c r="P168" s="2">
        <v>5.3043478260869561</v>
      </c>
      <c r="Q168" s="2">
        <v>10.445652173913043</v>
      </c>
      <c r="R168" s="2">
        <v>0.44888475836431224</v>
      </c>
      <c r="S168" s="2">
        <v>4.3679347826086969</v>
      </c>
      <c r="T168" s="2">
        <v>5.5473913043478253</v>
      </c>
      <c r="U168" s="2">
        <v>0</v>
      </c>
      <c r="V168" s="2">
        <v>0.28259293680297398</v>
      </c>
      <c r="W168" s="2">
        <v>4.3868478260869574</v>
      </c>
      <c r="X168" s="2">
        <v>4.2947826086956526</v>
      </c>
      <c r="Y168" s="2">
        <v>4.1690217391304358</v>
      </c>
      <c r="Z168" s="2">
        <v>0.3662515489467163</v>
      </c>
      <c r="AA168" s="2">
        <v>0</v>
      </c>
      <c r="AB168" s="2">
        <v>0</v>
      </c>
      <c r="AC168" s="2">
        <v>1.0054347826086956</v>
      </c>
      <c r="AD168" s="2">
        <v>0</v>
      </c>
      <c r="AE168" s="2">
        <v>0</v>
      </c>
      <c r="AF168" s="2">
        <v>0</v>
      </c>
      <c r="AG168" s="2">
        <v>0</v>
      </c>
      <c r="AH168" t="s">
        <v>134</v>
      </c>
      <c r="AI168">
        <v>4</v>
      </c>
    </row>
    <row r="169" spans="1:35" x14ac:dyDescent="0.25">
      <c r="A169" t="s">
        <v>545</v>
      </c>
      <c r="B169" t="s">
        <v>355</v>
      </c>
      <c r="C169" t="s">
        <v>419</v>
      </c>
      <c r="D169" t="s">
        <v>489</v>
      </c>
      <c r="E169" s="2">
        <v>50.25</v>
      </c>
      <c r="F169" s="2">
        <v>5.7391304347826084</v>
      </c>
      <c r="G169" s="2">
        <v>0</v>
      </c>
      <c r="H169" s="2">
        <v>0.2608695652173913</v>
      </c>
      <c r="I169" s="2">
        <v>0.95652173913043481</v>
      </c>
      <c r="J169" s="2">
        <v>5.3043478260869561</v>
      </c>
      <c r="K169" s="2">
        <v>0</v>
      </c>
      <c r="L169" s="2">
        <v>6.9357608695652173</v>
      </c>
      <c r="M169" s="2">
        <v>5.7391304347826084</v>
      </c>
      <c r="N169" s="2">
        <v>5.8614130434782608</v>
      </c>
      <c r="O169" s="2">
        <v>0.2308565866320571</v>
      </c>
      <c r="P169" s="2">
        <v>0</v>
      </c>
      <c r="Q169" s="2">
        <v>9.8097826086956523</v>
      </c>
      <c r="R169" s="2">
        <v>0.19521955440190353</v>
      </c>
      <c r="S169" s="2">
        <v>7.741521739130433</v>
      </c>
      <c r="T169" s="2">
        <v>15.718260869565217</v>
      </c>
      <c r="U169" s="2">
        <v>0</v>
      </c>
      <c r="V169" s="2">
        <v>0.46686134544667962</v>
      </c>
      <c r="W169" s="2">
        <v>9.8884782608695634</v>
      </c>
      <c r="X169" s="2">
        <v>21.201956521739131</v>
      </c>
      <c r="Y169" s="2">
        <v>0</v>
      </c>
      <c r="Z169" s="2">
        <v>0.61871512005191431</v>
      </c>
      <c r="AA169" s="2">
        <v>0</v>
      </c>
      <c r="AB169" s="2">
        <v>0</v>
      </c>
      <c r="AC169" s="2">
        <v>0</v>
      </c>
      <c r="AD169" s="2">
        <v>0</v>
      </c>
      <c r="AE169" s="2">
        <v>0</v>
      </c>
      <c r="AF169" s="2">
        <v>0</v>
      </c>
      <c r="AG169" s="2">
        <v>4.5217391304347823</v>
      </c>
      <c r="AH169" t="s">
        <v>168</v>
      </c>
      <c r="AI169">
        <v>4</v>
      </c>
    </row>
    <row r="170" spans="1:35" x14ac:dyDescent="0.25">
      <c r="A170" t="s">
        <v>545</v>
      </c>
      <c r="B170" t="s">
        <v>294</v>
      </c>
      <c r="C170" t="s">
        <v>444</v>
      </c>
      <c r="D170" t="s">
        <v>503</v>
      </c>
      <c r="E170" s="2">
        <v>84.391304347826093</v>
      </c>
      <c r="F170" s="2">
        <v>3.3043478260869565</v>
      </c>
      <c r="G170" s="2">
        <v>3.2608695652173912E-2</v>
      </c>
      <c r="H170" s="2">
        <v>0.25815217391304346</v>
      </c>
      <c r="I170" s="2">
        <v>0</v>
      </c>
      <c r="J170" s="2">
        <v>0</v>
      </c>
      <c r="K170" s="2">
        <v>0</v>
      </c>
      <c r="L170" s="2">
        <v>1.9958695652173917</v>
      </c>
      <c r="M170" s="2">
        <v>3.4891304347826089</v>
      </c>
      <c r="N170" s="2">
        <v>3.4429347826086958</v>
      </c>
      <c r="O170" s="2">
        <v>8.2141937145801133E-2</v>
      </c>
      <c r="P170" s="2">
        <v>0</v>
      </c>
      <c r="Q170" s="2">
        <v>8.8532608695652169</v>
      </c>
      <c r="R170" s="2">
        <v>0.10490726429675423</v>
      </c>
      <c r="S170" s="2">
        <v>3.0441304347826086</v>
      </c>
      <c r="T170" s="2">
        <v>2.8705434782608705</v>
      </c>
      <c r="U170" s="2">
        <v>0</v>
      </c>
      <c r="V170" s="2">
        <v>7.0086295723853692E-2</v>
      </c>
      <c r="W170" s="2">
        <v>2.3848913043478261</v>
      </c>
      <c r="X170" s="2">
        <v>3.2173913043478262</v>
      </c>
      <c r="Y170" s="2">
        <v>0</v>
      </c>
      <c r="Z170" s="2">
        <v>6.6384595569294186E-2</v>
      </c>
      <c r="AA170" s="2">
        <v>0</v>
      </c>
      <c r="AB170" s="2">
        <v>0</v>
      </c>
      <c r="AC170" s="2">
        <v>0</v>
      </c>
      <c r="AD170" s="2">
        <v>0</v>
      </c>
      <c r="AE170" s="2">
        <v>0</v>
      </c>
      <c r="AF170" s="2">
        <v>0</v>
      </c>
      <c r="AG170" s="2">
        <v>0</v>
      </c>
      <c r="AH170" t="s">
        <v>107</v>
      </c>
      <c r="AI170">
        <v>4</v>
      </c>
    </row>
    <row r="171" spans="1:35" x14ac:dyDescent="0.25">
      <c r="A171" t="s">
        <v>545</v>
      </c>
      <c r="B171" t="s">
        <v>233</v>
      </c>
      <c r="C171" t="s">
        <v>413</v>
      </c>
      <c r="D171" t="s">
        <v>482</v>
      </c>
      <c r="E171" s="2">
        <v>73.706521739130437</v>
      </c>
      <c r="F171" s="2">
        <v>5.3043478260869561</v>
      </c>
      <c r="G171" s="2">
        <v>1.4130434782608696</v>
      </c>
      <c r="H171" s="2">
        <v>0</v>
      </c>
      <c r="I171" s="2">
        <v>0.51086956521739135</v>
      </c>
      <c r="J171" s="2">
        <v>0</v>
      </c>
      <c r="K171" s="2">
        <v>0</v>
      </c>
      <c r="L171" s="2">
        <v>2.7858695652173915</v>
      </c>
      <c r="M171" s="2">
        <v>0</v>
      </c>
      <c r="N171" s="2">
        <v>5.6088043478260854</v>
      </c>
      <c r="O171" s="2">
        <v>7.6096445951924468E-2</v>
      </c>
      <c r="P171" s="2">
        <v>4.5504347826086953</v>
      </c>
      <c r="Q171" s="2">
        <v>4.9021739130434758</v>
      </c>
      <c r="R171" s="2">
        <v>0.12824657130216777</v>
      </c>
      <c r="S171" s="2">
        <v>1.7617391304347831</v>
      </c>
      <c r="T171" s="2">
        <v>10.364347826086956</v>
      </c>
      <c r="U171" s="2">
        <v>0</v>
      </c>
      <c r="V171" s="2">
        <v>0.16451850759475004</v>
      </c>
      <c r="W171" s="2">
        <v>3.4092391304347829</v>
      </c>
      <c r="X171" s="2">
        <v>10.522391304347826</v>
      </c>
      <c r="Y171" s="2">
        <v>0</v>
      </c>
      <c r="Z171" s="2">
        <v>0.18901489455832471</v>
      </c>
      <c r="AA171" s="2">
        <v>0</v>
      </c>
      <c r="AB171" s="2">
        <v>0</v>
      </c>
      <c r="AC171" s="2">
        <v>0</v>
      </c>
      <c r="AD171" s="2">
        <v>0</v>
      </c>
      <c r="AE171" s="2">
        <v>0</v>
      </c>
      <c r="AF171" s="2">
        <v>0</v>
      </c>
      <c r="AG171" s="2">
        <v>0</v>
      </c>
      <c r="AH171" t="s">
        <v>46</v>
      </c>
      <c r="AI171">
        <v>4</v>
      </c>
    </row>
    <row r="172" spans="1:35" x14ac:dyDescent="0.25">
      <c r="A172" t="s">
        <v>545</v>
      </c>
      <c r="B172" t="s">
        <v>346</v>
      </c>
      <c r="C172" t="s">
        <v>414</v>
      </c>
      <c r="D172" t="s">
        <v>485</v>
      </c>
      <c r="E172" s="2">
        <v>171.81521739130434</v>
      </c>
      <c r="F172" s="2">
        <v>9.3233695652173907</v>
      </c>
      <c r="G172" s="2">
        <v>3.5869565217391304</v>
      </c>
      <c r="H172" s="2">
        <v>6.7040217391304342</v>
      </c>
      <c r="I172" s="2">
        <v>0</v>
      </c>
      <c r="J172" s="2">
        <v>0</v>
      </c>
      <c r="K172" s="2">
        <v>0</v>
      </c>
      <c r="L172" s="2">
        <v>4.0199999999999996</v>
      </c>
      <c r="M172" s="2">
        <v>5.3913043478260869</v>
      </c>
      <c r="N172" s="2">
        <v>5.7391304347826084</v>
      </c>
      <c r="O172" s="2">
        <v>6.4781425950528243E-2</v>
      </c>
      <c r="P172" s="2">
        <v>5.1623913043478264</v>
      </c>
      <c r="Q172" s="2">
        <v>26.784347826086965</v>
      </c>
      <c r="R172" s="2">
        <v>0.1859366103624977</v>
      </c>
      <c r="S172" s="2">
        <v>5.6389130434782615</v>
      </c>
      <c r="T172" s="2">
        <v>0</v>
      </c>
      <c r="U172" s="2">
        <v>0</v>
      </c>
      <c r="V172" s="2">
        <v>3.2819636869741257E-2</v>
      </c>
      <c r="W172" s="2">
        <v>4.5750000000000002</v>
      </c>
      <c r="X172" s="2">
        <v>5.2813043478260893</v>
      </c>
      <c r="Y172" s="2">
        <v>0</v>
      </c>
      <c r="Z172" s="2">
        <v>5.7365724046308617E-2</v>
      </c>
      <c r="AA172" s="2">
        <v>0</v>
      </c>
      <c r="AB172" s="2">
        <v>0</v>
      </c>
      <c r="AC172" s="2">
        <v>0</v>
      </c>
      <c r="AD172" s="2">
        <v>0</v>
      </c>
      <c r="AE172" s="2">
        <v>0</v>
      </c>
      <c r="AF172" s="2">
        <v>0</v>
      </c>
      <c r="AG172" s="2">
        <v>0</v>
      </c>
      <c r="AH172" t="s">
        <v>159</v>
      </c>
      <c r="AI172">
        <v>4</v>
      </c>
    </row>
    <row r="173" spans="1:35" x14ac:dyDescent="0.25">
      <c r="A173" t="s">
        <v>545</v>
      </c>
      <c r="B173" t="s">
        <v>368</v>
      </c>
      <c r="C173" t="s">
        <v>400</v>
      </c>
      <c r="D173" t="s">
        <v>497</v>
      </c>
      <c r="E173" s="2">
        <v>41.097826086956523</v>
      </c>
      <c r="F173" s="2">
        <v>0</v>
      </c>
      <c r="G173" s="2">
        <v>0.2608695652173913</v>
      </c>
      <c r="H173" s="2">
        <v>0.30434782608695654</v>
      </c>
      <c r="I173" s="2">
        <v>0</v>
      </c>
      <c r="J173" s="2">
        <v>0</v>
      </c>
      <c r="K173" s="2">
        <v>0</v>
      </c>
      <c r="L173" s="2">
        <v>3.1094565217391321</v>
      </c>
      <c r="M173" s="2">
        <v>0</v>
      </c>
      <c r="N173" s="2">
        <v>0</v>
      </c>
      <c r="O173" s="2">
        <v>0</v>
      </c>
      <c r="P173" s="2">
        <v>9.4565217391304355</v>
      </c>
      <c r="Q173" s="2">
        <v>0</v>
      </c>
      <c r="R173" s="2">
        <v>0.23009785770960064</v>
      </c>
      <c r="S173" s="2">
        <v>4.1808695652173915</v>
      </c>
      <c r="T173" s="2">
        <v>5.097500000000001</v>
      </c>
      <c r="U173" s="2">
        <v>0</v>
      </c>
      <c r="V173" s="2">
        <v>0.22576302565458875</v>
      </c>
      <c r="W173" s="2">
        <v>5.1991304347826093</v>
      </c>
      <c r="X173" s="2">
        <v>4.9632608695652172</v>
      </c>
      <c r="Y173" s="2">
        <v>0</v>
      </c>
      <c r="Z173" s="2">
        <v>0.24727320814599313</v>
      </c>
      <c r="AA173" s="2">
        <v>0</v>
      </c>
      <c r="AB173" s="2">
        <v>0</v>
      </c>
      <c r="AC173" s="2">
        <v>0</v>
      </c>
      <c r="AD173" s="2">
        <v>0</v>
      </c>
      <c r="AE173" s="2">
        <v>0</v>
      </c>
      <c r="AF173" s="2">
        <v>0</v>
      </c>
      <c r="AG173" s="2">
        <v>0</v>
      </c>
      <c r="AH173" t="s">
        <v>181</v>
      </c>
      <c r="AI173">
        <v>4</v>
      </c>
    </row>
    <row r="174" spans="1:35" x14ac:dyDescent="0.25">
      <c r="A174" t="s">
        <v>545</v>
      </c>
      <c r="B174" t="s">
        <v>293</v>
      </c>
      <c r="C174" t="s">
        <v>422</v>
      </c>
      <c r="D174" t="s">
        <v>473</v>
      </c>
      <c r="E174" s="2">
        <v>17.967391304347824</v>
      </c>
      <c r="F174" s="2">
        <v>0</v>
      </c>
      <c r="G174" s="2">
        <v>0</v>
      </c>
      <c r="H174" s="2">
        <v>0</v>
      </c>
      <c r="I174" s="2">
        <v>0</v>
      </c>
      <c r="J174" s="2">
        <v>0</v>
      </c>
      <c r="K174" s="2">
        <v>0</v>
      </c>
      <c r="L174" s="2">
        <v>0</v>
      </c>
      <c r="M174" s="2">
        <v>0</v>
      </c>
      <c r="N174" s="2">
        <v>0</v>
      </c>
      <c r="O174" s="2">
        <v>0</v>
      </c>
      <c r="P174" s="2">
        <v>0</v>
      </c>
      <c r="Q174" s="2">
        <v>0</v>
      </c>
      <c r="R174" s="2">
        <v>0</v>
      </c>
      <c r="S174" s="2">
        <v>0</v>
      </c>
      <c r="T174" s="2">
        <v>0</v>
      </c>
      <c r="U174" s="2">
        <v>0</v>
      </c>
      <c r="V174" s="2">
        <v>0</v>
      </c>
      <c r="W174" s="2">
        <v>0</v>
      </c>
      <c r="X174" s="2">
        <v>0</v>
      </c>
      <c r="Y174" s="2">
        <v>0</v>
      </c>
      <c r="Z174" s="2">
        <v>0</v>
      </c>
      <c r="AA174" s="2">
        <v>0</v>
      </c>
      <c r="AB174" s="2">
        <v>0</v>
      </c>
      <c r="AC174" s="2">
        <v>0</v>
      </c>
      <c r="AD174" s="2">
        <v>0</v>
      </c>
      <c r="AE174" s="2">
        <v>0</v>
      </c>
      <c r="AF174" s="2">
        <v>0</v>
      </c>
      <c r="AG174" s="2">
        <v>0</v>
      </c>
      <c r="AH174" t="s">
        <v>106</v>
      </c>
      <c r="AI174">
        <v>4</v>
      </c>
    </row>
    <row r="175" spans="1:35" x14ac:dyDescent="0.25">
      <c r="A175" t="s">
        <v>545</v>
      </c>
      <c r="B175" t="s">
        <v>364</v>
      </c>
      <c r="C175" t="s">
        <v>413</v>
      </c>
      <c r="D175" t="s">
        <v>482</v>
      </c>
      <c r="E175" s="2">
        <v>109.05434782608695</v>
      </c>
      <c r="F175" s="2">
        <v>5.2173913043478262</v>
      </c>
      <c r="G175" s="2">
        <v>0.65217391304347827</v>
      </c>
      <c r="H175" s="2">
        <v>1.3695652173913044</v>
      </c>
      <c r="I175" s="2">
        <v>4.5108695652173916</v>
      </c>
      <c r="J175" s="2">
        <v>0</v>
      </c>
      <c r="K175" s="2">
        <v>0</v>
      </c>
      <c r="L175" s="2">
        <v>5.1906521739130431</v>
      </c>
      <c r="M175" s="2">
        <v>5.0434782608695654</v>
      </c>
      <c r="N175" s="2">
        <v>11.165760869565217</v>
      </c>
      <c r="O175" s="2">
        <v>0.14863450612977175</v>
      </c>
      <c r="P175" s="2">
        <v>5.1304347826086953</v>
      </c>
      <c r="Q175" s="2">
        <v>1.8288043478260869</v>
      </c>
      <c r="R175" s="2">
        <v>6.3814412438951459E-2</v>
      </c>
      <c r="S175" s="2">
        <v>8.7690217391304355</v>
      </c>
      <c r="T175" s="2">
        <v>14.866847826086957</v>
      </c>
      <c r="U175" s="2">
        <v>0</v>
      </c>
      <c r="V175" s="2">
        <v>0.21673477524170237</v>
      </c>
      <c r="W175" s="2">
        <v>8.9644565217391285</v>
      </c>
      <c r="X175" s="2">
        <v>17.849021739130432</v>
      </c>
      <c r="Y175" s="2">
        <v>0</v>
      </c>
      <c r="Z175" s="2">
        <v>0.24587262035283558</v>
      </c>
      <c r="AA175" s="2">
        <v>0</v>
      </c>
      <c r="AB175" s="2">
        <v>0</v>
      </c>
      <c r="AC175" s="2">
        <v>0</v>
      </c>
      <c r="AD175" s="2">
        <v>0</v>
      </c>
      <c r="AE175" s="2">
        <v>0</v>
      </c>
      <c r="AF175" s="2">
        <v>0</v>
      </c>
      <c r="AG175" s="2">
        <v>0</v>
      </c>
      <c r="AH175" t="s">
        <v>177</v>
      </c>
      <c r="AI175">
        <v>4</v>
      </c>
    </row>
    <row r="176" spans="1:35" x14ac:dyDescent="0.25">
      <c r="A176" t="s">
        <v>545</v>
      </c>
      <c r="B176" t="s">
        <v>292</v>
      </c>
      <c r="C176" t="s">
        <v>413</v>
      </c>
      <c r="D176" t="s">
        <v>482</v>
      </c>
      <c r="E176" s="2">
        <v>70.054347826086953</v>
      </c>
      <c r="F176" s="2">
        <v>4.7826086956521738</v>
      </c>
      <c r="G176" s="2">
        <v>0.21739130434782608</v>
      </c>
      <c r="H176" s="2">
        <v>0.43206521739130432</v>
      </c>
      <c r="I176" s="2">
        <v>0</v>
      </c>
      <c r="J176" s="2">
        <v>0</v>
      </c>
      <c r="K176" s="2">
        <v>0</v>
      </c>
      <c r="L176" s="2">
        <v>3.9433695652173921</v>
      </c>
      <c r="M176" s="2">
        <v>5.6956521739130439</v>
      </c>
      <c r="N176" s="2">
        <v>5.2364130434782608</v>
      </c>
      <c r="O176" s="2">
        <v>0.15605120248254462</v>
      </c>
      <c r="P176" s="2">
        <v>5.5652173913043477</v>
      </c>
      <c r="Q176" s="2">
        <v>7.5842391304347823</v>
      </c>
      <c r="R176" s="2">
        <v>0.18770364623739333</v>
      </c>
      <c r="S176" s="2">
        <v>8.8556521739130432</v>
      </c>
      <c r="T176" s="2">
        <v>9.5073913043478235</v>
      </c>
      <c r="U176" s="2">
        <v>0</v>
      </c>
      <c r="V176" s="2">
        <v>0.2621256788207913</v>
      </c>
      <c r="W176" s="2">
        <v>7.503043478260869</v>
      </c>
      <c r="X176" s="2">
        <v>12.743695652173919</v>
      </c>
      <c r="Y176" s="2">
        <v>0</v>
      </c>
      <c r="Z176" s="2">
        <v>0.28901474010861145</v>
      </c>
      <c r="AA176" s="2">
        <v>0</v>
      </c>
      <c r="AB176" s="2">
        <v>0</v>
      </c>
      <c r="AC176" s="2">
        <v>0</v>
      </c>
      <c r="AD176" s="2">
        <v>0</v>
      </c>
      <c r="AE176" s="2">
        <v>0</v>
      </c>
      <c r="AF176" s="2">
        <v>0</v>
      </c>
      <c r="AG176" s="2">
        <v>0</v>
      </c>
      <c r="AH176" t="s">
        <v>105</v>
      </c>
      <c r="AI176">
        <v>4</v>
      </c>
    </row>
    <row r="177" spans="1:35" x14ac:dyDescent="0.25">
      <c r="A177" t="s">
        <v>545</v>
      </c>
      <c r="B177" t="s">
        <v>256</v>
      </c>
      <c r="C177" t="s">
        <v>383</v>
      </c>
      <c r="D177" t="s">
        <v>492</v>
      </c>
      <c r="E177" s="2">
        <v>137.92391304347825</v>
      </c>
      <c r="F177" s="2">
        <v>5.2173913043478262</v>
      </c>
      <c r="G177" s="2">
        <v>0.52173913043478259</v>
      </c>
      <c r="H177" s="2">
        <v>2.1630434782608696</v>
      </c>
      <c r="I177" s="2">
        <v>2.8369565217391304</v>
      </c>
      <c r="J177" s="2">
        <v>0</v>
      </c>
      <c r="K177" s="2">
        <v>0</v>
      </c>
      <c r="L177" s="2">
        <v>8.9128260869565192</v>
      </c>
      <c r="M177" s="2">
        <v>4.6521739130434785</v>
      </c>
      <c r="N177" s="2">
        <v>24.418478260869566</v>
      </c>
      <c r="O177" s="2">
        <v>0.21077311056820872</v>
      </c>
      <c r="P177" s="2">
        <v>5.4076086956521738</v>
      </c>
      <c r="Q177" s="2">
        <v>14.391304347826088</v>
      </c>
      <c r="R177" s="2">
        <v>0.14354953108992041</v>
      </c>
      <c r="S177" s="2">
        <v>7.9533695652173915</v>
      </c>
      <c r="T177" s="2">
        <v>14.308586956521738</v>
      </c>
      <c r="U177" s="2">
        <v>0</v>
      </c>
      <c r="V177" s="2">
        <v>0.16140751832295691</v>
      </c>
      <c r="W177" s="2">
        <v>10.175760869565215</v>
      </c>
      <c r="X177" s="2">
        <v>12.147391304347821</v>
      </c>
      <c r="Y177" s="2">
        <v>0</v>
      </c>
      <c r="Z177" s="2">
        <v>0.16185120970919692</v>
      </c>
      <c r="AA177" s="2">
        <v>0</v>
      </c>
      <c r="AB177" s="2">
        <v>0</v>
      </c>
      <c r="AC177" s="2">
        <v>0</v>
      </c>
      <c r="AD177" s="2">
        <v>0</v>
      </c>
      <c r="AE177" s="2">
        <v>0</v>
      </c>
      <c r="AF177" s="2">
        <v>0</v>
      </c>
      <c r="AG177" s="2">
        <v>2.4782608695652173</v>
      </c>
      <c r="AH177" t="s">
        <v>69</v>
      </c>
      <c r="AI177">
        <v>4</v>
      </c>
    </row>
    <row r="178" spans="1:35" x14ac:dyDescent="0.25">
      <c r="A178" t="s">
        <v>545</v>
      </c>
      <c r="B178" t="s">
        <v>215</v>
      </c>
      <c r="C178" t="s">
        <v>391</v>
      </c>
      <c r="D178" t="s">
        <v>470</v>
      </c>
      <c r="E178" s="2">
        <v>94.804347826086953</v>
      </c>
      <c r="F178" s="2">
        <v>3.3043478260869565</v>
      </c>
      <c r="G178" s="2">
        <v>0</v>
      </c>
      <c r="H178" s="2">
        <v>0</v>
      </c>
      <c r="I178" s="2">
        <v>3.2173913043478262</v>
      </c>
      <c r="J178" s="2">
        <v>0</v>
      </c>
      <c r="K178" s="2">
        <v>0</v>
      </c>
      <c r="L178" s="2">
        <v>5.0878260869565199</v>
      </c>
      <c r="M178" s="2">
        <v>5.0434782608695654</v>
      </c>
      <c r="N178" s="2">
        <v>8.7527173913043477</v>
      </c>
      <c r="O178" s="2">
        <v>0.14552281586792021</v>
      </c>
      <c r="P178" s="2">
        <v>4.8695652173913047</v>
      </c>
      <c r="Q178" s="2">
        <v>11.6875</v>
      </c>
      <c r="R178" s="2">
        <v>0.17464457693189636</v>
      </c>
      <c r="S178" s="2">
        <v>5.084021739130435</v>
      </c>
      <c r="T178" s="2">
        <v>4.4217391304347817</v>
      </c>
      <c r="U178" s="2">
        <v>0</v>
      </c>
      <c r="V178" s="2">
        <v>0.10026714056409081</v>
      </c>
      <c r="W178" s="2">
        <v>5.2625000000000002</v>
      </c>
      <c r="X178" s="2">
        <v>4.7032608695652174</v>
      </c>
      <c r="Y178" s="2">
        <v>0</v>
      </c>
      <c r="Z178" s="2">
        <v>0.10511923870671865</v>
      </c>
      <c r="AA178" s="2">
        <v>0</v>
      </c>
      <c r="AB178" s="2">
        <v>0</v>
      </c>
      <c r="AC178" s="2">
        <v>0</v>
      </c>
      <c r="AD178" s="2">
        <v>14.100543478260869</v>
      </c>
      <c r="AE178" s="2">
        <v>0</v>
      </c>
      <c r="AF178" s="2">
        <v>0</v>
      </c>
      <c r="AG178" s="2">
        <v>0</v>
      </c>
      <c r="AH178" t="s">
        <v>27</v>
      </c>
      <c r="AI178">
        <v>4</v>
      </c>
    </row>
    <row r="179" spans="1:35" x14ac:dyDescent="0.25">
      <c r="A179" t="s">
        <v>545</v>
      </c>
      <c r="B179" t="s">
        <v>196</v>
      </c>
      <c r="C179" t="s">
        <v>385</v>
      </c>
      <c r="D179" t="s">
        <v>475</v>
      </c>
      <c r="E179" s="2">
        <v>94</v>
      </c>
      <c r="F179" s="2">
        <v>4.9565217391304346</v>
      </c>
      <c r="G179" s="2">
        <v>8.6956521739130432E-2</v>
      </c>
      <c r="H179" s="2">
        <v>0.47010869565217389</v>
      </c>
      <c r="I179" s="2">
        <v>4.7826086956521738</v>
      </c>
      <c r="J179" s="2">
        <v>0</v>
      </c>
      <c r="K179" s="2">
        <v>0</v>
      </c>
      <c r="L179" s="2">
        <v>9.0978260869565233</v>
      </c>
      <c r="M179" s="2">
        <v>4.8260869565217392</v>
      </c>
      <c r="N179" s="2">
        <v>10.551630434782609</v>
      </c>
      <c r="O179" s="2">
        <v>0.16359273820536541</v>
      </c>
      <c r="P179" s="2">
        <v>1.9130434782608696</v>
      </c>
      <c r="Q179" s="2">
        <v>7.6467391304347823</v>
      </c>
      <c r="R179" s="2">
        <v>0.10169981498612396</v>
      </c>
      <c r="S179" s="2">
        <v>1.5565217391304349</v>
      </c>
      <c r="T179" s="2">
        <v>7.1906521739130458</v>
      </c>
      <c r="U179" s="2">
        <v>0</v>
      </c>
      <c r="V179" s="2">
        <v>9.3055041628122143E-2</v>
      </c>
      <c r="W179" s="2">
        <v>4.7338043478260863</v>
      </c>
      <c r="X179" s="2">
        <v>4.7364130434782625</v>
      </c>
      <c r="Y179" s="2">
        <v>0</v>
      </c>
      <c r="Z179" s="2">
        <v>0.10074699352451436</v>
      </c>
      <c r="AA179" s="2">
        <v>0</v>
      </c>
      <c r="AB179" s="2">
        <v>0</v>
      </c>
      <c r="AC179" s="2">
        <v>0</v>
      </c>
      <c r="AD179" s="2">
        <v>0</v>
      </c>
      <c r="AE179" s="2">
        <v>0</v>
      </c>
      <c r="AF179" s="2">
        <v>0</v>
      </c>
      <c r="AG179" s="2">
        <v>0</v>
      </c>
      <c r="AH179" t="s">
        <v>8</v>
      </c>
      <c r="AI179">
        <v>4</v>
      </c>
    </row>
    <row r="180" spans="1:35" x14ac:dyDescent="0.25">
      <c r="A180" t="s">
        <v>545</v>
      </c>
      <c r="B180" t="s">
        <v>220</v>
      </c>
      <c r="C180" t="s">
        <v>402</v>
      </c>
      <c r="D180" t="s">
        <v>483</v>
      </c>
      <c r="E180" s="2">
        <v>96.228260869565219</v>
      </c>
      <c r="F180" s="2">
        <v>5.7391304347826084</v>
      </c>
      <c r="G180" s="2">
        <v>0.32608695652173914</v>
      </c>
      <c r="H180" s="2">
        <v>1.6494565217391304</v>
      </c>
      <c r="I180" s="2">
        <v>3.8369565217391304</v>
      </c>
      <c r="J180" s="2">
        <v>0</v>
      </c>
      <c r="K180" s="2">
        <v>0</v>
      </c>
      <c r="L180" s="2">
        <v>2.9254347826086957</v>
      </c>
      <c r="M180" s="2">
        <v>5.0434782608695654</v>
      </c>
      <c r="N180" s="2">
        <v>15.013586956521738</v>
      </c>
      <c r="O180" s="2">
        <v>0.20843216988591437</v>
      </c>
      <c r="P180" s="2">
        <v>4.2608695652173916</v>
      </c>
      <c r="Q180" s="2">
        <v>9.9927173913043479</v>
      </c>
      <c r="R180" s="2">
        <v>0.14812267028126061</v>
      </c>
      <c r="S180" s="2">
        <v>2.258152173913043</v>
      </c>
      <c r="T180" s="2">
        <v>8.1007608695652209</v>
      </c>
      <c r="U180" s="2">
        <v>0</v>
      </c>
      <c r="V180" s="2">
        <v>0.10764938438947252</v>
      </c>
      <c r="W180" s="2">
        <v>2.81445652173913</v>
      </c>
      <c r="X180" s="2">
        <v>7.4464130434782589</v>
      </c>
      <c r="Y180" s="2">
        <v>0</v>
      </c>
      <c r="Z180" s="2">
        <v>0.10663052072743701</v>
      </c>
      <c r="AA180" s="2">
        <v>0</v>
      </c>
      <c r="AB180" s="2">
        <v>0</v>
      </c>
      <c r="AC180" s="2">
        <v>0</v>
      </c>
      <c r="AD180" s="2">
        <v>3.6711956521739131</v>
      </c>
      <c r="AE180" s="2">
        <v>0</v>
      </c>
      <c r="AF180" s="2">
        <v>0</v>
      </c>
      <c r="AG180" s="2">
        <v>0</v>
      </c>
      <c r="AH180" t="s">
        <v>32</v>
      </c>
      <c r="AI180">
        <v>4</v>
      </c>
    </row>
    <row r="181" spans="1:35" x14ac:dyDescent="0.25">
      <c r="A181" t="s">
        <v>545</v>
      </c>
      <c r="B181" t="s">
        <v>228</v>
      </c>
      <c r="C181" t="s">
        <v>422</v>
      </c>
      <c r="D181" t="s">
        <v>473</v>
      </c>
      <c r="E181" s="2">
        <v>124.1195652173913</v>
      </c>
      <c r="F181" s="2">
        <v>5.1739130434782608</v>
      </c>
      <c r="G181" s="2">
        <v>0.52989130434782605</v>
      </c>
      <c r="H181" s="2">
        <v>1.9809782608695652</v>
      </c>
      <c r="I181" s="2">
        <v>5.1304347826086953</v>
      </c>
      <c r="J181" s="2">
        <v>0</v>
      </c>
      <c r="K181" s="2">
        <v>0</v>
      </c>
      <c r="L181" s="2">
        <v>7.685326086956521</v>
      </c>
      <c r="M181" s="2">
        <v>5.3152173913043477</v>
      </c>
      <c r="N181" s="2">
        <v>14.266304347826088</v>
      </c>
      <c r="O181" s="2">
        <v>0.15776337682809355</v>
      </c>
      <c r="P181" s="2">
        <v>4.5217391304347823</v>
      </c>
      <c r="Q181" s="2">
        <v>12.565217391304348</v>
      </c>
      <c r="R181" s="2">
        <v>0.13766529468429808</v>
      </c>
      <c r="S181" s="2">
        <v>5.0951086956521747</v>
      </c>
      <c r="T181" s="2">
        <v>7.0498913043478248</v>
      </c>
      <c r="U181" s="2">
        <v>0</v>
      </c>
      <c r="V181" s="2">
        <v>9.7849198703914536E-2</v>
      </c>
      <c r="W181" s="2">
        <v>10.435652173913043</v>
      </c>
      <c r="X181" s="2">
        <v>5.0314130434782625</v>
      </c>
      <c r="Y181" s="2">
        <v>0</v>
      </c>
      <c r="Z181" s="2">
        <v>0.12461423942551889</v>
      </c>
      <c r="AA181" s="2">
        <v>0</v>
      </c>
      <c r="AB181" s="2">
        <v>0</v>
      </c>
      <c r="AC181" s="2">
        <v>0</v>
      </c>
      <c r="AD181" s="2">
        <v>0</v>
      </c>
      <c r="AE181" s="2">
        <v>0</v>
      </c>
      <c r="AF181" s="2">
        <v>0</v>
      </c>
      <c r="AG181" s="2">
        <v>0</v>
      </c>
      <c r="AH181" t="s">
        <v>40</v>
      </c>
      <c r="AI181">
        <v>4</v>
      </c>
    </row>
    <row r="182" spans="1:35" x14ac:dyDescent="0.25">
      <c r="A182" t="s">
        <v>545</v>
      </c>
      <c r="B182" t="s">
        <v>198</v>
      </c>
      <c r="C182" t="s">
        <v>413</v>
      </c>
      <c r="D182" t="s">
        <v>482</v>
      </c>
      <c r="E182" s="2">
        <v>45.630434782608695</v>
      </c>
      <c r="F182" s="2">
        <v>5.1739130434782608</v>
      </c>
      <c r="G182" s="2">
        <v>0</v>
      </c>
      <c r="H182" s="2">
        <v>0</v>
      </c>
      <c r="I182" s="2">
        <v>0</v>
      </c>
      <c r="J182" s="2">
        <v>0</v>
      </c>
      <c r="K182" s="2">
        <v>0</v>
      </c>
      <c r="L182" s="2">
        <v>0.84782608695652184</v>
      </c>
      <c r="M182" s="2">
        <v>4.7826086956521738</v>
      </c>
      <c r="N182" s="2">
        <v>0</v>
      </c>
      <c r="O182" s="2">
        <v>0.10481181515007146</v>
      </c>
      <c r="P182" s="2">
        <v>0</v>
      </c>
      <c r="Q182" s="2">
        <v>0</v>
      </c>
      <c r="R182" s="2">
        <v>0</v>
      </c>
      <c r="S182" s="2">
        <v>0.84</v>
      </c>
      <c r="T182" s="2">
        <v>4.052282608695652</v>
      </c>
      <c r="U182" s="2">
        <v>0</v>
      </c>
      <c r="V182" s="2">
        <v>0.10721534063839923</v>
      </c>
      <c r="W182" s="2">
        <v>0.59576086956521734</v>
      </c>
      <c r="X182" s="2">
        <v>3.0238043478260868</v>
      </c>
      <c r="Y182" s="2">
        <v>0</v>
      </c>
      <c r="Z182" s="2">
        <v>7.9323487374940452E-2</v>
      </c>
      <c r="AA182" s="2">
        <v>0</v>
      </c>
      <c r="AB182" s="2">
        <v>0</v>
      </c>
      <c r="AC182" s="2">
        <v>0</v>
      </c>
      <c r="AD182" s="2">
        <v>0</v>
      </c>
      <c r="AE182" s="2">
        <v>0</v>
      </c>
      <c r="AF182" s="2">
        <v>0</v>
      </c>
      <c r="AG182" s="2">
        <v>0</v>
      </c>
      <c r="AH182" t="s">
        <v>10</v>
      </c>
      <c r="AI182">
        <v>4</v>
      </c>
    </row>
    <row r="183" spans="1:35" x14ac:dyDescent="0.25">
      <c r="A183" t="s">
        <v>545</v>
      </c>
      <c r="B183" t="s">
        <v>229</v>
      </c>
      <c r="C183" t="s">
        <v>375</v>
      </c>
      <c r="D183" t="s">
        <v>473</v>
      </c>
      <c r="E183" s="2">
        <v>71.271739130434781</v>
      </c>
      <c r="F183" s="2">
        <v>5.5652173913043477</v>
      </c>
      <c r="G183" s="2">
        <v>0.32608695652173914</v>
      </c>
      <c r="H183" s="2">
        <v>1.1304347826086956</v>
      </c>
      <c r="I183" s="2">
        <v>3.0407608695652173</v>
      </c>
      <c r="J183" s="2">
        <v>0</v>
      </c>
      <c r="K183" s="2">
        <v>0</v>
      </c>
      <c r="L183" s="2">
        <v>1.6264130434782604</v>
      </c>
      <c r="M183" s="2">
        <v>4.9130434782608692</v>
      </c>
      <c r="N183" s="2">
        <v>4.7038043478260869</v>
      </c>
      <c r="O183" s="2">
        <v>0.13493213359768189</v>
      </c>
      <c r="P183" s="2">
        <v>4.9130434782608692</v>
      </c>
      <c r="Q183" s="2">
        <v>11.141304347826088</v>
      </c>
      <c r="R183" s="2">
        <v>0.22525545218850085</v>
      </c>
      <c r="S183" s="2">
        <v>3.9935869565217388</v>
      </c>
      <c r="T183" s="2">
        <v>0.28347826086956529</v>
      </c>
      <c r="U183" s="2">
        <v>0</v>
      </c>
      <c r="V183" s="2">
        <v>6.0010675613847798E-2</v>
      </c>
      <c r="W183" s="2">
        <v>0.83478260869565235</v>
      </c>
      <c r="X183" s="2">
        <v>6.0614130434782609</v>
      </c>
      <c r="Y183" s="2">
        <v>0</v>
      </c>
      <c r="Z183" s="2">
        <v>9.675918865334758E-2</v>
      </c>
      <c r="AA183" s="2">
        <v>0</v>
      </c>
      <c r="AB183" s="2">
        <v>0</v>
      </c>
      <c r="AC183" s="2">
        <v>0</v>
      </c>
      <c r="AD183" s="2">
        <v>0.15760869565217392</v>
      </c>
      <c r="AE183" s="2">
        <v>0</v>
      </c>
      <c r="AF183" s="2">
        <v>0</v>
      </c>
      <c r="AG183" s="2">
        <v>0</v>
      </c>
      <c r="AH183" t="s">
        <v>41</v>
      </c>
      <c r="AI183">
        <v>4</v>
      </c>
    </row>
    <row r="184" spans="1:35" x14ac:dyDescent="0.25">
      <c r="A184" t="s">
        <v>545</v>
      </c>
      <c r="B184" t="s">
        <v>345</v>
      </c>
      <c r="C184" t="s">
        <v>391</v>
      </c>
      <c r="D184" t="s">
        <v>470</v>
      </c>
      <c r="E184" s="2">
        <v>12.695652173913043</v>
      </c>
      <c r="F184" s="2">
        <v>1.7391304347826086</v>
      </c>
      <c r="G184" s="2">
        <v>2.1739130434782608E-2</v>
      </c>
      <c r="H184" s="2">
        <v>0.45652173913043476</v>
      </c>
      <c r="I184" s="2">
        <v>0</v>
      </c>
      <c r="J184" s="2">
        <v>0</v>
      </c>
      <c r="K184" s="2">
        <v>0</v>
      </c>
      <c r="L184" s="2">
        <v>1.9972826086956528</v>
      </c>
      <c r="M184" s="2">
        <v>5.7391304347826084</v>
      </c>
      <c r="N184" s="2">
        <v>0</v>
      </c>
      <c r="O184" s="2">
        <v>0.45205479452054792</v>
      </c>
      <c r="P184" s="2">
        <v>5.7391304347826084</v>
      </c>
      <c r="Q184" s="2">
        <v>1.6983695652173914</v>
      </c>
      <c r="R184" s="2">
        <v>0.5858304794520548</v>
      </c>
      <c r="S184" s="2">
        <v>3.3629347826086966</v>
      </c>
      <c r="T184" s="2">
        <v>4.9033695652173916</v>
      </c>
      <c r="U184" s="2">
        <v>0</v>
      </c>
      <c r="V184" s="2">
        <v>0.65111301369863028</v>
      </c>
      <c r="W184" s="2">
        <v>5.4566304347826096</v>
      </c>
      <c r="X184" s="2">
        <v>12.572499999999998</v>
      </c>
      <c r="Y184" s="2">
        <v>0</v>
      </c>
      <c r="Z184" s="2">
        <v>1.4201027397260275</v>
      </c>
      <c r="AA184" s="2">
        <v>0</v>
      </c>
      <c r="AB184" s="2">
        <v>0</v>
      </c>
      <c r="AC184" s="2">
        <v>0</v>
      </c>
      <c r="AD184" s="2">
        <v>0</v>
      </c>
      <c r="AE184" s="2">
        <v>0</v>
      </c>
      <c r="AF184" s="2">
        <v>0</v>
      </c>
      <c r="AG184" s="2">
        <v>0</v>
      </c>
      <c r="AH184" t="s">
        <v>158</v>
      </c>
      <c r="AI184">
        <v>4</v>
      </c>
    </row>
    <row r="185" spans="1:35" x14ac:dyDescent="0.25">
      <c r="A185" t="s">
        <v>545</v>
      </c>
      <c r="B185" t="s">
        <v>298</v>
      </c>
      <c r="C185" t="s">
        <v>388</v>
      </c>
      <c r="D185" t="s">
        <v>494</v>
      </c>
      <c r="E185" s="2">
        <v>30.880434782608695</v>
      </c>
      <c r="F185" s="2">
        <v>5.7391304347826084</v>
      </c>
      <c r="G185" s="2">
        <v>1.4130434782608696</v>
      </c>
      <c r="H185" s="2">
        <v>0</v>
      </c>
      <c r="I185" s="2">
        <v>0.60869565217391308</v>
      </c>
      <c r="J185" s="2">
        <v>0</v>
      </c>
      <c r="K185" s="2">
        <v>0.65217391304347827</v>
      </c>
      <c r="L185" s="2">
        <v>0</v>
      </c>
      <c r="M185" s="2">
        <v>0</v>
      </c>
      <c r="N185" s="2">
        <v>5.7391304347826084</v>
      </c>
      <c r="O185" s="2">
        <v>0.18585005279831043</v>
      </c>
      <c r="P185" s="2">
        <v>6.0135869565217392</v>
      </c>
      <c r="Q185" s="2">
        <v>0</v>
      </c>
      <c r="R185" s="2">
        <v>0.19473776839141149</v>
      </c>
      <c r="S185" s="2">
        <v>0.64108695652173897</v>
      </c>
      <c r="T185" s="2">
        <v>3.0611956521739123</v>
      </c>
      <c r="U185" s="2">
        <v>0</v>
      </c>
      <c r="V185" s="2">
        <v>0.11989088349172825</v>
      </c>
      <c r="W185" s="2">
        <v>0.28521739130434787</v>
      </c>
      <c r="X185" s="2">
        <v>2.4422826086956526</v>
      </c>
      <c r="Y185" s="2">
        <v>0</v>
      </c>
      <c r="Z185" s="2">
        <v>8.8324533614924344E-2</v>
      </c>
      <c r="AA185" s="2">
        <v>0</v>
      </c>
      <c r="AB185" s="2">
        <v>0</v>
      </c>
      <c r="AC185" s="2">
        <v>0</v>
      </c>
      <c r="AD185" s="2">
        <v>0</v>
      </c>
      <c r="AE185" s="2">
        <v>0</v>
      </c>
      <c r="AF185" s="2">
        <v>0</v>
      </c>
      <c r="AG185" s="2">
        <v>0</v>
      </c>
      <c r="AH185" t="s">
        <v>111</v>
      </c>
      <c r="AI185">
        <v>4</v>
      </c>
    </row>
    <row r="186" spans="1:35" x14ac:dyDescent="0.25">
      <c r="A186" t="s">
        <v>545</v>
      </c>
      <c r="B186" t="s">
        <v>339</v>
      </c>
      <c r="C186" t="s">
        <v>422</v>
      </c>
      <c r="D186" t="s">
        <v>473</v>
      </c>
      <c r="E186" s="2">
        <v>8.9782608695652169</v>
      </c>
      <c r="F186" s="2">
        <v>1.6708695652173919</v>
      </c>
      <c r="G186" s="2">
        <v>9.0326086956521764E-2</v>
      </c>
      <c r="H186" s="2">
        <v>0.17402173913043481</v>
      </c>
      <c r="I186" s="2">
        <v>1.6363043478260875</v>
      </c>
      <c r="J186" s="2">
        <v>0</v>
      </c>
      <c r="K186" s="2">
        <v>0</v>
      </c>
      <c r="L186" s="2">
        <v>2.4866304347826089</v>
      </c>
      <c r="M186" s="2">
        <v>1.5093478260869571</v>
      </c>
      <c r="N186" s="2">
        <v>0</v>
      </c>
      <c r="O186" s="2">
        <v>0.16811138014527852</v>
      </c>
      <c r="P186" s="2">
        <v>1.7027173913043483</v>
      </c>
      <c r="Q186" s="2">
        <v>2.1946739130434785</v>
      </c>
      <c r="R186" s="2">
        <v>0.43409200968523015</v>
      </c>
      <c r="S186" s="2">
        <v>4.2792391304347825</v>
      </c>
      <c r="T186" s="2">
        <v>0</v>
      </c>
      <c r="U186" s="2">
        <v>0</v>
      </c>
      <c r="V186" s="2">
        <v>0.47662227602905571</v>
      </c>
      <c r="W186" s="2">
        <v>9.3101086956521719</v>
      </c>
      <c r="X186" s="2">
        <v>0.10271739130434782</v>
      </c>
      <c r="Y186" s="2">
        <v>0</v>
      </c>
      <c r="Z186" s="2">
        <v>1.0484019370460047</v>
      </c>
      <c r="AA186" s="2">
        <v>0</v>
      </c>
      <c r="AB186" s="2">
        <v>0</v>
      </c>
      <c r="AC186" s="2">
        <v>0</v>
      </c>
      <c r="AD186" s="2">
        <v>0</v>
      </c>
      <c r="AE186" s="2">
        <v>0</v>
      </c>
      <c r="AF186" s="2">
        <v>0</v>
      </c>
      <c r="AG186" s="2">
        <v>0</v>
      </c>
      <c r="AH186" t="s">
        <v>152</v>
      </c>
      <c r="AI186">
        <v>4</v>
      </c>
    </row>
    <row r="187" spans="1:35" x14ac:dyDescent="0.25">
      <c r="A187" t="s">
        <v>545</v>
      </c>
      <c r="B187" t="s">
        <v>247</v>
      </c>
      <c r="C187" t="s">
        <v>396</v>
      </c>
      <c r="D187" t="s">
        <v>498</v>
      </c>
      <c r="E187" s="2">
        <v>20.739130434782609</v>
      </c>
      <c r="F187" s="2">
        <v>5.3043478260869561</v>
      </c>
      <c r="G187" s="2">
        <v>0</v>
      </c>
      <c r="H187" s="2">
        <v>0</v>
      </c>
      <c r="I187" s="2">
        <v>38.706521739130437</v>
      </c>
      <c r="J187" s="2">
        <v>0</v>
      </c>
      <c r="K187" s="2">
        <v>0</v>
      </c>
      <c r="L187" s="2">
        <v>0.2528260869565217</v>
      </c>
      <c r="M187" s="2">
        <v>4.5570652173913047</v>
      </c>
      <c r="N187" s="2">
        <v>0</v>
      </c>
      <c r="O187" s="2">
        <v>0.21973270440251574</v>
      </c>
      <c r="P187" s="2">
        <v>4.9836956521739131</v>
      </c>
      <c r="Q187" s="2">
        <v>0</v>
      </c>
      <c r="R187" s="2">
        <v>0.24030398322851151</v>
      </c>
      <c r="S187" s="2">
        <v>0.30782608695652164</v>
      </c>
      <c r="T187" s="2">
        <v>0.86945652173913035</v>
      </c>
      <c r="U187" s="2">
        <v>0</v>
      </c>
      <c r="V187" s="2">
        <v>5.6766247379454918E-2</v>
      </c>
      <c r="W187" s="2">
        <v>0.33586956521739131</v>
      </c>
      <c r="X187" s="2">
        <v>0.2521739130434783</v>
      </c>
      <c r="Y187" s="2">
        <v>0</v>
      </c>
      <c r="Z187" s="2">
        <v>2.8354297693920338E-2</v>
      </c>
      <c r="AA187" s="2">
        <v>0</v>
      </c>
      <c r="AB187" s="2">
        <v>0</v>
      </c>
      <c r="AC187" s="2">
        <v>0</v>
      </c>
      <c r="AD187" s="2">
        <v>0</v>
      </c>
      <c r="AE187" s="2">
        <v>0</v>
      </c>
      <c r="AF187" s="2">
        <v>0</v>
      </c>
      <c r="AG187" s="2">
        <v>0</v>
      </c>
      <c r="AH187" t="s">
        <v>60</v>
      </c>
      <c r="AI187">
        <v>4</v>
      </c>
    </row>
    <row r="188" spans="1:35" x14ac:dyDescent="0.25">
      <c r="A188" t="s">
        <v>545</v>
      </c>
      <c r="B188" t="s">
        <v>288</v>
      </c>
      <c r="C188" t="s">
        <v>442</v>
      </c>
      <c r="D188" t="s">
        <v>482</v>
      </c>
      <c r="E188" s="2">
        <v>77.510869565217391</v>
      </c>
      <c r="F188" s="2">
        <v>5.4782608695652177</v>
      </c>
      <c r="G188" s="2">
        <v>0.58695652173913049</v>
      </c>
      <c r="H188" s="2">
        <v>0.38858695652173914</v>
      </c>
      <c r="I188" s="2">
        <v>0.98913043478260865</v>
      </c>
      <c r="J188" s="2">
        <v>0</v>
      </c>
      <c r="K188" s="2">
        <v>0</v>
      </c>
      <c r="L188" s="2">
        <v>2.0360869565217392</v>
      </c>
      <c r="M188" s="2">
        <v>0</v>
      </c>
      <c r="N188" s="2">
        <v>4.0831521739130432</v>
      </c>
      <c r="O188" s="2">
        <v>5.2678446220726399E-2</v>
      </c>
      <c r="P188" s="2">
        <v>5.5907608695652176</v>
      </c>
      <c r="Q188" s="2">
        <v>6.0059782608695649</v>
      </c>
      <c r="R188" s="2">
        <v>0.14961435983732996</v>
      </c>
      <c r="S188" s="2">
        <v>2.2755434782608694</v>
      </c>
      <c r="T188" s="2">
        <v>4.8510869565217396</v>
      </c>
      <c r="U188" s="2">
        <v>0</v>
      </c>
      <c r="V188" s="2">
        <v>9.1943626419856955E-2</v>
      </c>
      <c r="W188" s="2">
        <v>0.43478260869565216</v>
      </c>
      <c r="X188" s="2">
        <v>2.7581521739130435</v>
      </c>
      <c r="Y188" s="2">
        <v>0</v>
      </c>
      <c r="Z188" s="2">
        <v>4.1193381012480719E-2</v>
      </c>
      <c r="AA188" s="2">
        <v>0</v>
      </c>
      <c r="AB188" s="2">
        <v>0</v>
      </c>
      <c r="AC188" s="2">
        <v>0</v>
      </c>
      <c r="AD188" s="2">
        <v>0</v>
      </c>
      <c r="AE188" s="2">
        <v>0</v>
      </c>
      <c r="AF188" s="2">
        <v>0</v>
      </c>
      <c r="AG188" s="2">
        <v>0</v>
      </c>
      <c r="AH188" t="s">
        <v>101</v>
      </c>
      <c r="AI188">
        <v>4</v>
      </c>
    </row>
  </sheetData>
  <pageMargins left="0.7" right="0.7" top="0.75" bottom="0.75" header="0.3" footer="0.3"/>
  <pageSetup orientation="portrait" horizontalDpi="1200" verticalDpi="1200" r:id="rId1"/>
  <ignoredErrors>
    <ignoredError sqref="AH2:AH18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1A9F-1862-4093-9415-9A8B3A1F758C}">
  <sheetPr codeName="Sheet4"/>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7" customWidth="1"/>
    <col min="2" max="2" width="27.28515625" style="7" customWidth="1"/>
    <col min="3" max="3" width="16.5703125" style="7" customWidth="1"/>
    <col min="4" max="4" width="11.5703125" style="7" customWidth="1"/>
    <col min="5" max="5" width="4.5703125" style="7" customWidth="1"/>
    <col min="6" max="6" width="10" style="7" customWidth="1"/>
    <col min="7" max="7" width="12.5703125" style="7" customWidth="1"/>
    <col min="8" max="10" width="8.5703125" style="7" customWidth="1"/>
    <col min="11" max="11" width="9.140625" style="7" customWidth="1"/>
    <col min="12" max="12" width="4.5703125" style="7" customWidth="1"/>
    <col min="13" max="13" width="7.5703125" style="7" customWidth="1"/>
    <col min="14" max="14" width="10.7109375" style="14" customWidth="1"/>
    <col min="15" max="18" width="8.5703125" style="7" customWidth="1"/>
    <col min="19" max="19" width="5.42578125" style="7" customWidth="1"/>
    <col min="20" max="20" width="40.5703125" style="7" customWidth="1"/>
    <col min="21" max="22" width="12.5703125" style="7" customWidth="1"/>
    <col min="23" max="25" width="8.85546875" style="7"/>
    <col min="26" max="26" width="37.140625" style="7" customWidth="1"/>
    <col min="27" max="27" width="11.5703125" style="7" customWidth="1"/>
    <col min="28" max="32" width="8.85546875" style="7"/>
    <col min="33" max="33" width="22.85546875" style="7" customWidth="1"/>
    <col min="34" max="34" width="16.42578125" style="7" customWidth="1"/>
    <col min="35" max="35" width="13.5703125" style="7" customWidth="1"/>
    <col min="36" max="16384" width="8.85546875" style="7"/>
  </cols>
  <sheetData>
    <row r="2" spans="2:29" ht="85.5" customHeight="1" x14ac:dyDescent="0.25">
      <c r="B2" s="3" t="s">
        <v>700</v>
      </c>
      <c r="C2" s="3" t="s">
        <v>556</v>
      </c>
      <c r="D2" s="3" t="s">
        <v>701</v>
      </c>
      <c r="E2" s="4"/>
      <c r="F2" s="5" t="s">
        <v>568</v>
      </c>
      <c r="G2" s="5" t="s">
        <v>569</v>
      </c>
      <c r="H2" s="5" t="s">
        <v>564</v>
      </c>
      <c r="I2" s="5" t="s">
        <v>570</v>
      </c>
      <c r="J2" s="6" t="s">
        <v>571</v>
      </c>
      <c r="K2" s="5" t="s">
        <v>572</v>
      </c>
      <c r="L2" s="5"/>
      <c r="M2" s="5" t="s">
        <v>556</v>
      </c>
      <c r="N2" s="5" t="s">
        <v>569</v>
      </c>
      <c r="O2" s="5" t="s">
        <v>564</v>
      </c>
      <c r="P2" s="5" t="s">
        <v>570</v>
      </c>
      <c r="Q2" s="6" t="s">
        <v>571</v>
      </c>
      <c r="R2" s="5" t="s">
        <v>572</v>
      </c>
      <c r="T2" s="7" t="s">
        <v>573</v>
      </c>
      <c r="U2" s="7" t="s">
        <v>702</v>
      </c>
      <c r="V2" s="8" t="s">
        <v>574</v>
      </c>
      <c r="W2" s="8" t="s">
        <v>575</v>
      </c>
    </row>
    <row r="3" spans="2:29" ht="15" customHeight="1" x14ac:dyDescent="0.25">
      <c r="B3" s="9" t="s">
        <v>576</v>
      </c>
      <c r="C3" s="10">
        <f>AVERAGE(Nurse[MDS Census])</f>
        <v>79.777551732155288</v>
      </c>
      <c r="D3" s="18">
        <v>76.573652573281407</v>
      </c>
      <c r="E3" s="10"/>
      <c r="F3" s="7">
        <v>1</v>
      </c>
      <c r="G3" s="11">
        <v>69193.21739130441</v>
      </c>
      <c r="H3" s="12">
        <v>3.6434308857239039</v>
      </c>
      <c r="I3" s="11">
        <v>5</v>
      </c>
      <c r="J3" s="13">
        <v>0.69655137723978899</v>
      </c>
      <c r="K3" s="11">
        <v>4</v>
      </c>
      <c r="M3" t="s">
        <v>505</v>
      </c>
      <c r="N3" s="11">
        <v>499.60869565217388</v>
      </c>
      <c r="O3" s="12">
        <v>5.6112183447915767</v>
      </c>
      <c r="P3" s="14">
        <v>1</v>
      </c>
      <c r="Q3" s="13">
        <v>1.6792550691845793</v>
      </c>
      <c r="R3" s="14">
        <v>1</v>
      </c>
      <c r="T3" s="15" t="s">
        <v>577</v>
      </c>
      <c r="U3" s="11">
        <f>SUM(Nurse[Total Nurse Staff Hours])</f>
        <v>52863.63543478262</v>
      </c>
      <c r="V3" s="16" t="s">
        <v>578</v>
      </c>
      <c r="W3" s="12">
        <f>Category[[#This Row],[State Total]]/C9</f>
        <v>3.5435185898944495</v>
      </c>
    </row>
    <row r="4" spans="2:29" ht="15" customHeight="1" x14ac:dyDescent="0.25">
      <c r="B4" s="17" t="s">
        <v>564</v>
      </c>
      <c r="C4" s="18">
        <f>SUM(Nurse[Total Nurse Staff Hours])/SUM(Nurse[MDS Census])</f>
        <v>3.5435185898944495</v>
      </c>
      <c r="D4" s="18">
        <v>3.6176047823193387</v>
      </c>
      <c r="E4" s="10"/>
      <c r="F4" s="7">
        <v>2</v>
      </c>
      <c r="G4" s="11">
        <v>127581.48913043467</v>
      </c>
      <c r="H4" s="12">
        <v>3.4416696063905325</v>
      </c>
      <c r="I4" s="11">
        <v>10</v>
      </c>
      <c r="J4" s="13">
        <v>0.65620339242685222</v>
      </c>
      <c r="K4" s="11">
        <v>6</v>
      </c>
      <c r="M4" t="s">
        <v>506</v>
      </c>
      <c r="N4" s="11">
        <v>19399.108695652176</v>
      </c>
      <c r="O4" s="12">
        <v>3.6775058076401965</v>
      </c>
      <c r="P4" s="14">
        <v>27</v>
      </c>
      <c r="Q4" s="13">
        <v>0.57240147743228875</v>
      </c>
      <c r="R4" s="14">
        <v>40</v>
      </c>
      <c r="T4" s="11" t="s">
        <v>579</v>
      </c>
      <c r="U4" s="11">
        <f>SUM(Nurse[Total Direct Care Staff Hours])</f>
        <v>48680.036086956483</v>
      </c>
      <c r="V4" s="16">
        <f>Category[[#This Row],[State Total]]/U3</f>
        <v>0.92086054405041051</v>
      </c>
      <c r="W4" s="12">
        <f>Category[[#This Row],[State Total]]/C9</f>
        <v>3.263086456542946</v>
      </c>
    </row>
    <row r="5" spans="2:29" ht="15" customHeight="1" x14ac:dyDescent="0.25">
      <c r="B5" s="19" t="s">
        <v>580</v>
      </c>
      <c r="C5" s="20">
        <f>SUM(Nurse[Total Direct Care Staff Hours])/SUM(Nurse[MDS Census])</f>
        <v>3.263086456542946</v>
      </c>
      <c r="D5" s="20">
        <v>3.3431272661315639</v>
      </c>
      <c r="E5" s="21"/>
      <c r="F5" s="7">
        <v>3</v>
      </c>
      <c r="G5" s="11">
        <v>122874.52173913032</v>
      </c>
      <c r="H5" s="12">
        <v>3.5340426527380098</v>
      </c>
      <c r="I5" s="11">
        <v>6</v>
      </c>
      <c r="J5" s="13">
        <v>0.69302446309667654</v>
      </c>
      <c r="K5" s="11">
        <v>5</v>
      </c>
      <c r="M5" t="s">
        <v>507</v>
      </c>
      <c r="N5" s="11">
        <v>14869.576086956522</v>
      </c>
      <c r="O5" s="12">
        <v>3.8599588596791961</v>
      </c>
      <c r="P5" s="14">
        <v>18</v>
      </c>
      <c r="Q5" s="13">
        <v>0.37364743885421114</v>
      </c>
      <c r="R5" s="14">
        <v>49</v>
      </c>
      <c r="T5" s="15" t="s">
        <v>581</v>
      </c>
      <c r="U5" s="11">
        <f>SUM(Nurse[Total RN Hours (w/ Admin, DON)])</f>
        <v>8052.0905434782599</v>
      </c>
      <c r="V5" s="16">
        <f>Category[[#This Row],[State Total]]/U3</f>
        <v>0.15231813849450535</v>
      </c>
      <c r="W5" s="12">
        <f>Category[[#This Row],[State Total]]/C9</f>
        <v>0.53974215533339709</v>
      </c>
      <c r="X5" s="22"/>
      <c r="Y5" s="22"/>
      <c r="AB5" s="22"/>
      <c r="AC5" s="22"/>
    </row>
    <row r="6" spans="2:29" ht="15" customHeight="1" x14ac:dyDescent="0.25">
      <c r="B6" s="23" t="s">
        <v>566</v>
      </c>
      <c r="C6" s="20">
        <f>SUM(Nurse[Total RN Hours (w/ Admin, DON)])/SUM(Nurse[MDS Census])</f>
        <v>0.53974215533339709</v>
      </c>
      <c r="D6" s="20">
        <v>0.62562661165643296</v>
      </c>
      <c r="E6"/>
      <c r="F6" s="7">
        <v>4</v>
      </c>
      <c r="G6" s="11">
        <v>216064.59782608761</v>
      </c>
      <c r="H6" s="12">
        <v>3.7380880873840776</v>
      </c>
      <c r="I6" s="11">
        <v>4</v>
      </c>
      <c r="J6" s="13">
        <v>0.58927713647231816</v>
      </c>
      <c r="K6" s="11">
        <v>9</v>
      </c>
      <c r="M6" t="s">
        <v>508</v>
      </c>
      <c r="N6" s="11">
        <v>10304.97826086957</v>
      </c>
      <c r="O6" s="12">
        <v>3.9885240354493057</v>
      </c>
      <c r="P6" s="14">
        <v>12</v>
      </c>
      <c r="Q6" s="13">
        <v>0.66199321138580036</v>
      </c>
      <c r="R6" s="14">
        <v>31</v>
      </c>
      <c r="T6" s="24" t="s">
        <v>582</v>
      </c>
      <c r="U6" s="11">
        <f>SUM(Nurse[RN Hours (excl. Admin, DON)])</f>
        <v>4840.7164130434785</v>
      </c>
      <c r="V6" s="16">
        <f>Category[[#This Row],[State Total]]/U3</f>
        <v>9.1569873566781562E-2</v>
      </c>
      <c r="W6" s="12">
        <f>Category[[#This Row],[State Total]]/C9</f>
        <v>0.32447954925817485</v>
      </c>
      <c r="X6" s="22"/>
      <c r="Y6" s="22"/>
      <c r="AB6" s="22"/>
      <c r="AC6" s="22"/>
    </row>
    <row r="7" spans="2:29" ht="15" customHeight="1" thickBot="1" x14ac:dyDescent="0.3">
      <c r="B7" s="25" t="s">
        <v>583</v>
      </c>
      <c r="C7" s="20">
        <f>SUM(Nurse[RN Hours (excl. Admin, DON)])/SUM(Nurse[MDS Census])</f>
        <v>0.32447954925817485</v>
      </c>
      <c r="D7" s="20">
        <v>0.42587093571797052</v>
      </c>
      <c r="E7"/>
      <c r="F7" s="7">
        <v>5</v>
      </c>
      <c r="G7" s="11">
        <v>221410.13043478233</v>
      </c>
      <c r="H7" s="12">
        <v>3.4421919709105748</v>
      </c>
      <c r="I7" s="11">
        <v>9</v>
      </c>
      <c r="J7" s="13">
        <v>0.70035472729832737</v>
      </c>
      <c r="K7" s="11">
        <v>3</v>
      </c>
      <c r="M7" t="s">
        <v>509</v>
      </c>
      <c r="N7" s="11">
        <v>90441.815217391239</v>
      </c>
      <c r="O7" s="12">
        <v>4.1688434288824041</v>
      </c>
      <c r="P7" s="14">
        <v>7</v>
      </c>
      <c r="Q7" s="13">
        <v>0.55565366972063701</v>
      </c>
      <c r="R7" s="14">
        <v>41</v>
      </c>
      <c r="T7" s="24" t="s">
        <v>562</v>
      </c>
      <c r="U7" s="11">
        <f>SUM(Nurse[RN Admin Hours])</f>
        <v>2286.3265217391313</v>
      </c>
      <c r="V7" s="16">
        <f>Category[[#This Row],[State Total]]/U3</f>
        <v>4.3249513638912544E-2</v>
      </c>
      <c r="W7" s="12">
        <f>Category[[#This Row],[State Total]]/C9</f>
        <v>0.15325545558338013</v>
      </c>
      <c r="X7" s="22"/>
      <c r="Y7" s="22"/>
      <c r="Z7" s="22"/>
      <c r="AA7" s="22"/>
      <c r="AB7" s="22"/>
      <c r="AC7" s="22"/>
    </row>
    <row r="8" spans="2:29" ht="15" customHeight="1" thickTop="1" x14ac:dyDescent="0.25">
      <c r="B8" s="26" t="s">
        <v>584</v>
      </c>
      <c r="C8" s="27">
        <f>COUNTA(Nurse[Provider])</f>
        <v>187</v>
      </c>
      <c r="D8" s="27">
        <v>14806</v>
      </c>
      <c r="F8" s="7">
        <v>6</v>
      </c>
      <c r="G8" s="11">
        <v>135212.58695652158</v>
      </c>
      <c r="H8" s="12">
        <v>3.4486186599234512</v>
      </c>
      <c r="I8" s="11">
        <v>7</v>
      </c>
      <c r="J8" s="13">
        <v>0.36452698962455138</v>
      </c>
      <c r="K8" s="11">
        <v>10</v>
      </c>
      <c r="M8" t="s">
        <v>510</v>
      </c>
      <c r="N8" s="11">
        <v>14172.717391304339</v>
      </c>
      <c r="O8" s="12">
        <v>3.7166031567080071</v>
      </c>
      <c r="P8" s="14">
        <v>24</v>
      </c>
      <c r="Q8" s="13">
        <v>0.88015673101258662</v>
      </c>
      <c r="R8" s="14">
        <v>10</v>
      </c>
      <c r="T8" s="33" t="s">
        <v>561</v>
      </c>
      <c r="U8" s="34">
        <f>SUM(Nurse[RN DON Hours])</f>
        <v>925.04760869565268</v>
      </c>
      <c r="V8" s="16">
        <f>Category[[#This Row],[State Total]]/U3</f>
        <v>1.7498751288811294E-2</v>
      </c>
      <c r="W8" s="12">
        <f>Category[[#This Row],[State Total]]/C9</f>
        <v>6.2007150491842272E-2</v>
      </c>
      <c r="X8" s="22"/>
      <c r="Y8" s="22"/>
      <c r="Z8" s="22"/>
      <c r="AA8" s="22"/>
      <c r="AB8" s="22"/>
      <c r="AC8" s="22"/>
    </row>
    <row r="9" spans="2:29" ht="15" customHeight="1" x14ac:dyDescent="0.25">
      <c r="B9" s="26" t="s">
        <v>585</v>
      </c>
      <c r="C9" s="27">
        <f>SUM(Nurse[MDS Census])</f>
        <v>14918.402173913038</v>
      </c>
      <c r="D9" s="27">
        <v>1133749.5000000044</v>
      </c>
      <c r="F9" s="7">
        <v>7</v>
      </c>
      <c r="G9" s="11">
        <v>75955.347826086945</v>
      </c>
      <c r="H9" s="12">
        <v>3.4450510440058326</v>
      </c>
      <c r="I9" s="11">
        <v>8</v>
      </c>
      <c r="J9" s="13">
        <v>0.5931386961904962</v>
      </c>
      <c r="K9" s="11">
        <v>8</v>
      </c>
      <c r="M9" t="s">
        <v>511</v>
      </c>
      <c r="N9" s="11">
        <v>18656.978260869564</v>
      </c>
      <c r="O9" s="12">
        <v>3.5149813975654292</v>
      </c>
      <c r="P9" s="14">
        <v>40</v>
      </c>
      <c r="Q9" s="13">
        <v>0.65521450768508349</v>
      </c>
      <c r="R9" s="14">
        <v>32</v>
      </c>
      <c r="T9" s="15" t="s">
        <v>586</v>
      </c>
      <c r="U9" s="11">
        <f>SUM(Nurse[Total LPN Hours (w/ Admin)])</f>
        <v>14341.770869565218</v>
      </c>
      <c r="V9" s="16">
        <f>Category[[#This Row],[State Total]]/U3</f>
        <v>0.27129747607423876</v>
      </c>
      <c r="W9" s="12">
        <f>Category[[#This Row],[State Total]]/C9</f>
        <v>0.96134764986050969</v>
      </c>
      <c r="X9" s="22"/>
      <c r="Y9" s="22"/>
      <c r="Z9" s="22"/>
      <c r="AA9" s="22"/>
      <c r="AB9" s="22"/>
      <c r="AC9" s="22"/>
    </row>
    <row r="10" spans="2:29" ht="15" customHeight="1" x14ac:dyDescent="0.25">
      <c r="F10" s="7">
        <v>8</v>
      </c>
      <c r="G10" s="11">
        <v>33903.086956521722</v>
      </c>
      <c r="H10" s="12">
        <v>3.8185871493040895</v>
      </c>
      <c r="I10" s="11">
        <v>3</v>
      </c>
      <c r="J10" s="13">
        <v>0.89366637448687003</v>
      </c>
      <c r="K10" s="11">
        <v>1</v>
      </c>
      <c r="M10" t="s">
        <v>512</v>
      </c>
      <c r="N10" s="11">
        <v>1991.2717391304345</v>
      </c>
      <c r="O10" s="12">
        <v>4.1797175172082515</v>
      </c>
      <c r="P10" s="14">
        <v>6</v>
      </c>
      <c r="Q10" s="13">
        <v>1.1788154282002434</v>
      </c>
      <c r="R10" s="14">
        <v>3</v>
      </c>
      <c r="T10" s="24" t="s">
        <v>587</v>
      </c>
      <c r="U10" s="11">
        <f>SUM(Nurse[LPN Hours (excl. Admin)])</f>
        <v>13369.545652173912</v>
      </c>
      <c r="V10" s="16">
        <f>Category[[#This Row],[State Total]]/U3</f>
        <v>0.252906285052374</v>
      </c>
      <c r="W10" s="12">
        <f>Category[[#This Row],[State Total]]/C9</f>
        <v>0.89617812258423202</v>
      </c>
      <c r="X10" s="22"/>
      <c r="Y10" s="22"/>
      <c r="Z10" s="22"/>
      <c r="AA10" s="22"/>
      <c r="AB10" s="22"/>
      <c r="AC10" s="22"/>
    </row>
    <row r="11" spans="2:29" ht="15" customHeight="1" x14ac:dyDescent="0.25">
      <c r="F11" s="7">
        <v>9</v>
      </c>
      <c r="G11" s="11">
        <v>109110.39130434772</v>
      </c>
      <c r="H11" s="12">
        <v>4.1458952859469518</v>
      </c>
      <c r="I11" s="11">
        <v>2</v>
      </c>
      <c r="J11" s="13">
        <v>0.60320229233337397</v>
      </c>
      <c r="K11" s="11">
        <v>7</v>
      </c>
      <c r="M11" t="s">
        <v>513</v>
      </c>
      <c r="N11" s="11">
        <v>3455.0000000000005</v>
      </c>
      <c r="O11" s="12">
        <v>3.9600654690744359</v>
      </c>
      <c r="P11" s="14">
        <v>14</v>
      </c>
      <c r="Q11" s="13">
        <v>0.96703712326181301</v>
      </c>
      <c r="R11" s="14">
        <v>7</v>
      </c>
      <c r="T11" s="24" t="s">
        <v>563</v>
      </c>
      <c r="U11" s="11">
        <f>SUM(Nurse[LPN Admin Hours])</f>
        <v>972.22521739130389</v>
      </c>
      <c r="V11" s="16">
        <f>Category[[#This Row],[State Total]]/U3</f>
        <v>1.8391191021864723E-2</v>
      </c>
      <c r="W11" s="12">
        <f>Category[[#This Row],[State Total]]/C9</f>
        <v>6.5169527276277534E-2</v>
      </c>
      <c r="X11" s="22"/>
      <c r="Y11" s="22"/>
      <c r="Z11" s="22"/>
      <c r="AA11" s="22"/>
      <c r="AB11" s="22"/>
      <c r="AC11" s="22"/>
    </row>
    <row r="12" spans="2:29" ht="15" customHeight="1" x14ac:dyDescent="0.25">
      <c r="F12" s="7">
        <v>10</v>
      </c>
      <c r="G12" s="11">
        <v>22444.130434782583</v>
      </c>
      <c r="H12" s="12">
        <v>4.2962792198986879</v>
      </c>
      <c r="I12" s="11">
        <v>1</v>
      </c>
      <c r="J12" s="13">
        <v>0.86396007477504655</v>
      </c>
      <c r="K12" s="11">
        <v>2</v>
      </c>
      <c r="M12" t="s">
        <v>514</v>
      </c>
      <c r="N12" s="11">
        <v>65769.554347826066</v>
      </c>
      <c r="O12" s="12">
        <v>4.1160659410434892</v>
      </c>
      <c r="P12" s="14">
        <v>10</v>
      </c>
      <c r="Q12" s="13">
        <v>0.69445656019973667</v>
      </c>
      <c r="R12" s="14">
        <v>26</v>
      </c>
      <c r="T12" s="15" t="s">
        <v>588</v>
      </c>
      <c r="U12" s="11">
        <f>SUM(Nurse[Total CNA, NA TR, Med Aide/Tech Hours])</f>
        <v>30469.774021739133</v>
      </c>
      <c r="V12" s="16">
        <f>Category[[#This Row],[State Total]]/U3</f>
        <v>0.5763843854312557</v>
      </c>
      <c r="W12" s="12">
        <f>Category[[#This Row],[State Total]]/C9</f>
        <v>2.042428784700542</v>
      </c>
      <c r="X12" s="22"/>
      <c r="Y12" s="22"/>
      <c r="Z12" s="22"/>
      <c r="AA12" s="22"/>
      <c r="AB12" s="22"/>
      <c r="AC12" s="22"/>
    </row>
    <row r="13" spans="2:29" ht="15" customHeight="1" x14ac:dyDescent="0.25">
      <c r="I13" s="11"/>
      <c r="J13" s="11"/>
      <c r="K13" s="11"/>
      <c r="M13" t="s">
        <v>515</v>
      </c>
      <c r="N13" s="11">
        <v>27780.826086956524</v>
      </c>
      <c r="O13" s="12">
        <v>3.3807142868321751</v>
      </c>
      <c r="P13" s="14">
        <v>47</v>
      </c>
      <c r="Q13" s="13">
        <v>0.42906146169002968</v>
      </c>
      <c r="R13" s="14">
        <v>46</v>
      </c>
      <c r="T13" s="24" t="s">
        <v>589</v>
      </c>
      <c r="U13" s="11">
        <f>SUM(Nurse[CNA Hours])</f>
        <v>29457.356739130435</v>
      </c>
      <c r="V13" s="16">
        <f>Category[[#This Row],[State Total]]/U3</f>
        <v>0.55723289737558257</v>
      </c>
      <c r="W13" s="12">
        <f>Category[[#This Row],[State Total]]/C9</f>
        <v>1.9745651307511229</v>
      </c>
      <c r="X13" s="22"/>
      <c r="Y13" s="22"/>
      <c r="Z13" s="22"/>
      <c r="AA13" s="22"/>
      <c r="AB13" s="22"/>
      <c r="AC13" s="22"/>
    </row>
    <row r="14" spans="2:29" ht="15" customHeight="1" x14ac:dyDescent="0.25">
      <c r="G14" s="12"/>
      <c r="I14" s="11"/>
      <c r="J14" s="11"/>
      <c r="K14" s="11"/>
      <c r="M14" t="s">
        <v>516</v>
      </c>
      <c r="N14" s="11">
        <v>3190.6195652173915</v>
      </c>
      <c r="O14" s="12">
        <v>4.4830250360261221</v>
      </c>
      <c r="P14" s="14">
        <v>3</v>
      </c>
      <c r="Q14" s="13">
        <v>1.4751847637606159</v>
      </c>
      <c r="R14" s="14">
        <v>2</v>
      </c>
      <c r="T14" s="24" t="s">
        <v>590</v>
      </c>
      <c r="U14" s="11">
        <f>SUM(Nurse[NA TR Hours])</f>
        <v>1012.1754347826081</v>
      </c>
      <c r="V14" s="16">
        <f>Category[[#This Row],[State Total]]/U3</f>
        <v>1.9146913118211852E-2</v>
      </c>
      <c r="W14" s="12">
        <f>Category[[#This Row],[State Total]]/C9</f>
        <v>6.7847442573477593E-2</v>
      </c>
    </row>
    <row r="15" spans="2:29" ht="15" customHeight="1" x14ac:dyDescent="0.25">
      <c r="I15" s="11"/>
      <c r="J15" s="11"/>
      <c r="K15" s="11"/>
      <c r="M15" t="s">
        <v>517</v>
      </c>
      <c r="N15" s="11">
        <v>20203.739130434784</v>
      </c>
      <c r="O15" s="12">
        <v>3.6020515197359071</v>
      </c>
      <c r="P15" s="14">
        <v>33</v>
      </c>
      <c r="Q15" s="13">
        <v>0.7107612452279598</v>
      </c>
      <c r="R15" s="14">
        <v>23</v>
      </c>
      <c r="T15" s="28" t="s">
        <v>591</v>
      </c>
      <c r="U15" s="29">
        <f>SUM(Nurse[Med Aide/Tech Hours])</f>
        <v>0.24184782608695651</v>
      </c>
      <c r="V15" s="16">
        <f>Category[[#This Row],[State Total]]/U3</f>
        <v>4.5749374612217493E-6</v>
      </c>
      <c r="W15" s="12">
        <f>Category[[#This Row],[State Total]]/C9</f>
        <v>1.6211375941443785E-5</v>
      </c>
    </row>
    <row r="16" spans="2:29" ht="15" customHeight="1" x14ac:dyDescent="0.25">
      <c r="I16" s="11"/>
      <c r="J16" s="11"/>
      <c r="K16" s="11"/>
      <c r="M16" t="s">
        <v>518</v>
      </c>
      <c r="N16" s="11">
        <v>3648.0760869565211</v>
      </c>
      <c r="O16" s="12">
        <v>4.1569399594187546</v>
      </c>
      <c r="P16" s="14">
        <v>8</v>
      </c>
      <c r="Q16" s="13">
        <v>0.88999982122798493</v>
      </c>
      <c r="R16" s="14">
        <v>9</v>
      </c>
    </row>
    <row r="17" spans="9:23" ht="15" customHeight="1" x14ac:dyDescent="0.25">
      <c r="I17" s="11"/>
      <c r="J17" s="11"/>
      <c r="K17" s="11"/>
      <c r="M17" t="s">
        <v>519</v>
      </c>
      <c r="N17" s="11">
        <v>56360.021739130454</v>
      </c>
      <c r="O17" s="12">
        <v>2.9793116169687046</v>
      </c>
      <c r="P17" s="14">
        <v>51</v>
      </c>
      <c r="Q17" s="13">
        <v>0.67574055538133815</v>
      </c>
      <c r="R17" s="14">
        <v>29</v>
      </c>
    </row>
    <row r="18" spans="9:23" ht="15" customHeight="1" x14ac:dyDescent="0.25">
      <c r="I18" s="11"/>
      <c r="J18" s="11"/>
      <c r="K18" s="11"/>
      <c r="M18" t="s">
        <v>520</v>
      </c>
      <c r="N18" s="11">
        <v>33912.184782608732</v>
      </c>
      <c r="O18" s="12">
        <v>3.4266122764005855</v>
      </c>
      <c r="P18" s="14">
        <v>44</v>
      </c>
      <c r="Q18" s="13">
        <v>0.5972269073479739</v>
      </c>
      <c r="R18" s="14">
        <v>37</v>
      </c>
      <c r="T18" s="7" t="s">
        <v>592</v>
      </c>
      <c r="U18" s="7" t="s">
        <v>702</v>
      </c>
    </row>
    <row r="19" spans="9:23" ht="15" customHeight="1" x14ac:dyDescent="0.25">
      <c r="M19" t="s">
        <v>521</v>
      </c>
      <c r="N19" s="11">
        <v>14767.652173913046</v>
      </c>
      <c r="O19" s="12">
        <v>3.8376440575170174</v>
      </c>
      <c r="P19" s="14">
        <v>20</v>
      </c>
      <c r="Q19" s="13">
        <v>0.69296483795369435</v>
      </c>
      <c r="R19" s="14">
        <v>28</v>
      </c>
      <c r="T19" s="7" t="s">
        <v>593</v>
      </c>
      <c r="U19" s="11">
        <f>SUM(Nurse[RN Hours Contract (excl. Admin, DON)])</f>
        <v>237.39065217391297</v>
      </c>
    </row>
    <row r="20" spans="9:23" ht="15" customHeight="1" x14ac:dyDescent="0.25">
      <c r="M20" t="s">
        <v>522</v>
      </c>
      <c r="N20" s="11">
        <v>20228.043478260875</v>
      </c>
      <c r="O20" s="12">
        <v>3.649939445883351</v>
      </c>
      <c r="P20" s="14">
        <v>29</v>
      </c>
      <c r="Q20" s="13">
        <v>0.65163810465453664</v>
      </c>
      <c r="R20" s="14">
        <v>33</v>
      </c>
      <c r="T20" s="7" t="s">
        <v>594</v>
      </c>
      <c r="U20" s="11">
        <f>SUM(Nurse[RN Admin Hours Contract])</f>
        <v>32.098478260869562</v>
      </c>
      <c r="W20" s="11"/>
    </row>
    <row r="21" spans="9:23" ht="15" customHeight="1" x14ac:dyDescent="0.25">
      <c r="M21" t="s">
        <v>523</v>
      </c>
      <c r="N21" s="11">
        <v>20988.326086956513</v>
      </c>
      <c r="O21" s="12">
        <v>3.5257540682553339</v>
      </c>
      <c r="P21" s="14">
        <v>39</v>
      </c>
      <c r="Q21" s="13">
        <v>0.24752919065774662</v>
      </c>
      <c r="R21" s="14">
        <v>51</v>
      </c>
      <c r="T21" s="7" t="s">
        <v>595</v>
      </c>
      <c r="U21" s="11">
        <f>SUM(Nurse[RN DON Hours Contract])</f>
        <v>6.6636956521739137</v>
      </c>
    </row>
    <row r="22" spans="9:23" ht="15" customHeight="1" x14ac:dyDescent="0.25">
      <c r="M22" t="s">
        <v>524</v>
      </c>
      <c r="N22" s="11">
        <v>31567.130434782615</v>
      </c>
      <c r="O22" s="12">
        <v>3.6090746807356027</v>
      </c>
      <c r="P22" s="14">
        <v>32</v>
      </c>
      <c r="Q22" s="13">
        <v>0.64982515178143496</v>
      </c>
      <c r="R22" s="14">
        <v>34</v>
      </c>
      <c r="T22" s="7" t="s">
        <v>596</v>
      </c>
      <c r="U22" s="11">
        <f>SUM(Nurse[LPN Hours Contract (excl. Admin)])</f>
        <v>1417.9338043478258</v>
      </c>
    </row>
    <row r="23" spans="9:23" ht="15" customHeight="1" x14ac:dyDescent="0.25">
      <c r="M23" t="s">
        <v>525</v>
      </c>
      <c r="N23" s="11">
        <v>20843.717391304348</v>
      </c>
      <c r="O23" s="12">
        <v>3.7171215599320409</v>
      </c>
      <c r="P23" s="14">
        <v>23</v>
      </c>
      <c r="Q23" s="13">
        <v>0.7752439792618151</v>
      </c>
      <c r="R23" s="14">
        <v>17</v>
      </c>
      <c r="T23" s="7" t="s">
        <v>597</v>
      </c>
      <c r="U23" s="11">
        <f>SUM(Nurse[LPN Admin Hours Contract])</f>
        <v>15.9575</v>
      </c>
    </row>
    <row r="24" spans="9:23" ht="15" customHeight="1" x14ac:dyDescent="0.25">
      <c r="M24" t="s">
        <v>526</v>
      </c>
      <c r="N24" s="11">
        <v>4934.9782608695641</v>
      </c>
      <c r="O24" s="12">
        <v>4.3008784012968659</v>
      </c>
      <c r="P24" s="14">
        <v>5</v>
      </c>
      <c r="Q24" s="13">
        <v>1.0343943632190795</v>
      </c>
      <c r="R24" s="14">
        <v>6</v>
      </c>
      <c r="T24" s="7" t="s">
        <v>598</v>
      </c>
      <c r="U24" s="11">
        <f>SUM(Nurse[CNA Hours Contract])</f>
        <v>3121.1993478260865</v>
      </c>
    </row>
    <row r="25" spans="9:23" ht="15" customHeight="1" x14ac:dyDescent="0.25">
      <c r="M25" t="s">
        <v>527</v>
      </c>
      <c r="N25" s="11">
        <v>31237.043478260846</v>
      </c>
      <c r="O25" s="12">
        <v>3.669082729256794</v>
      </c>
      <c r="P25" s="14">
        <v>28</v>
      </c>
      <c r="Q25" s="13">
        <v>0.71055695787610029</v>
      </c>
      <c r="R25" s="14">
        <v>24</v>
      </c>
      <c r="T25" s="7" t="s">
        <v>599</v>
      </c>
      <c r="U25" s="11">
        <f>SUM(Nurse[NA TR Hours Contract])</f>
        <v>0</v>
      </c>
    </row>
    <row r="26" spans="9:23" ht="15" customHeight="1" x14ac:dyDescent="0.25">
      <c r="M26" t="s">
        <v>528</v>
      </c>
      <c r="N26" s="11">
        <v>20244.869565217403</v>
      </c>
      <c r="O26" s="12">
        <v>4.1530949172307707</v>
      </c>
      <c r="P26" s="14">
        <v>9</v>
      </c>
      <c r="Q26" s="13">
        <v>1.0613915441808113</v>
      </c>
      <c r="R26" s="14">
        <v>5</v>
      </c>
      <c r="T26" s="7" t="s">
        <v>600</v>
      </c>
      <c r="U26" s="11">
        <f>SUM(Nurse[Med Aide/Tech Hours Contract])</f>
        <v>0.24184782608695651</v>
      </c>
    </row>
    <row r="27" spans="9:23" ht="15" customHeight="1" x14ac:dyDescent="0.25">
      <c r="M27" t="s">
        <v>529</v>
      </c>
      <c r="N27" s="11">
        <v>31430.967391304355</v>
      </c>
      <c r="O27" s="12">
        <v>2.9948222484817468</v>
      </c>
      <c r="P27" s="14">
        <v>50</v>
      </c>
      <c r="Q27" s="13">
        <v>0.41892845224299335</v>
      </c>
      <c r="R27" s="14">
        <v>47</v>
      </c>
      <c r="T27" s="7" t="s">
        <v>601</v>
      </c>
      <c r="U27" s="11">
        <f>SUM(Nurse[Total Contract Hours])</f>
        <v>4831.4853260869595</v>
      </c>
    </row>
    <row r="28" spans="9:23" ht="15" customHeight="1" x14ac:dyDescent="0.25">
      <c r="M28" t="s">
        <v>530</v>
      </c>
      <c r="N28" s="11">
        <v>13447.456521739132</v>
      </c>
      <c r="O28" s="12">
        <v>3.9079850319197242</v>
      </c>
      <c r="P28" s="14">
        <v>17</v>
      </c>
      <c r="Q28" s="13">
        <v>0.58742220526590605</v>
      </c>
      <c r="R28" s="14">
        <v>38</v>
      </c>
      <c r="T28" s="7" t="s">
        <v>622</v>
      </c>
      <c r="U28" s="11">
        <f>SUM(Nurse[Total Nurse Staff Hours])</f>
        <v>52863.63543478262</v>
      </c>
    </row>
    <row r="29" spans="9:23" ht="15" customHeight="1" x14ac:dyDescent="0.25">
      <c r="M29" t="s">
        <v>531</v>
      </c>
      <c r="N29" s="11">
        <v>3239.3369565217386</v>
      </c>
      <c r="O29" s="12">
        <v>3.7065618970602547</v>
      </c>
      <c r="P29" s="14">
        <v>25</v>
      </c>
      <c r="Q29" s="13">
        <v>0.81876702492122988</v>
      </c>
      <c r="R29" s="14">
        <v>15</v>
      </c>
      <c r="T29" s="7" t="s">
        <v>602</v>
      </c>
      <c r="U29" s="30">
        <f>U27/U28</f>
        <v>9.1395252830228035E-2</v>
      </c>
    </row>
    <row r="30" spans="9:23" ht="15" customHeight="1" x14ac:dyDescent="0.25">
      <c r="M30" t="s">
        <v>532</v>
      </c>
      <c r="N30" s="11">
        <v>31207.90217391304</v>
      </c>
      <c r="O30" s="12">
        <v>3.4602131009878692</v>
      </c>
      <c r="P30" s="14">
        <v>42</v>
      </c>
      <c r="Q30" s="13">
        <v>0.53505824367922394</v>
      </c>
      <c r="R30" s="14">
        <v>44</v>
      </c>
    </row>
    <row r="31" spans="9:23" ht="15" customHeight="1" x14ac:dyDescent="0.25">
      <c r="M31" t="s">
        <v>533</v>
      </c>
      <c r="N31" s="11">
        <v>4519.467391304348</v>
      </c>
      <c r="O31" s="12">
        <v>4.4549235553439095</v>
      </c>
      <c r="P31" s="14">
        <v>4</v>
      </c>
      <c r="Q31" s="13">
        <v>0.8534804986158907</v>
      </c>
      <c r="R31" s="14">
        <v>12</v>
      </c>
      <c r="U31" s="11"/>
    </row>
    <row r="32" spans="9:23" ht="15" customHeight="1" x14ac:dyDescent="0.25">
      <c r="M32" t="s">
        <v>534</v>
      </c>
      <c r="N32" s="11">
        <v>9552.9891304347821</v>
      </c>
      <c r="O32" s="12">
        <v>3.9874417863746263</v>
      </c>
      <c r="P32" s="14">
        <v>13</v>
      </c>
      <c r="Q32" s="13">
        <v>0.76324079078367268</v>
      </c>
      <c r="R32" s="14">
        <v>18</v>
      </c>
    </row>
    <row r="33" spans="13:23" ht="15" customHeight="1" x14ac:dyDescent="0.25">
      <c r="M33" t="s">
        <v>535</v>
      </c>
      <c r="N33" s="11">
        <v>5527.1413043478251</v>
      </c>
      <c r="O33" s="12">
        <v>3.7897723880376883</v>
      </c>
      <c r="P33" s="14">
        <v>22</v>
      </c>
      <c r="Q33" s="13">
        <v>0.70854187930312285</v>
      </c>
      <c r="R33" s="14">
        <v>25</v>
      </c>
      <c r="T33" s="49"/>
      <c r="U33" s="50"/>
    </row>
    <row r="34" spans="13:23" ht="15" customHeight="1" x14ac:dyDescent="0.25">
      <c r="M34" t="s">
        <v>536</v>
      </c>
      <c r="N34" s="11">
        <v>36267.402173912989</v>
      </c>
      <c r="O34" s="12">
        <v>3.5869267047513382</v>
      </c>
      <c r="P34" s="14">
        <v>34</v>
      </c>
      <c r="Q34" s="13">
        <v>0.69307262390678503</v>
      </c>
      <c r="R34" s="14">
        <v>27</v>
      </c>
      <c r="T34" s="51"/>
      <c r="U34" s="52"/>
    </row>
    <row r="35" spans="13:23" ht="15" customHeight="1" x14ac:dyDescent="0.25">
      <c r="M35" t="s">
        <v>537</v>
      </c>
      <c r="N35" s="11">
        <v>4756.804347826087</v>
      </c>
      <c r="O35" s="12">
        <v>3.5403690137240473</v>
      </c>
      <c r="P35" s="14">
        <v>38</v>
      </c>
      <c r="Q35" s="13">
        <v>0.66842913812250659</v>
      </c>
      <c r="R35" s="14">
        <v>30</v>
      </c>
      <c r="T35" s="53"/>
      <c r="U35" s="54"/>
    </row>
    <row r="36" spans="13:23" ht="15" customHeight="1" x14ac:dyDescent="0.25">
      <c r="M36" t="s">
        <v>538</v>
      </c>
      <c r="N36" s="11">
        <v>5172.9782608695668</v>
      </c>
      <c r="O36" s="12">
        <v>3.8502402324789768</v>
      </c>
      <c r="P36" s="14">
        <v>19</v>
      </c>
      <c r="Q36" s="13">
        <v>0.77957656215198534</v>
      </c>
      <c r="R36" s="14">
        <v>16</v>
      </c>
      <c r="T36" s="53"/>
      <c r="U36" s="54"/>
    </row>
    <row r="37" spans="13:23" ht="15" customHeight="1" x14ac:dyDescent="0.25">
      <c r="M37" t="s">
        <v>539</v>
      </c>
      <c r="N37" s="11">
        <v>91180.445652173919</v>
      </c>
      <c r="O37" s="12">
        <v>3.3841995453115512</v>
      </c>
      <c r="P37" s="14">
        <v>46</v>
      </c>
      <c r="Q37" s="13">
        <v>0.63938540645812103</v>
      </c>
      <c r="R37" s="14">
        <v>35</v>
      </c>
      <c r="T37" s="53"/>
      <c r="U37" s="54"/>
      <c r="W37" s="12"/>
    </row>
    <row r="38" spans="13:23" ht="15" customHeight="1" x14ac:dyDescent="0.25">
      <c r="M38" t="s">
        <v>540</v>
      </c>
      <c r="N38" s="11">
        <v>61588.445652173861</v>
      </c>
      <c r="O38" s="12">
        <v>3.4122058238267097</v>
      </c>
      <c r="P38" s="14">
        <v>45</v>
      </c>
      <c r="Q38" s="13">
        <v>0.58208364887753339</v>
      </c>
      <c r="R38" s="14">
        <v>39</v>
      </c>
      <c r="T38" s="49"/>
      <c r="U38" s="49"/>
    </row>
    <row r="39" spans="13:23" ht="15" customHeight="1" x14ac:dyDescent="0.25">
      <c r="M39" t="s">
        <v>541</v>
      </c>
      <c r="N39" s="11">
        <v>15250.72826086957</v>
      </c>
      <c r="O39" s="12">
        <v>3.6884554835941534</v>
      </c>
      <c r="P39" s="14">
        <v>26</v>
      </c>
      <c r="Q39" s="13">
        <v>0.36361032652040087</v>
      </c>
      <c r="R39" s="14">
        <v>50</v>
      </c>
    </row>
    <row r="40" spans="13:23" ht="15" customHeight="1" x14ac:dyDescent="0.25">
      <c r="M40" t="s">
        <v>542</v>
      </c>
      <c r="N40" s="11">
        <v>6106.5760869565238</v>
      </c>
      <c r="O40" s="12">
        <v>4.7231716164861455</v>
      </c>
      <c r="P40" s="14">
        <v>2</v>
      </c>
      <c r="Q40" s="13">
        <v>0.74970906275309002</v>
      </c>
      <c r="R40" s="14">
        <v>20</v>
      </c>
    </row>
    <row r="41" spans="13:23" ht="15" customHeight="1" x14ac:dyDescent="0.25">
      <c r="M41" t="s">
        <v>543</v>
      </c>
      <c r="N41" s="11">
        <v>63468.804347826132</v>
      </c>
      <c r="O41" s="12">
        <v>3.5005099201422096</v>
      </c>
      <c r="P41" s="14">
        <v>41</v>
      </c>
      <c r="Q41" s="13">
        <v>0.71129022131721642</v>
      </c>
      <c r="R41" s="14">
        <v>22</v>
      </c>
    </row>
    <row r="42" spans="13:23" ht="15" customHeight="1" x14ac:dyDescent="0.25">
      <c r="M42" t="s">
        <v>544</v>
      </c>
      <c r="N42" s="11">
        <v>6268.7065217391309</v>
      </c>
      <c r="O42" s="12">
        <v>3.4431534485479123</v>
      </c>
      <c r="P42" s="14">
        <v>43</v>
      </c>
      <c r="Q42" s="13">
        <v>0.75944399458316914</v>
      </c>
      <c r="R42" s="14">
        <v>19</v>
      </c>
    </row>
    <row r="43" spans="13:23" ht="15" customHeight="1" x14ac:dyDescent="0.25">
      <c r="M43" t="s">
        <v>545</v>
      </c>
      <c r="N43" s="11">
        <v>14918.402173913038</v>
      </c>
      <c r="O43" s="12">
        <v>3.5435185898944495</v>
      </c>
      <c r="P43" s="14">
        <v>37</v>
      </c>
      <c r="Q43" s="13">
        <v>0.53974215533339709</v>
      </c>
      <c r="R43" s="14">
        <v>43</v>
      </c>
    </row>
    <row r="44" spans="13:23" ht="15" customHeight="1" x14ac:dyDescent="0.25">
      <c r="M44" t="s">
        <v>546</v>
      </c>
      <c r="N44" s="11">
        <v>4723.108695652174</v>
      </c>
      <c r="O44" s="12">
        <v>3.5677603181397655</v>
      </c>
      <c r="P44" s="14">
        <v>35</v>
      </c>
      <c r="Q44" s="13">
        <v>0.8353498064557705</v>
      </c>
      <c r="R44" s="14">
        <v>14</v>
      </c>
    </row>
    <row r="45" spans="13:23" ht="15" customHeight="1" x14ac:dyDescent="0.25">
      <c r="M45" t="s">
        <v>547</v>
      </c>
      <c r="N45" s="11">
        <v>23313.304347826088</v>
      </c>
      <c r="O45" s="12">
        <v>3.6229993323461502</v>
      </c>
      <c r="P45" s="14">
        <v>30</v>
      </c>
      <c r="Q45" s="13">
        <v>0.54875251302670991</v>
      </c>
      <c r="R45" s="14">
        <v>42</v>
      </c>
    </row>
    <row r="46" spans="13:23" ht="15" customHeight="1" x14ac:dyDescent="0.25">
      <c r="M46" t="s">
        <v>548</v>
      </c>
      <c r="N46" s="11">
        <v>79347.152173913142</v>
      </c>
      <c r="O46" s="12">
        <v>3.2995330042529103</v>
      </c>
      <c r="P46" s="14">
        <v>49</v>
      </c>
      <c r="Q46" s="13">
        <v>0.37572269654892942</v>
      </c>
      <c r="R46" s="14">
        <v>48</v>
      </c>
    </row>
    <row r="47" spans="13:23" ht="15" customHeight="1" x14ac:dyDescent="0.25">
      <c r="M47" t="s">
        <v>549</v>
      </c>
      <c r="N47" s="11">
        <v>5298.0652173913022</v>
      </c>
      <c r="O47" s="12">
        <v>3.9381061380077234</v>
      </c>
      <c r="P47" s="14">
        <v>16</v>
      </c>
      <c r="Q47" s="13">
        <v>1.0787532569313658</v>
      </c>
      <c r="R47" s="14">
        <v>4</v>
      </c>
    </row>
    <row r="48" spans="13:23" ht="15" customHeight="1" x14ac:dyDescent="0.25">
      <c r="M48" t="s">
        <v>550</v>
      </c>
      <c r="N48" s="11">
        <v>24257.923913043476</v>
      </c>
      <c r="O48" s="12">
        <v>3.3229098335864258</v>
      </c>
      <c r="P48" s="14">
        <v>48</v>
      </c>
      <c r="Q48" s="13">
        <v>0.51671344952724996</v>
      </c>
      <c r="R48" s="14">
        <v>45</v>
      </c>
    </row>
    <row r="49" spans="13:18" ht="15" customHeight="1" x14ac:dyDescent="0.25">
      <c r="M49" t="s">
        <v>551</v>
      </c>
      <c r="N49" s="11">
        <v>2238.2826086956525</v>
      </c>
      <c r="O49" s="12">
        <v>3.9486413302124101</v>
      </c>
      <c r="P49" s="14">
        <v>15</v>
      </c>
      <c r="Q49" s="13">
        <v>0.74947480113829501</v>
      </c>
      <c r="R49" s="14">
        <v>21</v>
      </c>
    </row>
    <row r="50" spans="13:18" ht="15" customHeight="1" x14ac:dyDescent="0.25">
      <c r="M50" t="s">
        <v>552</v>
      </c>
      <c r="N50" s="11">
        <v>12189.869565217394</v>
      </c>
      <c r="O50" s="12">
        <v>4.070232035153925</v>
      </c>
      <c r="P50" s="14">
        <v>11</v>
      </c>
      <c r="Q50" s="13">
        <v>0.87998641958575707</v>
      </c>
      <c r="R50" s="14">
        <v>11</v>
      </c>
    </row>
    <row r="51" spans="13:18" ht="15" customHeight="1" x14ac:dyDescent="0.25">
      <c r="M51" t="s">
        <v>553</v>
      </c>
      <c r="N51" s="11">
        <v>18067.565217391315</v>
      </c>
      <c r="O51" s="12">
        <v>3.8287163581628367</v>
      </c>
      <c r="P51" s="14">
        <v>21</v>
      </c>
      <c r="Q51" s="13">
        <v>0.95168056979357585</v>
      </c>
      <c r="R51" s="14">
        <v>8</v>
      </c>
    </row>
    <row r="52" spans="13:18" ht="15" customHeight="1" x14ac:dyDescent="0.25">
      <c r="M52" t="s">
        <v>554</v>
      </c>
      <c r="N52" s="11">
        <v>8857.8043478260879</v>
      </c>
      <c r="O52" s="12">
        <v>3.6103887016853227</v>
      </c>
      <c r="P52" s="14">
        <v>31</v>
      </c>
      <c r="Q52" s="13">
        <v>0.6354275031352844</v>
      </c>
      <c r="R52" s="14">
        <v>36</v>
      </c>
    </row>
    <row r="53" spans="13:18" ht="15" customHeight="1" x14ac:dyDescent="0.25">
      <c r="M53" t="s">
        <v>555</v>
      </c>
      <c r="N53" s="11">
        <v>1950.3913043478262</v>
      </c>
      <c r="O53" s="12">
        <v>3.5539424084353195</v>
      </c>
      <c r="P53" s="14">
        <v>36</v>
      </c>
      <c r="Q53" s="13">
        <v>0.84780094295459074</v>
      </c>
      <c r="R53" s="14">
        <v>13</v>
      </c>
    </row>
    <row r="54" spans="13:18" ht="15" customHeight="1" x14ac:dyDescent="0.25"/>
  </sheetData>
  <phoneticPr fontId="14" type="noConversion"/>
  <pageMargins left="0.7" right="0.7" top="0.75" bottom="0.75" header="0.3" footer="0.3"/>
  <pageSetup orientation="portrait" horizontalDpi="300" verticalDpi="300" r:id="rId1"/>
  <ignoredErrors>
    <ignoredError sqref="V15 U19:U29 V3 V4 V5 V6 V7 V8 V9 V10 V11 V12 V13 V14 W3:W15"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0B8C-2964-47A5-AEC1-4EE1B30B128D}">
  <sheetPr codeName="Sheet5"/>
  <dimension ref="B2:D28"/>
  <sheetViews>
    <sheetView zoomScale="70" zoomScaleNormal="70" workbookViewId="0"/>
  </sheetViews>
  <sheetFormatPr defaultColWidth="8.85546875" defaultRowHeight="15.75" x14ac:dyDescent="0.25"/>
  <cols>
    <col min="1" max="1" width="100.140625" style="7" customWidth="1"/>
    <col min="2" max="2" width="4.140625" style="7" customWidth="1"/>
    <col min="3" max="3" width="21.5703125" style="7" customWidth="1"/>
    <col min="4" max="4" width="66.85546875" style="7" customWidth="1"/>
    <col min="5" max="16384" width="8.85546875" style="7"/>
  </cols>
  <sheetData>
    <row r="2" spans="2:4" ht="23.25" x14ac:dyDescent="0.35">
      <c r="C2" s="39" t="s">
        <v>639</v>
      </c>
      <c r="D2" s="40"/>
    </row>
    <row r="3" spans="2:4" x14ac:dyDescent="0.25">
      <c r="C3" s="41" t="s">
        <v>589</v>
      </c>
      <c r="D3" s="42" t="s">
        <v>640</v>
      </c>
    </row>
    <row r="4" spans="2:4" x14ac:dyDescent="0.25">
      <c r="C4" s="43" t="s">
        <v>575</v>
      </c>
      <c r="D4" s="44" t="s">
        <v>641</v>
      </c>
    </row>
    <row r="5" spans="2:4" x14ac:dyDescent="0.25">
      <c r="C5" s="43" t="s">
        <v>642</v>
      </c>
      <c r="D5" s="44" t="s">
        <v>643</v>
      </c>
    </row>
    <row r="6" spans="2:4" ht="15.6" customHeight="1" x14ac:dyDescent="0.25">
      <c r="C6" s="43" t="s">
        <v>591</v>
      </c>
      <c r="D6" s="44" t="s">
        <v>644</v>
      </c>
    </row>
    <row r="7" spans="2:4" ht="15.6" customHeight="1" x14ac:dyDescent="0.25">
      <c r="C7" s="43" t="s">
        <v>590</v>
      </c>
      <c r="D7" s="44" t="s">
        <v>645</v>
      </c>
    </row>
    <row r="8" spans="2:4" x14ac:dyDescent="0.25">
      <c r="C8" s="43" t="s">
        <v>646</v>
      </c>
      <c r="D8" s="44" t="s">
        <v>647</v>
      </c>
    </row>
    <row r="9" spans="2:4" x14ac:dyDescent="0.25">
      <c r="C9" s="45" t="s">
        <v>648</v>
      </c>
      <c r="D9" s="43" t="s">
        <v>649</v>
      </c>
    </row>
    <row r="10" spans="2:4" x14ac:dyDescent="0.25">
      <c r="B10" s="46"/>
      <c r="C10" s="43" t="s">
        <v>650</v>
      </c>
      <c r="D10" s="44" t="s">
        <v>651</v>
      </c>
    </row>
    <row r="11" spans="2:4" x14ac:dyDescent="0.25">
      <c r="C11" s="43" t="s">
        <v>543</v>
      </c>
      <c r="D11" s="44" t="s">
        <v>652</v>
      </c>
    </row>
    <row r="12" spans="2:4" x14ac:dyDescent="0.25">
      <c r="C12" s="43" t="s">
        <v>653</v>
      </c>
      <c r="D12" s="44" t="s">
        <v>654</v>
      </c>
    </row>
    <row r="13" spans="2:4" x14ac:dyDescent="0.25">
      <c r="C13" s="43" t="s">
        <v>650</v>
      </c>
      <c r="D13" s="44" t="s">
        <v>651</v>
      </c>
    </row>
    <row r="14" spans="2:4" x14ac:dyDescent="0.25">
      <c r="C14" s="43" t="s">
        <v>543</v>
      </c>
      <c r="D14" s="44" t="s">
        <v>655</v>
      </c>
    </row>
    <row r="15" spans="2:4" x14ac:dyDescent="0.25">
      <c r="C15" s="47" t="s">
        <v>653</v>
      </c>
      <c r="D15" s="48" t="s">
        <v>654</v>
      </c>
    </row>
    <row r="17" spans="3:4" ht="23.25" x14ac:dyDescent="0.35">
      <c r="C17" s="39" t="s">
        <v>656</v>
      </c>
      <c r="D17" s="40"/>
    </row>
    <row r="18" spans="3:4" x14ac:dyDescent="0.25">
      <c r="C18" s="43" t="s">
        <v>575</v>
      </c>
      <c r="D18" s="44" t="s">
        <v>657</v>
      </c>
    </row>
    <row r="19" spans="3:4" x14ac:dyDescent="0.25">
      <c r="C19" s="43" t="s">
        <v>565</v>
      </c>
      <c r="D19" s="44" t="s">
        <v>658</v>
      </c>
    </row>
    <row r="20" spans="3:4" x14ac:dyDescent="0.25">
      <c r="C20" s="45" t="s">
        <v>659</v>
      </c>
      <c r="D20" s="43" t="s">
        <v>660</v>
      </c>
    </row>
    <row r="21" spans="3:4" x14ac:dyDescent="0.25">
      <c r="C21" s="43" t="s">
        <v>661</v>
      </c>
      <c r="D21" s="44" t="s">
        <v>662</v>
      </c>
    </row>
    <row r="22" spans="3:4" x14ac:dyDescent="0.25">
      <c r="C22" s="43" t="s">
        <v>663</v>
      </c>
      <c r="D22" s="44" t="s">
        <v>664</v>
      </c>
    </row>
    <row r="23" spans="3:4" x14ac:dyDescent="0.25">
      <c r="C23" s="43" t="s">
        <v>665</v>
      </c>
      <c r="D23" s="44" t="s">
        <v>666</v>
      </c>
    </row>
    <row r="24" spans="3:4" x14ac:dyDescent="0.25">
      <c r="C24" s="43" t="s">
        <v>667</v>
      </c>
      <c r="D24" s="44" t="s">
        <v>668</v>
      </c>
    </row>
    <row r="25" spans="3:4" x14ac:dyDescent="0.25">
      <c r="C25" s="43" t="s">
        <v>581</v>
      </c>
      <c r="D25" s="44" t="s">
        <v>669</v>
      </c>
    </row>
    <row r="26" spans="3:4" x14ac:dyDescent="0.25">
      <c r="C26" s="43" t="s">
        <v>663</v>
      </c>
      <c r="D26" s="44" t="s">
        <v>664</v>
      </c>
    </row>
    <row r="27" spans="3:4" x14ac:dyDescent="0.25">
      <c r="C27" s="43" t="s">
        <v>665</v>
      </c>
      <c r="D27" s="44" t="s">
        <v>666</v>
      </c>
    </row>
    <row r="28" spans="3:4" x14ac:dyDescent="0.25">
      <c r="C28" s="47" t="s">
        <v>667</v>
      </c>
      <c r="D28" s="48" t="s">
        <v>668</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D a t a M a s h u p   x m l n s = " h t t p : / / s c h e m a s . m i c r o s o f t . c o m / D a t a M a s h u p " > A A A A A A w D A A B Q S w M E F A A C A A g A B 1 J i 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A d S Y 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H U m J U K I p H u A 4 A A A A R A A A A E w A c A E Z v c m 1 1 b G F z L 1 N l Y 3 R p b 2 4 x L m 0 g o h g A K K A U A A A A A A A A A A A A A A A A A A A A A A A A A A A A K 0 5 N L s n M z 1 M I h t C G 1 g B Q S w E C L Q A U A A I A C A A H U m J U h f F 5 Q q U A A A D 3 A A A A E g A A A A A A A A A A A A A A A A A A A A A A Q 2 9 u Z m l n L 1 B h Y 2 t h Z 2 U u e G 1 s U E s B A i 0 A F A A C A A g A B 1 J i V F N y O C y b A A A A 4 Q A A A B M A A A A A A A A A A A A A A A A A 8 Q A A A F t D b 2 5 0 Z W 5 0 X 1 R 5 c G V z X S 5 4 b W x Q S w E C L Q A U A A I A C A A H U m J 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z h K K m l b M 1 K k T t H e s k o U m 4 A A A A A A g A A A A A A E G Y A A A A B A A A g A A A A B N q A y q M d m C m L a H K N n J l H T j 5 / 0 k S 2 2 F K Z g 3 U a 3 z C B R O s A A A A A D o A A A A A C A A A g A A A A o V v y 6 Y Q 5 B u m q 8 2 b M e u o 8 m K d o 2 h + 4 F A d V v M 8 l c q f K B I 5 Q A A A A e N + J 2 3 p J 8 W v V T O y 2 p O F h s T i f Q r G D E D Y S N Y 8 b O K P X 8 g 1 L W / 0 s R z Y j T 0 F f P Y P D S S N P n M K C h t k S p o 8 r s b u u m 5 S Z G Q W l D f e S m V 7 W X u W e d 8 B F x x Z A A A A A s W Z + B 1 u H x y z 3 v J v l t m I + l Q n s J l i g 4 / 1 e 6 I 8 e + K X 5 U 5 A S U g F R y e m v o V M c y V G D a r 3 W h U C o P T l 6 j R g y 7 W D L q 9 t a U w = = < / D a t a M a s h u p > 
</file>

<file path=customXml/item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 2 0 2 2 - 0 1 - 2 9 T 1 0 : 5 8 : 0 4 . 1 2 3 2 3 0 4 - 0 5 : 0 0 < / L a s t P r o c e s s e d T i m e > < / D a t a M o d e l i n g S a n d b o x . S e r i a l i z e d S a n d b o x E r r o r C a c h e > ] ] > < / C u s t o m C o n t e n t > < / G e m i n i > 
</file>

<file path=customXml/item3.xml>��< ? x m l   v e r s i o n = " 1 . 0 "   e n c o d i n g = " U T F - 1 6 " ? > < G e m i n i   x m l n s = " h t t p : / / g e m i n i / p i v o t c u s t o m i z a t i o n / P o w e r P i v o t V e r s i o n " > < C u s t o m C o n t e n t > < ! [ C D A T A [ 2 0 1 5 . 1 3 0 . 1 6 0 5 . 4 0 6 ] ] > < / C u s t o m C o n t e n t > < / G e m i n i > 
</file>

<file path=customXml/item4.xml>��< ? x m l   v e r s i o n = " 1 . 0 "   e n c o d i n g = " U T F - 1 6 " ? > < G e m i n i   x m l n s = " h t t p : / / g e m i n i / p i v o t c u s t o m i z a t i o n / I s S a n d b o x E m b e d d e d " > < C u s t o m C o n t e n t > < ! [ C D A T A [ y e s ] ] > < / C u s t o m C o n t e n t > < / G e m i n i > 
</file>

<file path=customXml/item5.xml>��< ? x m l   v e r s i o n = " 1 . 0 "   e n c o d i n g = " U T F - 1 6 " ? > < G e m i n i   x m l n s = " h t t p : / / g e m i n i / p i v o t c u s t o m i z a t i o n / R e l a t i o n s h i p A u t o D e t e c t i o n E n a b l e d " > < C u s t o m C o n t e n t > < ! [ C D A T A [ T r u e ] ] > < / C u s t o m C o n t e n t > < / G e m i n i > 
</file>

<file path=customXml/item6.xml>��< ? x m l   v e r s i o n = " 1 . 0 "   e n c o d i n g = " U T F - 1 6 " ? > < G e m i n i   x m l n s = " h t t p : / / g e m i n i / p i v o t c u s t o m i z a t i o n / S a n d b o x N o n E m p t y " > < C u s t o m C o n t e n t > < ! [ C D A T A [ 1 ] ] > < / C u s t o m C o n t e n t > < / G e m i n i > 
</file>

<file path=customXml/itemProps1.xml><?xml version="1.0" encoding="utf-8"?>
<ds:datastoreItem xmlns:ds="http://schemas.openxmlformats.org/officeDocument/2006/customXml" ds:itemID="{696E26E2-54FB-4F48-A7C1-42B31EB870F2}">
  <ds:schemaRefs>
    <ds:schemaRef ds:uri="http://schemas.microsoft.com/DataMashup"/>
  </ds:schemaRefs>
</ds:datastoreItem>
</file>

<file path=customXml/itemProps2.xml><?xml version="1.0" encoding="utf-8"?>
<ds:datastoreItem xmlns:ds="http://schemas.openxmlformats.org/officeDocument/2006/customXml" ds:itemID="{A4A438E6-B8DE-4271-94C6-683D0D7167DF}">
  <ds:schemaRefs/>
</ds:datastoreItem>
</file>

<file path=customXml/itemProps3.xml><?xml version="1.0" encoding="utf-8"?>
<ds:datastoreItem xmlns:ds="http://schemas.openxmlformats.org/officeDocument/2006/customXml" ds:itemID="{97E02576-7B1E-4A71-8318-92E74C9030BB}">
  <ds:schemaRefs/>
</ds:datastoreItem>
</file>

<file path=customXml/itemProps4.xml><?xml version="1.0" encoding="utf-8"?>
<ds:datastoreItem xmlns:ds="http://schemas.openxmlformats.org/officeDocument/2006/customXml" ds:itemID="{80E33DC4-4DD3-49B7-9092-FE12AD1B1012}">
  <ds:schemaRefs/>
</ds:datastoreItem>
</file>

<file path=customXml/itemProps5.xml><?xml version="1.0" encoding="utf-8"?>
<ds:datastoreItem xmlns:ds="http://schemas.openxmlformats.org/officeDocument/2006/customXml" ds:itemID="{4A0F9BBD-0722-44C0-A51D-871F1E608662}">
  <ds:schemaRefs/>
</ds:datastoreItem>
</file>

<file path=customXml/itemProps6.xml><?xml version="1.0" encoding="utf-8"?>
<ds:datastoreItem xmlns:ds="http://schemas.openxmlformats.org/officeDocument/2006/customXml" ds:itemID="{5E70A7C7-2103-44AA-8B08-92C32F7E8F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2022-01-29T15:07:42Z</dcterms:created>
  <dcterms:modified xsi:type="dcterms:W3CDTF">2022-03-02T16:35:04Z</dcterms:modified>
</cp:coreProperties>
</file>